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24226"/>
  <mc:AlternateContent xmlns:mc="http://schemas.openxmlformats.org/markup-compatibility/2006">
    <mc:Choice Requires="x15">
      <x15ac:absPath xmlns:x15ac="http://schemas.microsoft.com/office/spreadsheetml/2010/11/ac" url="C:\Users\mahir\OneDrive\Desktop\Codes\YKHT\backend\expense\management\documents\2410\"/>
    </mc:Choice>
  </mc:AlternateContent>
  <xr:revisionPtr revIDLastSave="0" documentId="13_ncr:1_{643EE722-F4FD-4990-8E24-20F7542AEA51}" xr6:coauthVersionLast="47" xr6:coauthVersionMax="47" xr10:uidLastSave="{00000000-0000-0000-0000-000000000000}"/>
  <bookViews>
    <workbookView xWindow="-110" yWindow="-110" windowWidth="25820" windowHeight="15500" xr2:uid="{A68C946A-13C5-4FAC-8C79-ED24B6539CD3}"/>
  </bookViews>
  <sheets>
    <sheet name="Gider Miktar" sheetId="1" r:id="rId1"/>
    <sheet name="AKARYAKIT DAĞITIMI" sheetId="17" r:id="rId2"/>
    <sheet name="BETON  POMPA" sheetId="16" r:id="rId3"/>
    <sheet name="BETON NAKLİ" sheetId="15" r:id="rId4"/>
    <sheet name="BETON SANTRALİ" sheetId="14" r:id="rId5"/>
    <sheet name="KIRMATAŞ" sheetId="13" r:id="rId6"/>
    <sheet name="SU TEMİNİ" sheetId="10" r:id="rId7"/>
    <sheet name="TAŞ" sheetId="12" state="hidden" r:id="rId8"/>
    <sheet name="M2" sheetId="5" r:id="rId9"/>
    <sheet name="L4" sheetId="3" r:id="rId10"/>
  </sheets>
  <definedNames>
    <definedName name="_xlnm._FilterDatabase" localSheetId="1" hidden="1">'AKARYAKIT DAĞITIMI'!$B$1:$B$517</definedName>
    <definedName name="_xlnm._FilterDatabase" localSheetId="2" hidden="1">'BETON  POMPA'!$A$1:$BX$18</definedName>
    <definedName name="_xlnm._FilterDatabase" localSheetId="3" hidden="1">'BETON NAKLİ'!$A$1:$BX$40</definedName>
    <definedName name="_xlnm._FilterDatabase" localSheetId="4" hidden="1">'BETON SANTRALİ'!$A$1:$BX$41</definedName>
    <definedName name="_xlnm._FilterDatabase" localSheetId="0" hidden="1">'Gider Miktar'!$A$1:$CV$521</definedName>
    <definedName name="_xlnm._FilterDatabase" localSheetId="5" hidden="1">KIRMATAŞ!$A$1:$BX$1</definedName>
    <definedName name="ExternalData_4" localSheetId="8" hidden="1">'M2'!$H$3:$I$100</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51" i="1" l="1"/>
  <c r="CK394" i="1"/>
  <c r="CK396" i="1"/>
  <c r="CK397" i="1"/>
  <c r="CK398" i="1"/>
  <c r="CK399" i="1"/>
  <c r="CK400" i="1"/>
  <c r="CK401" i="1"/>
  <c r="CK402" i="1"/>
  <c r="CK403" i="1"/>
  <c r="CK404" i="1"/>
  <c r="CK411" i="1"/>
  <c r="CK420" i="1"/>
  <c r="CK421" i="1"/>
  <c r="CK422" i="1"/>
  <c r="CK423" i="1"/>
  <c r="CK424" i="1"/>
  <c r="CK425" i="1"/>
  <c r="CK426" i="1"/>
  <c r="CK427" i="1"/>
  <c r="CK428" i="1"/>
  <c r="CK432" i="1"/>
  <c r="CK433" i="1"/>
  <c r="CK435" i="1"/>
  <c r="CK436" i="1"/>
  <c r="CK444" i="1"/>
  <c r="CK445" i="1"/>
  <c r="CK448" i="1"/>
  <c r="CK449" i="1"/>
  <c r="CK450" i="1"/>
  <c r="CK451" i="1"/>
  <c r="CK452" i="1"/>
  <c r="CK453" i="1"/>
  <c r="CK377" i="1" s="1"/>
  <c r="CK454" i="1"/>
  <c r="CK455" i="1"/>
  <c r="CK456" i="1"/>
  <c r="CK457" i="1"/>
  <c r="CK458" i="1"/>
  <c r="CK459" i="1"/>
  <c r="CK460" i="1"/>
  <c r="CK461" i="1"/>
  <c r="CK387" i="1" s="1"/>
  <c r="CK462" i="1"/>
  <c r="CK388" i="1" s="1"/>
  <c r="CK463" i="1"/>
  <c r="CK464" i="1"/>
  <c r="CK465" i="1"/>
  <c r="CK466" i="1"/>
  <c r="CK391" i="1" s="1"/>
  <c r="CK467" i="1"/>
  <c r="CK468" i="1"/>
  <c r="CK469" i="1"/>
  <c r="CK395" i="1" s="1"/>
  <c r="CK470" i="1"/>
  <c r="CK471" i="1"/>
  <c r="CK472" i="1"/>
  <c r="CK473" i="1"/>
  <c r="CK474" i="1"/>
  <c r="CK475" i="1"/>
  <c r="CK476" i="1"/>
  <c r="CK477" i="1"/>
  <c r="CK478" i="1"/>
  <c r="CK479" i="1"/>
  <c r="CK480" i="1"/>
  <c r="CK481" i="1"/>
  <c r="CK482" i="1"/>
  <c r="CK483" i="1"/>
  <c r="CK484" i="1"/>
  <c r="CK485" i="1"/>
  <c r="CK486" i="1"/>
  <c r="CK487" i="1"/>
  <c r="CK488" i="1"/>
  <c r="CK489" i="1"/>
  <c r="CK490" i="1"/>
  <c r="CK491" i="1"/>
  <c r="CK492" i="1"/>
  <c r="CK493" i="1"/>
  <c r="CK494" i="1"/>
  <c r="CK495" i="1"/>
  <c r="CK496" i="1"/>
  <c r="CK497" i="1"/>
  <c r="CK498" i="1"/>
  <c r="CK499" i="1"/>
  <c r="CK500" i="1"/>
  <c r="CK501" i="1"/>
  <c r="CK502" i="1"/>
  <c r="CK503" i="1"/>
  <c r="CK504" i="1"/>
  <c r="CK505" i="1"/>
  <c r="CK506" i="1"/>
  <c r="CK507" i="1"/>
  <c r="CK508" i="1"/>
  <c r="CK509" i="1"/>
  <c r="CK510" i="1"/>
  <c r="CK511" i="1"/>
  <c r="CK512" i="1"/>
  <c r="CK513" i="1"/>
  <c r="CK514" i="1"/>
  <c r="CK515" i="1"/>
  <c r="CK516" i="1"/>
  <c r="CK517" i="1"/>
  <c r="CK518" i="1"/>
  <c r="CK519" i="1"/>
  <c r="CK520" i="1"/>
  <c r="CK446" i="1" s="1"/>
  <c r="CK521" i="1"/>
  <c r="CL391" i="1"/>
  <c r="CL395" i="1"/>
  <c r="CL406" i="1"/>
  <c r="CL407" i="1"/>
  <c r="CL408" i="1"/>
  <c r="CL413" i="1"/>
  <c r="CL415" i="1"/>
  <c r="CL416" i="1"/>
  <c r="CL417" i="1"/>
  <c r="CL419" i="1"/>
  <c r="CL420" i="1"/>
  <c r="CL424" i="1"/>
  <c r="CL443" i="1"/>
  <c r="CL448" i="1"/>
  <c r="CL449" i="1"/>
  <c r="CL450" i="1"/>
  <c r="CL451" i="1"/>
  <c r="CL452" i="1"/>
  <c r="CL453" i="1"/>
  <c r="CL454" i="1"/>
  <c r="CL380" i="1" s="1"/>
  <c r="CL455" i="1"/>
  <c r="CL381" i="1" s="1"/>
  <c r="CL456" i="1"/>
  <c r="CL382" i="1" s="1"/>
  <c r="CL457" i="1"/>
  <c r="CL383" i="1" s="1"/>
  <c r="CL458" i="1"/>
  <c r="CL384" i="1" s="1"/>
  <c r="CL459" i="1"/>
  <c r="CL460" i="1"/>
  <c r="CL461" i="1"/>
  <c r="CL462" i="1"/>
  <c r="CL463" i="1"/>
  <c r="CL464" i="1"/>
  <c r="CL390" i="1" s="1"/>
  <c r="CL465" i="1"/>
  <c r="CL466" i="1"/>
  <c r="CL467" i="1"/>
  <c r="CL468" i="1"/>
  <c r="CL394" i="1" s="1"/>
  <c r="CL469" i="1"/>
  <c r="CL470" i="1"/>
  <c r="CL471" i="1"/>
  <c r="CL472" i="1"/>
  <c r="CL473" i="1"/>
  <c r="CL474" i="1"/>
  <c r="CL400" i="1" s="1"/>
  <c r="CL475" i="1"/>
  <c r="CL476" i="1"/>
  <c r="CL477" i="1"/>
  <c r="CL478" i="1"/>
  <c r="CL479" i="1"/>
  <c r="CL405" i="1" s="1"/>
  <c r="CL480" i="1"/>
  <c r="CL481" i="1"/>
  <c r="CL482" i="1"/>
  <c r="CL483" i="1"/>
  <c r="CL484" i="1"/>
  <c r="CL485" i="1"/>
  <c r="CL486" i="1"/>
  <c r="CL487" i="1"/>
  <c r="CL411" i="1" s="1"/>
  <c r="CL488" i="1"/>
  <c r="CL489" i="1"/>
  <c r="CL490" i="1"/>
  <c r="CL491" i="1"/>
  <c r="CL492" i="1"/>
  <c r="CL493" i="1"/>
  <c r="CL494" i="1"/>
  <c r="CL495" i="1"/>
  <c r="CL496" i="1"/>
  <c r="CL497" i="1"/>
  <c r="CL498" i="1"/>
  <c r="CL499" i="1"/>
  <c r="CL500" i="1"/>
  <c r="CL501" i="1"/>
  <c r="CL502" i="1"/>
  <c r="CL503" i="1"/>
  <c r="CL504" i="1"/>
  <c r="CL505" i="1"/>
  <c r="CL506" i="1"/>
  <c r="CL430" i="1" s="1"/>
  <c r="CL507" i="1"/>
  <c r="CL508" i="1"/>
  <c r="CL509" i="1"/>
  <c r="CL510" i="1"/>
  <c r="CL511" i="1"/>
  <c r="CL512" i="1"/>
  <c r="CL513" i="1"/>
  <c r="CL514" i="1"/>
  <c r="CL515" i="1"/>
  <c r="CL440" i="1" s="1"/>
  <c r="CL516" i="1"/>
  <c r="CL517" i="1"/>
  <c r="CL518" i="1"/>
  <c r="CL519" i="1"/>
  <c r="CL520" i="1"/>
  <c r="CL521" i="1"/>
  <c r="CL447" i="1" s="1"/>
  <c r="CM396" i="1"/>
  <c r="CM397" i="1"/>
  <c r="CM398" i="1"/>
  <c r="CM399" i="1"/>
  <c r="CM400" i="1"/>
  <c r="CM401" i="1"/>
  <c r="CM403" i="1"/>
  <c r="CM404" i="1"/>
  <c r="CM408" i="1"/>
  <c r="CM409" i="1"/>
  <c r="CM422" i="1"/>
  <c r="CM423" i="1"/>
  <c r="CM425" i="1"/>
  <c r="CM427" i="1"/>
  <c r="CM438" i="1"/>
  <c r="CM444" i="1"/>
  <c r="CM445" i="1"/>
  <c r="CM446" i="1"/>
  <c r="CM448" i="1"/>
  <c r="CM449" i="1"/>
  <c r="CM375" i="1" s="1"/>
  <c r="CM450" i="1"/>
  <c r="CM451" i="1"/>
  <c r="CM452" i="1"/>
  <c r="CM453" i="1"/>
  <c r="CM379" i="1" s="1"/>
  <c r="CM454" i="1"/>
  <c r="CM455" i="1"/>
  <c r="CM456" i="1"/>
  <c r="CM457" i="1"/>
  <c r="CM458" i="1"/>
  <c r="CM459" i="1"/>
  <c r="CM460" i="1"/>
  <c r="CM461" i="1"/>
  <c r="CM462" i="1"/>
  <c r="CM463" i="1"/>
  <c r="CM464" i="1"/>
  <c r="CM465" i="1"/>
  <c r="CM466" i="1"/>
  <c r="CM467" i="1"/>
  <c r="CM468" i="1"/>
  <c r="CM394" i="1" s="1"/>
  <c r="CM469" i="1"/>
  <c r="CM395" i="1" s="1"/>
  <c r="CM470" i="1"/>
  <c r="CM471" i="1"/>
  <c r="CM472" i="1"/>
  <c r="CM473" i="1"/>
  <c r="CM474" i="1"/>
  <c r="CM475" i="1"/>
  <c r="CM476" i="1"/>
  <c r="CM402" i="1" s="1"/>
  <c r="CM477" i="1"/>
  <c r="CM478" i="1"/>
  <c r="CM479" i="1"/>
  <c r="CM480" i="1"/>
  <c r="CM481" i="1"/>
  <c r="CM482" i="1"/>
  <c r="CM483" i="1"/>
  <c r="CM484" i="1"/>
  <c r="CM485" i="1"/>
  <c r="CM486" i="1"/>
  <c r="CM487" i="1"/>
  <c r="CM413" i="1" s="1"/>
  <c r="CM488" i="1"/>
  <c r="CM489" i="1"/>
  <c r="CM490" i="1"/>
  <c r="CM491" i="1"/>
  <c r="CM492" i="1"/>
  <c r="CM493" i="1"/>
  <c r="CM419" i="1" s="1"/>
  <c r="CM494" i="1"/>
  <c r="CM495" i="1"/>
  <c r="CM421" i="1" s="1"/>
  <c r="CM496" i="1"/>
  <c r="CM497" i="1"/>
  <c r="CM498" i="1"/>
  <c r="CM499" i="1"/>
  <c r="CM500" i="1"/>
  <c r="CM501" i="1"/>
  <c r="CM502" i="1"/>
  <c r="CM503" i="1"/>
  <c r="CM504" i="1"/>
  <c r="CM505" i="1"/>
  <c r="CM506" i="1"/>
  <c r="CM507" i="1"/>
  <c r="CM508" i="1"/>
  <c r="CM509" i="1"/>
  <c r="CM510" i="1"/>
  <c r="CM511" i="1"/>
  <c r="CM512" i="1"/>
  <c r="CM513" i="1"/>
  <c r="CM514" i="1"/>
  <c r="CM515" i="1"/>
  <c r="CM516" i="1"/>
  <c r="CM517" i="1"/>
  <c r="CM518" i="1"/>
  <c r="CM519" i="1"/>
  <c r="CM520" i="1"/>
  <c r="CM521" i="1"/>
  <c r="CN391" i="1"/>
  <c r="CN396" i="1"/>
  <c r="CN397" i="1"/>
  <c r="CN398" i="1"/>
  <c r="CN404" i="1"/>
  <c r="CN405" i="1"/>
  <c r="CN406" i="1"/>
  <c r="CN421" i="1"/>
  <c r="CN422" i="1"/>
  <c r="CN423" i="1"/>
  <c r="CN424" i="1"/>
  <c r="CN425" i="1"/>
  <c r="CN432" i="1"/>
  <c r="CN433" i="1"/>
  <c r="CN435" i="1"/>
  <c r="CN444" i="1"/>
  <c r="CN445" i="1"/>
  <c r="CN446" i="1"/>
  <c r="CN448" i="1"/>
  <c r="CN449" i="1"/>
  <c r="CN450" i="1"/>
  <c r="CN451" i="1"/>
  <c r="CN452" i="1"/>
  <c r="CN453" i="1"/>
  <c r="CN379" i="1" s="1"/>
  <c r="CN454" i="1"/>
  <c r="CN380" i="1" s="1"/>
  <c r="CN455" i="1"/>
  <c r="CN381" i="1" s="1"/>
  <c r="CN456" i="1"/>
  <c r="CN382" i="1" s="1"/>
  <c r="CN457" i="1"/>
  <c r="CN458" i="1"/>
  <c r="CN459" i="1"/>
  <c r="CN460" i="1"/>
  <c r="CN461" i="1"/>
  <c r="CN462" i="1"/>
  <c r="CN388" i="1" s="1"/>
  <c r="CN463" i="1"/>
  <c r="CN389" i="1" s="1"/>
  <c r="CN464" i="1"/>
  <c r="CN465" i="1"/>
  <c r="CN466" i="1"/>
  <c r="CN467" i="1"/>
  <c r="CN468" i="1"/>
  <c r="CN469" i="1"/>
  <c r="CN470" i="1"/>
  <c r="CN471" i="1"/>
  <c r="CN472" i="1"/>
  <c r="CN473" i="1"/>
  <c r="CN399" i="1" s="1"/>
  <c r="CN474" i="1"/>
  <c r="CN475" i="1"/>
  <c r="CN476" i="1"/>
  <c r="CN402" i="1" s="1"/>
  <c r="CN477" i="1"/>
  <c r="CN403" i="1" s="1"/>
  <c r="CN478" i="1"/>
  <c r="CN479" i="1"/>
  <c r="CN480" i="1"/>
  <c r="CN481" i="1"/>
  <c r="CN482" i="1"/>
  <c r="CN483" i="1"/>
  <c r="CN484" i="1"/>
  <c r="CN485" i="1"/>
  <c r="CN486" i="1"/>
  <c r="CN487" i="1"/>
  <c r="CN488" i="1"/>
  <c r="CN489" i="1"/>
  <c r="CN490" i="1"/>
  <c r="CN491" i="1"/>
  <c r="CN492" i="1"/>
  <c r="CN493" i="1"/>
  <c r="CN494" i="1"/>
  <c r="CN420" i="1" s="1"/>
  <c r="CN495" i="1"/>
  <c r="CN496" i="1"/>
  <c r="CN497" i="1"/>
  <c r="CN498" i="1"/>
  <c r="CN499" i="1"/>
  <c r="CN500" i="1"/>
  <c r="CN426" i="1" s="1"/>
  <c r="CN501" i="1"/>
  <c r="CN427" i="1" s="1"/>
  <c r="CN502" i="1"/>
  <c r="CN428" i="1" s="1"/>
  <c r="CN503" i="1"/>
  <c r="CN429" i="1" s="1"/>
  <c r="CN504" i="1"/>
  <c r="CN505" i="1"/>
  <c r="CN506" i="1"/>
  <c r="CN507" i="1"/>
  <c r="CN508" i="1"/>
  <c r="CN509" i="1"/>
  <c r="CN510" i="1"/>
  <c r="CN511" i="1"/>
  <c r="CN437" i="1" s="1"/>
  <c r="CN512" i="1"/>
  <c r="CN513" i="1"/>
  <c r="CN514" i="1"/>
  <c r="CN515" i="1"/>
  <c r="CN516" i="1"/>
  <c r="CN517" i="1"/>
  <c r="CN518" i="1"/>
  <c r="CN519" i="1"/>
  <c r="CN520" i="1"/>
  <c r="CN521" i="1"/>
  <c r="CN447" i="1" s="1"/>
  <c r="CO393" i="1"/>
  <c r="CO394" i="1"/>
  <c r="CO402" i="1"/>
  <c r="CO404" i="1"/>
  <c r="CO405" i="1"/>
  <c r="CO406" i="1"/>
  <c r="CO407" i="1"/>
  <c r="CO417" i="1"/>
  <c r="CO418" i="1"/>
  <c r="CO424" i="1"/>
  <c r="CO425" i="1"/>
  <c r="CO431" i="1"/>
  <c r="CO433" i="1"/>
  <c r="CO439" i="1"/>
  <c r="CO440" i="1"/>
  <c r="CO441" i="1"/>
  <c r="CO442" i="1"/>
  <c r="CO448" i="1"/>
  <c r="CO449" i="1"/>
  <c r="CO450" i="1"/>
  <c r="CO451" i="1"/>
  <c r="CO452" i="1"/>
  <c r="CO453" i="1"/>
  <c r="CO454" i="1"/>
  <c r="CO455" i="1"/>
  <c r="CO381" i="1" s="1"/>
  <c r="CO456" i="1"/>
  <c r="CO382" i="1" s="1"/>
  <c r="CO457" i="1"/>
  <c r="CO383" i="1" s="1"/>
  <c r="CO458" i="1"/>
  <c r="CO384" i="1" s="1"/>
  <c r="CO459" i="1"/>
  <c r="CO385" i="1" s="1"/>
  <c r="CO460" i="1"/>
  <c r="CO386" i="1" s="1"/>
  <c r="CO461" i="1"/>
  <c r="CO462" i="1"/>
  <c r="CO463" i="1"/>
  <c r="CO389" i="1" s="1"/>
  <c r="CO464" i="1"/>
  <c r="CO390" i="1" s="1"/>
  <c r="CO465" i="1"/>
  <c r="CO391" i="1" s="1"/>
  <c r="CO466" i="1"/>
  <c r="CO392" i="1" s="1"/>
  <c r="CO467" i="1"/>
  <c r="CO468" i="1"/>
  <c r="CO469" i="1"/>
  <c r="CO395" i="1" s="1"/>
  <c r="CO470" i="1"/>
  <c r="CO471" i="1"/>
  <c r="CO396" i="1" s="1"/>
  <c r="CO472" i="1"/>
  <c r="CO398" i="1" s="1"/>
  <c r="CO473" i="1"/>
  <c r="CO474" i="1"/>
  <c r="CO475" i="1"/>
  <c r="CO476" i="1"/>
  <c r="CO477" i="1"/>
  <c r="CO403" i="1" s="1"/>
  <c r="CO478" i="1"/>
  <c r="CO479" i="1"/>
  <c r="CO480" i="1"/>
  <c r="CO481" i="1"/>
  <c r="CO482" i="1"/>
  <c r="CO483" i="1"/>
  <c r="CO484" i="1"/>
  <c r="CO485" i="1"/>
  <c r="CO486" i="1"/>
  <c r="CO487" i="1"/>
  <c r="CO488" i="1"/>
  <c r="CO489" i="1"/>
  <c r="CO490" i="1"/>
  <c r="CO491" i="1"/>
  <c r="CO492" i="1"/>
  <c r="CO493" i="1"/>
  <c r="CO494" i="1"/>
  <c r="CO495" i="1"/>
  <c r="CO420" i="1" s="1"/>
  <c r="CO496" i="1"/>
  <c r="CO422" i="1" s="1"/>
  <c r="CO497" i="1"/>
  <c r="CO498" i="1"/>
  <c r="CO499" i="1"/>
  <c r="CO500" i="1"/>
  <c r="CO501" i="1"/>
  <c r="CO427" i="1" s="1"/>
  <c r="CO502" i="1"/>
  <c r="CO428" i="1" s="1"/>
  <c r="CO503" i="1"/>
  <c r="CO429" i="1" s="1"/>
  <c r="CO504" i="1"/>
  <c r="CO505" i="1"/>
  <c r="CO430" i="1" s="1"/>
  <c r="CO506" i="1"/>
  <c r="CO507" i="1"/>
  <c r="CO508" i="1"/>
  <c r="CO432" i="1" s="1"/>
  <c r="CO509" i="1"/>
  <c r="CO510" i="1"/>
  <c r="CO434" i="1" s="1"/>
  <c r="CO511" i="1"/>
  <c r="CO512" i="1"/>
  <c r="CO513" i="1"/>
  <c r="CO514" i="1"/>
  <c r="CO515" i="1"/>
  <c r="CO516" i="1"/>
  <c r="CO517" i="1"/>
  <c r="CO518" i="1"/>
  <c r="CO519" i="1"/>
  <c r="CO444" i="1" s="1"/>
  <c r="CO520" i="1"/>
  <c r="CO521" i="1"/>
  <c r="CP392" i="1"/>
  <c r="CP394" i="1"/>
  <c r="CP395" i="1"/>
  <c r="CP398" i="1"/>
  <c r="CP399" i="1"/>
  <c r="CP405" i="1"/>
  <c r="CP406" i="1"/>
  <c r="CP407" i="1"/>
  <c r="CP413" i="1"/>
  <c r="CP418" i="1"/>
  <c r="CP422" i="1"/>
  <c r="CP423" i="1"/>
  <c r="CP430" i="1"/>
  <c r="CP431" i="1"/>
  <c r="CP432" i="1"/>
  <c r="CP434" i="1"/>
  <c r="CP435" i="1"/>
  <c r="CP436" i="1"/>
  <c r="CP437" i="1"/>
  <c r="CP446" i="1"/>
  <c r="CP447" i="1"/>
  <c r="CP448" i="1"/>
  <c r="CP449" i="1"/>
  <c r="CP450" i="1"/>
  <c r="CP451" i="1"/>
  <c r="CP452" i="1"/>
  <c r="CP453" i="1"/>
  <c r="CP454" i="1"/>
  <c r="CP455" i="1"/>
  <c r="CP456" i="1"/>
  <c r="CP457" i="1"/>
  <c r="CP458" i="1"/>
  <c r="CP459" i="1"/>
  <c r="CP460" i="1"/>
  <c r="CP461" i="1"/>
  <c r="CP387" i="1" s="1"/>
  <c r="CP462" i="1"/>
  <c r="CP388" i="1" s="1"/>
  <c r="CP463" i="1"/>
  <c r="CP389" i="1" s="1"/>
  <c r="CP464" i="1"/>
  <c r="CP465" i="1"/>
  <c r="CP466" i="1"/>
  <c r="CP467" i="1"/>
  <c r="CP468" i="1"/>
  <c r="CP469" i="1"/>
  <c r="CP470" i="1"/>
  <c r="CP396" i="1" s="1"/>
  <c r="CP471" i="1"/>
  <c r="CP397" i="1" s="1"/>
  <c r="CP472" i="1"/>
  <c r="CP473" i="1"/>
  <c r="CP474" i="1"/>
  <c r="CP400" i="1" s="1"/>
  <c r="CP475" i="1"/>
  <c r="CP476" i="1"/>
  <c r="CP477" i="1"/>
  <c r="CP478" i="1"/>
  <c r="CP404" i="1" s="1"/>
  <c r="CP479" i="1"/>
  <c r="CP480" i="1"/>
  <c r="CP481" i="1"/>
  <c r="CP482" i="1"/>
  <c r="CP483" i="1"/>
  <c r="CP484" i="1"/>
  <c r="CP485" i="1"/>
  <c r="CP411" i="1" s="1"/>
  <c r="CP486" i="1"/>
  <c r="CP487" i="1"/>
  <c r="CP412" i="1" s="1"/>
  <c r="CP488" i="1"/>
  <c r="CP489" i="1"/>
  <c r="CP490" i="1"/>
  <c r="CP491" i="1"/>
  <c r="CP492" i="1"/>
  <c r="CP493" i="1"/>
  <c r="CP494" i="1"/>
  <c r="CP495" i="1"/>
  <c r="CP496" i="1"/>
  <c r="CP497" i="1"/>
  <c r="CP498" i="1"/>
  <c r="CP424" i="1" s="1"/>
  <c r="CP499" i="1"/>
  <c r="CP500" i="1"/>
  <c r="CP501" i="1"/>
  <c r="CP502" i="1"/>
  <c r="CP503" i="1"/>
  <c r="CP504" i="1"/>
  <c r="CP429" i="1" s="1"/>
  <c r="CP505" i="1"/>
  <c r="CP506" i="1"/>
  <c r="CP507" i="1"/>
  <c r="CP508" i="1"/>
  <c r="CP433" i="1" s="1"/>
  <c r="CP509" i="1"/>
  <c r="CP510" i="1"/>
  <c r="CP511" i="1"/>
  <c r="CP512" i="1"/>
  <c r="CP513" i="1"/>
  <c r="CP514" i="1"/>
  <c r="CP515" i="1"/>
  <c r="CP516" i="1"/>
  <c r="CP517" i="1"/>
  <c r="CP518" i="1"/>
  <c r="CP519" i="1"/>
  <c r="CP520" i="1"/>
  <c r="CP521" i="1"/>
  <c r="CQ387" i="1"/>
  <c r="CQ388" i="1"/>
  <c r="CQ393" i="1"/>
  <c r="CQ394" i="1"/>
  <c r="CQ395" i="1"/>
  <c r="CQ400" i="1"/>
  <c r="CQ401" i="1"/>
  <c r="CQ417" i="1"/>
  <c r="CQ418" i="1"/>
  <c r="CQ419" i="1"/>
  <c r="CQ426" i="1"/>
  <c r="CQ427" i="1"/>
  <c r="CQ429" i="1"/>
  <c r="CQ431" i="1"/>
  <c r="CQ432" i="1"/>
  <c r="CQ433" i="1"/>
  <c r="CQ434" i="1"/>
  <c r="CQ435" i="1"/>
  <c r="CQ436" i="1"/>
  <c r="CQ437" i="1"/>
  <c r="CQ441" i="1"/>
  <c r="CQ442" i="1"/>
  <c r="CQ443" i="1"/>
  <c r="CQ448" i="1"/>
  <c r="CQ449" i="1"/>
  <c r="CQ450" i="1"/>
  <c r="CQ451" i="1"/>
  <c r="CQ452" i="1"/>
  <c r="CQ453" i="1"/>
  <c r="CQ454" i="1"/>
  <c r="CQ455" i="1"/>
  <c r="CQ456" i="1"/>
  <c r="CQ382" i="1" s="1"/>
  <c r="CQ457" i="1"/>
  <c r="CQ383" i="1" s="1"/>
  <c r="CQ458" i="1"/>
  <c r="CQ384" i="1" s="1"/>
  <c r="CQ459" i="1"/>
  <c r="CQ460" i="1"/>
  <c r="CQ461" i="1"/>
  <c r="CQ462" i="1"/>
  <c r="CQ463" i="1"/>
  <c r="CQ464" i="1"/>
  <c r="CQ465" i="1"/>
  <c r="CQ391" i="1" s="1"/>
  <c r="CQ466" i="1"/>
  <c r="CQ392" i="1" s="1"/>
  <c r="CQ467" i="1"/>
  <c r="CQ468" i="1"/>
  <c r="CQ469" i="1"/>
  <c r="CQ470" i="1"/>
  <c r="CQ471" i="1"/>
  <c r="CQ472" i="1"/>
  <c r="CQ398" i="1" s="1"/>
  <c r="CQ473" i="1"/>
  <c r="CQ474" i="1"/>
  <c r="CQ475" i="1"/>
  <c r="CQ476" i="1"/>
  <c r="CQ477" i="1"/>
  <c r="CQ478" i="1"/>
  <c r="CQ402" i="1" s="1"/>
  <c r="CQ479" i="1"/>
  <c r="CQ480" i="1"/>
  <c r="CQ481" i="1"/>
  <c r="CQ482" i="1"/>
  <c r="CQ483" i="1"/>
  <c r="CQ484" i="1"/>
  <c r="CQ485" i="1"/>
  <c r="CQ486" i="1"/>
  <c r="CQ487" i="1"/>
  <c r="CQ488" i="1"/>
  <c r="CQ489" i="1"/>
  <c r="CQ490" i="1"/>
  <c r="CQ491" i="1"/>
  <c r="CQ492" i="1"/>
  <c r="CQ493" i="1"/>
  <c r="CQ494" i="1"/>
  <c r="CQ495" i="1"/>
  <c r="CQ496" i="1"/>
  <c r="CQ497" i="1"/>
  <c r="CQ498" i="1"/>
  <c r="CQ424" i="1" s="1"/>
  <c r="CQ499" i="1"/>
  <c r="CQ500" i="1"/>
  <c r="CQ501" i="1"/>
  <c r="CQ502" i="1"/>
  <c r="CQ503" i="1"/>
  <c r="CQ504" i="1"/>
  <c r="CQ505" i="1"/>
  <c r="CQ430" i="1" s="1"/>
  <c r="CQ506" i="1"/>
  <c r="CQ507" i="1"/>
  <c r="CQ508" i="1"/>
  <c r="CQ509" i="1"/>
  <c r="CQ510" i="1"/>
  <c r="CQ511" i="1"/>
  <c r="CQ512" i="1"/>
  <c r="CQ513" i="1"/>
  <c r="CQ438" i="1" s="1"/>
  <c r="CQ514" i="1"/>
  <c r="CQ515" i="1"/>
  <c r="CQ516" i="1"/>
  <c r="CQ517" i="1"/>
  <c r="CQ518" i="1"/>
  <c r="CQ519" i="1"/>
  <c r="CQ520" i="1"/>
  <c r="CQ446" i="1" s="1"/>
  <c r="CQ521" i="1"/>
  <c r="CQ447" i="1" s="1"/>
  <c r="CR390" i="1"/>
  <c r="CR395" i="1"/>
  <c r="CR396" i="1"/>
  <c r="CR397" i="1"/>
  <c r="CR402" i="1"/>
  <c r="CR403" i="1"/>
  <c r="CR404" i="1"/>
  <c r="CR407" i="1"/>
  <c r="CR408" i="1"/>
  <c r="CR414" i="1"/>
  <c r="CR415" i="1"/>
  <c r="CR417" i="1"/>
  <c r="CR419" i="1"/>
  <c r="CR431" i="1"/>
  <c r="CR432" i="1"/>
  <c r="CR439" i="1"/>
  <c r="CR443" i="1"/>
  <c r="CR448" i="1"/>
  <c r="CR449" i="1"/>
  <c r="CR450" i="1"/>
  <c r="CR451" i="1"/>
  <c r="CR452" i="1"/>
  <c r="CR453" i="1"/>
  <c r="CR454" i="1"/>
  <c r="CR455" i="1"/>
  <c r="CR456" i="1"/>
  <c r="CR457" i="1"/>
  <c r="CR383" i="1" s="1"/>
  <c r="CR458" i="1"/>
  <c r="CR384" i="1" s="1"/>
  <c r="CR459" i="1"/>
  <c r="CR460" i="1"/>
  <c r="CR461" i="1"/>
  <c r="CR462" i="1"/>
  <c r="CR463" i="1"/>
  <c r="CR389" i="1" s="1"/>
  <c r="CR464" i="1"/>
  <c r="CR465" i="1"/>
  <c r="CR466" i="1"/>
  <c r="CR467" i="1"/>
  <c r="CR393" i="1" s="1"/>
  <c r="CR468" i="1"/>
  <c r="CR394" i="1" s="1"/>
  <c r="CR469" i="1"/>
  <c r="CR470" i="1"/>
  <c r="CR471" i="1"/>
  <c r="CR472" i="1"/>
  <c r="CR473" i="1"/>
  <c r="CR399" i="1" s="1"/>
  <c r="CR474" i="1"/>
  <c r="CR475" i="1"/>
  <c r="CR476" i="1"/>
  <c r="CR477" i="1"/>
  <c r="CR478" i="1"/>
  <c r="CR479" i="1"/>
  <c r="CR480" i="1"/>
  <c r="CR406" i="1" s="1"/>
  <c r="CR481" i="1"/>
  <c r="CR482" i="1"/>
  <c r="CR483" i="1"/>
  <c r="CR409" i="1" s="1"/>
  <c r="CR484" i="1"/>
  <c r="CR485" i="1"/>
  <c r="CR486" i="1"/>
  <c r="CR487" i="1"/>
  <c r="CR488" i="1"/>
  <c r="CR489" i="1"/>
  <c r="CR490" i="1"/>
  <c r="CR491" i="1"/>
  <c r="CR492" i="1"/>
  <c r="CR493" i="1"/>
  <c r="CR494" i="1"/>
  <c r="CR495" i="1"/>
  <c r="CR496" i="1"/>
  <c r="CR497" i="1"/>
  <c r="CR423" i="1" s="1"/>
  <c r="CR498" i="1"/>
  <c r="CR499" i="1"/>
  <c r="CR500" i="1"/>
  <c r="CR501" i="1"/>
  <c r="CR502" i="1"/>
  <c r="CR503" i="1"/>
  <c r="CR504" i="1"/>
  <c r="CR505" i="1"/>
  <c r="CR506" i="1"/>
  <c r="CR507" i="1"/>
  <c r="CR433" i="1" s="1"/>
  <c r="CR508" i="1"/>
  <c r="CR509" i="1"/>
  <c r="CR510" i="1"/>
  <c r="CR511" i="1"/>
  <c r="CR512" i="1"/>
  <c r="CR438" i="1" s="1"/>
  <c r="CR513" i="1"/>
  <c r="CR514" i="1"/>
  <c r="CR515" i="1"/>
  <c r="CR516" i="1"/>
  <c r="CR517" i="1"/>
  <c r="CR518" i="1"/>
  <c r="CR519" i="1"/>
  <c r="CR520" i="1"/>
  <c r="CR446" i="1" s="1"/>
  <c r="CR521" i="1"/>
  <c r="CS400" i="1"/>
  <c r="CS401" i="1"/>
  <c r="CS402" i="1"/>
  <c r="CS406" i="1"/>
  <c r="CS332" i="1" s="1"/>
  <c r="CS411" i="1"/>
  <c r="CS425" i="1"/>
  <c r="CS430" i="1"/>
  <c r="CS431" i="1"/>
  <c r="CS432" i="1"/>
  <c r="CS433" i="1"/>
  <c r="CS434" i="1"/>
  <c r="CS439" i="1"/>
  <c r="CS440" i="1"/>
  <c r="CS441" i="1"/>
  <c r="CS444" i="1"/>
  <c r="CS448" i="1"/>
  <c r="CS449" i="1"/>
  <c r="CS450" i="1"/>
  <c r="CS451" i="1"/>
  <c r="CS452" i="1"/>
  <c r="CS453" i="1"/>
  <c r="CS454" i="1"/>
  <c r="CS455" i="1"/>
  <c r="CS456" i="1"/>
  <c r="CS457" i="1"/>
  <c r="CS383" i="1" s="1"/>
  <c r="CS458" i="1"/>
  <c r="CS459" i="1"/>
  <c r="CS385" i="1" s="1"/>
  <c r="CS460" i="1"/>
  <c r="CS386" i="1" s="1"/>
  <c r="CS461" i="1"/>
  <c r="CS462" i="1"/>
  <c r="CS463" i="1"/>
  <c r="CS464" i="1"/>
  <c r="CS390" i="1" s="1"/>
  <c r="CS465" i="1"/>
  <c r="CS391" i="1" s="1"/>
  <c r="CS466" i="1"/>
  <c r="CS467" i="1"/>
  <c r="CS468" i="1"/>
  <c r="CS394" i="1" s="1"/>
  <c r="CS469" i="1"/>
  <c r="CS470" i="1"/>
  <c r="CS471" i="1"/>
  <c r="CS472" i="1"/>
  <c r="CS473" i="1"/>
  <c r="CS398" i="1" s="1"/>
  <c r="CS474" i="1"/>
  <c r="CS475" i="1"/>
  <c r="CS476" i="1"/>
  <c r="CS477" i="1"/>
  <c r="CS478" i="1"/>
  <c r="CS479" i="1"/>
  <c r="CS403" i="1" s="1"/>
  <c r="CS480" i="1"/>
  <c r="CS481" i="1"/>
  <c r="CS407" i="1" s="1"/>
  <c r="CS482" i="1"/>
  <c r="CS408" i="1" s="1"/>
  <c r="CS483" i="1"/>
  <c r="CS409" i="1" s="1"/>
  <c r="CS484" i="1"/>
  <c r="CS485" i="1"/>
  <c r="CS486" i="1"/>
  <c r="CS410" i="1" s="1"/>
  <c r="CS487" i="1"/>
  <c r="CS488" i="1"/>
  <c r="CS489" i="1"/>
  <c r="CS490" i="1"/>
  <c r="CS491" i="1"/>
  <c r="CS492" i="1"/>
  <c r="CS493" i="1"/>
  <c r="CS494" i="1"/>
  <c r="CS495" i="1"/>
  <c r="CS496" i="1"/>
  <c r="CS497" i="1"/>
  <c r="CS498" i="1"/>
  <c r="CS499" i="1"/>
  <c r="CS500" i="1"/>
  <c r="CS501" i="1"/>
  <c r="CS502" i="1"/>
  <c r="CS503" i="1"/>
  <c r="CS504" i="1"/>
  <c r="CS505" i="1"/>
  <c r="CS506" i="1"/>
  <c r="CS507" i="1"/>
  <c r="CS508" i="1"/>
  <c r="CS509" i="1"/>
  <c r="CS510" i="1"/>
  <c r="CS511" i="1"/>
  <c r="CS512" i="1"/>
  <c r="CS513" i="1"/>
  <c r="CS514" i="1"/>
  <c r="CS515" i="1"/>
  <c r="CS516" i="1"/>
  <c r="CS517" i="1"/>
  <c r="CS518" i="1"/>
  <c r="CS519" i="1"/>
  <c r="CS445" i="1" s="1"/>
  <c r="CS520" i="1"/>
  <c r="CS446" i="1" s="1"/>
  <c r="CS521" i="1"/>
  <c r="CS447" i="1" s="1"/>
  <c r="CT393" i="1"/>
  <c r="CT394" i="1"/>
  <c r="CT413" i="1"/>
  <c r="CT414" i="1"/>
  <c r="CT415" i="1"/>
  <c r="CT417" i="1"/>
  <c r="CT418" i="1"/>
  <c r="CT423" i="1"/>
  <c r="CT424" i="1"/>
  <c r="CT425" i="1"/>
  <c r="CT441" i="1"/>
  <c r="CT442" i="1"/>
  <c r="CT448" i="1"/>
  <c r="CT449" i="1"/>
  <c r="CT450" i="1"/>
  <c r="CT451" i="1"/>
  <c r="CT452" i="1"/>
  <c r="CT453" i="1"/>
  <c r="CT454" i="1"/>
  <c r="CT455" i="1"/>
  <c r="CT456" i="1"/>
  <c r="CT457" i="1"/>
  <c r="CT458" i="1"/>
  <c r="CT459" i="1"/>
  <c r="CT460" i="1"/>
  <c r="CT461" i="1"/>
  <c r="CT462" i="1"/>
  <c r="CT463" i="1"/>
  <c r="CT389" i="1" s="1"/>
  <c r="CT464" i="1"/>
  <c r="CT465" i="1"/>
  <c r="CT466" i="1"/>
  <c r="CT467" i="1"/>
  <c r="CT468" i="1"/>
  <c r="CT469" i="1"/>
  <c r="CT470" i="1"/>
  <c r="CT471" i="1"/>
  <c r="CT472" i="1"/>
  <c r="CT473" i="1"/>
  <c r="CT399" i="1" s="1"/>
  <c r="CT474" i="1"/>
  <c r="CT475" i="1"/>
  <c r="CT476" i="1"/>
  <c r="CT477" i="1"/>
  <c r="CT478" i="1"/>
  <c r="CT479" i="1"/>
  <c r="CT480" i="1"/>
  <c r="CT406" i="1" s="1"/>
  <c r="CT481" i="1"/>
  <c r="CT482" i="1"/>
  <c r="CT483" i="1"/>
  <c r="CT484" i="1"/>
  <c r="CT485" i="1"/>
  <c r="CT486" i="1"/>
  <c r="CT487" i="1"/>
  <c r="CT488" i="1"/>
  <c r="CT489" i="1"/>
  <c r="CT490" i="1"/>
  <c r="CT491" i="1"/>
  <c r="CT492" i="1"/>
  <c r="CT493" i="1"/>
  <c r="CT494" i="1"/>
  <c r="CT495" i="1"/>
  <c r="CT496" i="1"/>
  <c r="CT497" i="1"/>
  <c r="CT498" i="1"/>
  <c r="CT499" i="1"/>
  <c r="CT500" i="1"/>
  <c r="CT501" i="1"/>
  <c r="CT502" i="1"/>
  <c r="CT503" i="1"/>
  <c r="CT504" i="1"/>
  <c r="CT505" i="1"/>
  <c r="CT431" i="1" s="1"/>
  <c r="CT506" i="1"/>
  <c r="CT507" i="1"/>
  <c r="CT508" i="1"/>
  <c r="CT509" i="1"/>
  <c r="CT510" i="1"/>
  <c r="CT436" i="1" s="1"/>
  <c r="CT511" i="1"/>
  <c r="CT512" i="1"/>
  <c r="CT513" i="1"/>
  <c r="CT514" i="1"/>
  <c r="CT515" i="1"/>
  <c r="CT516" i="1"/>
  <c r="CT517" i="1"/>
  <c r="CT518" i="1"/>
  <c r="CT519" i="1"/>
  <c r="CT520" i="1"/>
  <c r="CT521" i="1"/>
  <c r="CU389" i="1"/>
  <c r="CU390" i="1"/>
  <c r="CU391" i="1"/>
  <c r="CU392" i="1"/>
  <c r="CU393" i="1"/>
  <c r="CU394" i="1"/>
  <c r="CU399" i="1"/>
  <c r="CU400" i="1"/>
  <c r="CU414" i="1"/>
  <c r="CU415" i="1"/>
  <c r="CU416" i="1"/>
  <c r="CU417" i="1"/>
  <c r="CU418" i="1"/>
  <c r="CU420" i="1"/>
  <c r="CU434" i="1"/>
  <c r="CU436" i="1"/>
  <c r="CU447" i="1"/>
  <c r="CU448" i="1"/>
  <c r="CU449" i="1"/>
  <c r="CU450" i="1"/>
  <c r="CU451" i="1"/>
  <c r="CU452" i="1"/>
  <c r="CU453" i="1"/>
  <c r="CU454" i="1"/>
  <c r="CU455" i="1"/>
  <c r="CU456" i="1"/>
  <c r="CU457" i="1"/>
  <c r="CU458" i="1"/>
  <c r="CU459" i="1"/>
  <c r="CU385" i="1" s="1"/>
  <c r="CU460" i="1"/>
  <c r="CU461" i="1"/>
  <c r="CU462" i="1"/>
  <c r="CU463" i="1"/>
  <c r="CU387" i="1" s="1"/>
  <c r="CU464" i="1"/>
  <c r="CU465" i="1"/>
  <c r="CU466" i="1"/>
  <c r="CU467" i="1"/>
  <c r="CU468" i="1"/>
  <c r="CU469" i="1"/>
  <c r="CU470" i="1"/>
  <c r="CU471" i="1"/>
  <c r="CU472" i="1"/>
  <c r="CU398" i="1" s="1"/>
  <c r="CU473" i="1"/>
  <c r="CU474" i="1"/>
  <c r="CU475" i="1"/>
  <c r="CU476" i="1"/>
  <c r="CU477" i="1"/>
  <c r="CU478" i="1"/>
  <c r="CU479" i="1"/>
  <c r="CU403" i="1" s="1"/>
  <c r="CU480" i="1"/>
  <c r="CU404" i="1" s="1"/>
  <c r="CU481" i="1"/>
  <c r="CU405" i="1" s="1"/>
  <c r="CU482" i="1"/>
  <c r="CU483" i="1"/>
  <c r="CU409" i="1" s="1"/>
  <c r="CU484" i="1"/>
  <c r="CU410" i="1" s="1"/>
  <c r="CU485" i="1"/>
  <c r="CU486" i="1"/>
  <c r="CU487" i="1"/>
  <c r="CU488" i="1"/>
  <c r="CU489" i="1"/>
  <c r="CU490" i="1"/>
  <c r="CU491" i="1"/>
  <c r="CU492" i="1"/>
  <c r="CU493" i="1"/>
  <c r="CU494" i="1"/>
  <c r="CU495" i="1"/>
  <c r="CU496" i="1"/>
  <c r="CU497" i="1"/>
  <c r="CU498" i="1"/>
  <c r="CU499" i="1"/>
  <c r="CU500" i="1"/>
  <c r="CU501" i="1"/>
  <c r="CU502" i="1"/>
  <c r="CU503" i="1"/>
  <c r="CU504" i="1"/>
  <c r="CU505" i="1"/>
  <c r="CU506" i="1"/>
  <c r="CU507" i="1"/>
  <c r="CU433" i="1" s="1"/>
  <c r="CU508" i="1"/>
  <c r="CU509" i="1"/>
  <c r="CU510" i="1"/>
  <c r="CU511" i="1"/>
  <c r="CU512" i="1"/>
  <c r="CU438" i="1" s="1"/>
  <c r="CU513" i="1"/>
  <c r="CU439" i="1" s="1"/>
  <c r="CU514" i="1"/>
  <c r="CU515" i="1"/>
  <c r="CU516" i="1"/>
  <c r="CU440" i="1" s="1"/>
  <c r="CU517" i="1"/>
  <c r="CU518" i="1"/>
  <c r="CU519" i="1"/>
  <c r="CU520" i="1"/>
  <c r="CU521" i="1"/>
  <c r="CV394" i="1"/>
  <c r="CV395" i="1"/>
  <c r="CV396" i="1"/>
  <c r="CV397" i="1"/>
  <c r="CV398" i="1"/>
  <c r="CV399" i="1"/>
  <c r="CV400" i="1"/>
  <c r="CV402" i="1"/>
  <c r="CV413" i="1"/>
  <c r="CV419" i="1"/>
  <c r="CV420" i="1"/>
  <c r="CV421" i="1"/>
  <c r="CV423" i="1"/>
  <c r="CV424" i="1"/>
  <c r="CV426" i="1"/>
  <c r="CV431" i="1"/>
  <c r="CV433" i="1"/>
  <c r="CV434" i="1"/>
  <c r="CV435" i="1"/>
  <c r="CV436" i="1"/>
  <c r="CV442" i="1"/>
  <c r="CV443" i="1"/>
  <c r="CV444" i="1"/>
  <c r="CV447" i="1"/>
  <c r="CV448" i="1"/>
  <c r="CV449" i="1"/>
  <c r="CV450" i="1"/>
  <c r="CV451" i="1"/>
  <c r="CV452" i="1"/>
  <c r="CV378" i="1" s="1"/>
  <c r="CV453" i="1"/>
  <c r="CV454" i="1"/>
  <c r="CV455" i="1"/>
  <c r="CV456" i="1"/>
  <c r="CV382" i="1" s="1"/>
  <c r="CV457" i="1"/>
  <c r="CV458" i="1"/>
  <c r="CV459" i="1"/>
  <c r="CV460" i="1"/>
  <c r="CV461" i="1"/>
  <c r="CV462" i="1"/>
  <c r="CV463" i="1"/>
  <c r="CV464" i="1"/>
  <c r="CV390" i="1" s="1"/>
  <c r="CV465" i="1"/>
  <c r="CV466" i="1"/>
  <c r="CV467" i="1"/>
  <c r="CV393" i="1" s="1"/>
  <c r="CV468" i="1"/>
  <c r="CV469" i="1"/>
  <c r="CV470" i="1"/>
  <c r="CV471" i="1"/>
  <c r="CV472" i="1"/>
  <c r="CV473" i="1"/>
  <c r="CV474" i="1"/>
  <c r="CV475" i="1"/>
  <c r="CV401" i="1" s="1"/>
  <c r="CV476" i="1"/>
  <c r="CV477" i="1"/>
  <c r="CV478" i="1"/>
  <c r="CV479" i="1"/>
  <c r="CV480" i="1"/>
  <c r="CV406" i="1" s="1"/>
  <c r="CV481" i="1"/>
  <c r="CV482" i="1"/>
  <c r="CV483" i="1"/>
  <c r="CV484" i="1"/>
  <c r="CV485" i="1"/>
  <c r="CV486" i="1"/>
  <c r="CV487" i="1"/>
  <c r="CV488" i="1"/>
  <c r="CV414" i="1" s="1"/>
  <c r="CV489" i="1"/>
  <c r="CV490" i="1"/>
  <c r="CV491" i="1"/>
  <c r="CV492" i="1"/>
  <c r="CV493" i="1"/>
  <c r="CV494" i="1"/>
  <c r="CV495" i="1"/>
  <c r="CV496" i="1"/>
  <c r="CV497" i="1"/>
  <c r="CV498" i="1"/>
  <c r="CV422" i="1" s="1"/>
  <c r="CV499" i="1"/>
  <c r="CV425" i="1" s="1"/>
  <c r="CV500" i="1"/>
  <c r="CV501" i="1"/>
  <c r="CV502" i="1"/>
  <c r="CV503" i="1"/>
  <c r="CV504" i="1"/>
  <c r="CV505" i="1"/>
  <c r="CV506" i="1"/>
  <c r="CV507" i="1"/>
  <c r="CV508" i="1"/>
  <c r="CV509" i="1"/>
  <c r="CV510" i="1"/>
  <c r="CV511" i="1"/>
  <c r="CV512" i="1"/>
  <c r="CV513" i="1"/>
  <c r="CV514" i="1"/>
  <c r="CV515" i="1"/>
  <c r="CV441" i="1" s="1"/>
  <c r="CV516" i="1"/>
  <c r="CV517" i="1"/>
  <c r="CV518" i="1"/>
  <c r="CV519" i="1"/>
  <c r="CV445" i="1" s="1"/>
  <c r="CV520" i="1"/>
  <c r="CV446" i="1" s="1"/>
  <c r="CV521" i="1"/>
  <c r="AH221" i="1"/>
  <c r="AI221" i="1"/>
  <c r="AJ221" i="1"/>
  <c r="AK221" i="1"/>
  <c r="AL221" i="1"/>
  <c r="AM221" i="1"/>
  <c r="AN221" i="1"/>
  <c r="AO221" i="1"/>
  <c r="AG221" i="1"/>
  <c r="CP380" i="1" l="1"/>
  <c r="CV388" i="1"/>
  <c r="CO377" i="1"/>
  <c r="CL377" i="1"/>
  <c r="CL378" i="1"/>
  <c r="CT383" i="1"/>
  <c r="CT382" i="1"/>
  <c r="CN378" i="1"/>
  <c r="CN377" i="1"/>
  <c r="CN303" i="1" s="1"/>
  <c r="CM378" i="1"/>
  <c r="CU386" i="1"/>
  <c r="CU311" i="1" s="1"/>
  <c r="CR382" i="1"/>
  <c r="CR308" i="1" s="1"/>
  <c r="CQ377" i="1"/>
  <c r="CV377" i="1"/>
  <c r="CP386" i="1"/>
  <c r="CP312" i="1" s="1"/>
  <c r="CN387" i="1"/>
  <c r="CM389" i="1"/>
  <c r="CS384" i="1"/>
  <c r="CS308" i="1" s="1"/>
  <c r="CM388" i="1"/>
  <c r="CS381" i="1"/>
  <c r="CS307" i="1" s="1"/>
  <c r="CT388" i="1"/>
  <c r="CU384" i="1"/>
  <c r="CU310" i="1" s="1"/>
  <c r="CR385" i="1"/>
  <c r="CR309" i="1" s="1"/>
  <c r="CK383" i="1"/>
  <c r="CS382" i="1"/>
  <c r="CO380" i="1"/>
  <c r="CO379" i="1"/>
  <c r="CV389" i="1"/>
  <c r="CO378" i="1"/>
  <c r="CN351" i="1"/>
  <c r="CV372" i="1"/>
  <c r="CL373" i="1"/>
  <c r="CS333" i="1"/>
  <c r="CU364" i="1"/>
  <c r="CP374" i="1"/>
  <c r="CS373" i="1"/>
  <c r="CK374" i="1"/>
  <c r="CL341" i="1"/>
  <c r="CM374" i="1"/>
  <c r="CM370" i="1"/>
  <c r="CO304" i="1"/>
  <c r="CO315" i="1"/>
  <c r="CK326" i="1"/>
  <c r="CV371" i="1"/>
  <c r="CP355" i="1"/>
  <c r="CV314" i="1"/>
  <c r="CP313" i="1"/>
  <c r="CN329" i="1"/>
  <c r="CN328" i="1"/>
  <c r="CN330" i="1"/>
  <c r="CN373" i="1"/>
  <c r="CM320" i="1"/>
  <c r="CU316" i="1"/>
  <c r="CO318" i="1"/>
  <c r="CK375" i="1"/>
  <c r="CV373" i="1"/>
  <c r="CO317" i="1"/>
  <c r="CN322" i="1"/>
  <c r="CK348" i="1"/>
  <c r="CV345" i="1"/>
  <c r="CP322" i="1"/>
  <c r="CP372" i="1"/>
  <c r="CO308" i="1"/>
  <c r="CK346" i="1"/>
  <c r="CV326" i="1"/>
  <c r="CP360" i="1"/>
  <c r="CM323" i="1"/>
  <c r="CL331" i="1"/>
  <c r="CQ356" i="1"/>
  <c r="CR357" i="1"/>
  <c r="CQ343" i="1"/>
  <c r="CV370" i="1"/>
  <c r="CV368" i="1"/>
  <c r="CS326" i="1"/>
  <c r="CP324" i="1"/>
  <c r="CN313" i="1"/>
  <c r="CP375" i="1"/>
  <c r="CP331" i="1"/>
  <c r="CQ376" i="1"/>
  <c r="CP330" i="1"/>
  <c r="CM322" i="1"/>
  <c r="CU340" i="1"/>
  <c r="CK376" i="1"/>
  <c r="CK325" i="1"/>
  <c r="CQ308" i="1"/>
  <c r="CV348" i="1"/>
  <c r="CQ367" i="1"/>
  <c r="CV321" i="1"/>
  <c r="CV347" i="1"/>
  <c r="CV325" i="1"/>
  <c r="CQ372" i="1"/>
  <c r="CM321" i="1"/>
  <c r="CO356" i="1"/>
  <c r="CV376" i="1"/>
  <c r="CV302" i="1" s="1"/>
  <c r="CK322" i="1"/>
  <c r="CV320" i="1"/>
  <c r="CO316" i="1"/>
  <c r="CP323" i="1"/>
  <c r="CP373" i="1"/>
  <c r="CO329" i="1"/>
  <c r="CO305" i="1"/>
  <c r="CO376" i="1"/>
  <c r="CO302" i="1" s="1"/>
  <c r="CN306" i="1"/>
  <c r="CV346" i="1"/>
  <c r="CN370" i="1"/>
  <c r="CV367" i="1"/>
  <c r="CV319" i="1"/>
  <c r="CV369" i="1"/>
  <c r="CT375" i="1"/>
  <c r="CP361" i="1"/>
  <c r="CN323" i="1"/>
  <c r="CS309" i="1"/>
  <c r="CR319" i="1"/>
  <c r="CR245" i="1" s="1"/>
  <c r="CQ317" i="1"/>
  <c r="CR333" i="1"/>
  <c r="CP358" i="1"/>
  <c r="CS334" i="1"/>
  <c r="CV350" i="1"/>
  <c r="CV349" i="1"/>
  <c r="CL308" i="1"/>
  <c r="CP337" i="1"/>
  <c r="CO366" i="1"/>
  <c r="CN375" i="1"/>
  <c r="CV375" i="1"/>
  <c r="CS376" i="1"/>
  <c r="CV374" i="1"/>
  <c r="CS375" i="1"/>
  <c r="CL376" i="1"/>
  <c r="CP376" i="1"/>
  <c r="CQ374" i="1"/>
  <c r="CO374" i="1"/>
  <c r="CU374" i="1"/>
  <c r="CU329" i="1"/>
  <c r="CT429" i="1"/>
  <c r="CT427" i="1"/>
  <c r="CT428" i="1"/>
  <c r="CV359" i="1"/>
  <c r="CV387" i="1"/>
  <c r="CV410" i="1"/>
  <c r="CV409" i="1"/>
  <c r="CV432" i="1"/>
  <c r="CV358" i="1" s="1"/>
  <c r="CV408" i="1"/>
  <c r="CV384" i="1"/>
  <c r="CS415" i="1"/>
  <c r="CV360" i="1"/>
  <c r="CS371" i="1"/>
  <c r="CV386" i="1"/>
  <c r="CV385" i="1"/>
  <c r="CV407" i="1"/>
  <c r="CV383" i="1"/>
  <c r="CS438" i="1"/>
  <c r="CS364" i="1" s="1"/>
  <c r="CS414" i="1"/>
  <c r="CS412" i="1"/>
  <c r="CS336" i="1" s="1"/>
  <c r="CS413" i="1"/>
  <c r="CT380" i="1"/>
  <c r="CT381" i="1"/>
  <c r="CT307" i="1" s="1"/>
  <c r="CT379" i="1"/>
  <c r="CS372" i="1"/>
  <c r="CV411" i="1"/>
  <c r="CS365" i="1"/>
  <c r="CS358" i="1"/>
  <c r="CR328" i="1"/>
  <c r="CU383" i="1"/>
  <c r="CU431" i="1"/>
  <c r="CU407" i="1"/>
  <c r="CU408" i="1"/>
  <c r="CU334" i="1" s="1"/>
  <c r="CU430" i="1"/>
  <c r="CU427" i="1"/>
  <c r="CT430" i="1"/>
  <c r="CT405" i="1"/>
  <c r="CV412" i="1"/>
  <c r="CV338" i="1" s="1"/>
  <c r="CU432" i="1"/>
  <c r="CU358" i="1" s="1"/>
  <c r="CR430" i="1"/>
  <c r="CR356" i="1" s="1"/>
  <c r="CU381" i="1"/>
  <c r="CU379" i="1"/>
  <c r="CU406" i="1"/>
  <c r="CU382" i="1"/>
  <c r="CU429" i="1"/>
  <c r="CT339" i="1"/>
  <c r="CT432" i="1"/>
  <c r="CT407" i="1"/>
  <c r="CT408" i="1"/>
  <c r="CT384" i="1"/>
  <c r="CR332" i="1"/>
  <c r="CU428" i="1"/>
  <c r="CU380" i="1"/>
  <c r="CR429" i="1"/>
  <c r="CR405" i="1"/>
  <c r="CR331" i="1" s="1"/>
  <c r="CR381" i="1"/>
  <c r="CQ319" i="1"/>
  <c r="CU378" i="1"/>
  <c r="CU401" i="1"/>
  <c r="CU325" i="1" s="1"/>
  <c r="CL436" i="1"/>
  <c r="CL437" i="1"/>
  <c r="CU446" i="1"/>
  <c r="CU372" i="1" s="1"/>
  <c r="CU422" i="1"/>
  <c r="CU324" i="1"/>
  <c r="CK324" i="1"/>
  <c r="CU426" i="1"/>
  <c r="CL388" i="1"/>
  <c r="CL389" i="1"/>
  <c r="CL315" i="1" s="1"/>
  <c r="CL412" i="1"/>
  <c r="CL337" i="1" s="1"/>
  <c r="CS327" i="1"/>
  <c r="CU445" i="1"/>
  <c r="CU444" i="1"/>
  <c r="CU421" i="1"/>
  <c r="CU397" i="1"/>
  <c r="CU323" i="1" s="1"/>
  <c r="CU396" i="1"/>
  <c r="CU373" i="1"/>
  <c r="CS399" i="1"/>
  <c r="CK323" i="1"/>
  <c r="CU402" i="1"/>
  <c r="CU328" i="1" s="1"/>
  <c r="CU425" i="1"/>
  <c r="CU423" i="1"/>
  <c r="CU424" i="1"/>
  <c r="CU377" i="1"/>
  <c r="CU375" i="1"/>
  <c r="CU376" i="1"/>
  <c r="CS392" i="1"/>
  <c r="CQ440" i="1"/>
  <c r="CQ366" i="1" s="1"/>
  <c r="CQ416" i="1"/>
  <c r="CQ342" i="1" s="1"/>
  <c r="CQ318" i="1"/>
  <c r="CQ362" i="1"/>
  <c r="CP321" i="1"/>
  <c r="CQ439" i="1"/>
  <c r="CQ415" i="1"/>
  <c r="CP320" i="1"/>
  <c r="CV392" i="1"/>
  <c r="CV440" i="1"/>
  <c r="CV366" i="1" s="1"/>
  <c r="CV323" i="1"/>
  <c r="CU342" i="1"/>
  <c r="CT349" i="1"/>
  <c r="CS421" i="1"/>
  <c r="CS397" i="1"/>
  <c r="CM347" i="1"/>
  <c r="CV417" i="1"/>
  <c r="CV324" i="1"/>
  <c r="CT439" i="1"/>
  <c r="CS422" i="1"/>
  <c r="CS374" i="1"/>
  <c r="CV416" i="1"/>
  <c r="CV415" i="1"/>
  <c r="CV391" i="1"/>
  <c r="CV315" i="1" s="1"/>
  <c r="CV439" i="1"/>
  <c r="CV322" i="1"/>
  <c r="CU341" i="1"/>
  <c r="CS420" i="1"/>
  <c r="CS396" i="1"/>
  <c r="CT440" i="1"/>
  <c r="CT366" i="1" s="1"/>
  <c r="CT438" i="1"/>
  <c r="CT390" i="1"/>
  <c r="CT391" i="1"/>
  <c r="CT392" i="1"/>
  <c r="CT318" i="1" s="1"/>
  <c r="CS423" i="1"/>
  <c r="CV438" i="1"/>
  <c r="CT412" i="1"/>
  <c r="CT338" i="1" s="1"/>
  <c r="CS443" i="1"/>
  <c r="CS369" i="1" s="1"/>
  <c r="CS419" i="1"/>
  <c r="CS395" i="1"/>
  <c r="CP445" i="1"/>
  <c r="CP371" i="1" s="1"/>
  <c r="CP421" i="1"/>
  <c r="CP347" i="1" s="1"/>
  <c r="CN443" i="1"/>
  <c r="CN369" i="1" s="1"/>
  <c r="CN419" i="1"/>
  <c r="CN345" i="1" s="1"/>
  <c r="CN395" i="1"/>
  <c r="CN321" i="1" s="1"/>
  <c r="CN394" i="1"/>
  <c r="CV437" i="1"/>
  <c r="CT435" i="1"/>
  <c r="CT433" i="1"/>
  <c r="CT434" i="1"/>
  <c r="CT409" i="1"/>
  <c r="CT410" i="1"/>
  <c r="CT411" i="1"/>
  <c r="CT385" i="1"/>
  <c r="CT386" i="1"/>
  <c r="CT387" i="1"/>
  <c r="CT416" i="1"/>
  <c r="CT342" i="1" s="1"/>
  <c r="CS442" i="1"/>
  <c r="CS418" i="1"/>
  <c r="CS416" i="1"/>
  <c r="CS370" i="1"/>
  <c r="CM436" i="1"/>
  <c r="CM412" i="1"/>
  <c r="CO358" i="1"/>
  <c r="CM435" i="1"/>
  <c r="CM411" i="1"/>
  <c r="CM387" i="1"/>
  <c r="CQ414" i="1"/>
  <c r="CT404" i="1"/>
  <c r="CQ360" i="1"/>
  <c r="CU318" i="1"/>
  <c r="CT401" i="1"/>
  <c r="CT400" i="1"/>
  <c r="CT376" i="1"/>
  <c r="CT377" i="1"/>
  <c r="CR425" i="1"/>
  <c r="CR401" i="1"/>
  <c r="CR327" i="1" s="1"/>
  <c r="CR377" i="1"/>
  <c r="CR391" i="1"/>
  <c r="CQ410" i="1"/>
  <c r="CQ386" i="1"/>
  <c r="CQ312" i="1" s="1"/>
  <c r="CP440" i="1"/>
  <c r="CP414" i="1"/>
  <c r="CP415" i="1"/>
  <c r="CP416" i="1"/>
  <c r="CP390" i="1"/>
  <c r="CP391" i="1"/>
  <c r="CV429" i="1"/>
  <c r="CR379" i="1"/>
  <c r="CU317" i="1"/>
  <c r="CR424" i="1"/>
  <c r="CR400" i="1"/>
  <c r="CR376" i="1"/>
  <c r="CQ409" i="1"/>
  <c r="CQ385" i="1"/>
  <c r="CV381" i="1"/>
  <c r="CQ411" i="1"/>
  <c r="CT447" i="1"/>
  <c r="CT373" i="1" s="1"/>
  <c r="CR375" i="1"/>
  <c r="CQ408" i="1"/>
  <c r="CQ355" i="1"/>
  <c r="CK429" i="1"/>
  <c r="CK353" i="1" s="1"/>
  <c r="CK430" i="1"/>
  <c r="CK431" i="1"/>
  <c r="CK357" i="1" s="1"/>
  <c r="CK407" i="1"/>
  <c r="CK405" i="1"/>
  <c r="CK406" i="1"/>
  <c r="CU315" i="1"/>
  <c r="CS427" i="1"/>
  <c r="CS428" i="1"/>
  <c r="CS429" i="1"/>
  <c r="CS355" i="1" s="1"/>
  <c r="CR422" i="1"/>
  <c r="CR398" i="1"/>
  <c r="CR374" i="1"/>
  <c r="CQ407" i="1"/>
  <c r="CQ406" i="1"/>
  <c r="CN411" i="1"/>
  <c r="CQ390" i="1"/>
  <c r="CQ316" i="1" s="1"/>
  <c r="CP420" i="1"/>
  <c r="CR428" i="1"/>
  <c r="CR380" i="1"/>
  <c r="CQ413" i="1"/>
  <c r="CQ389" i="1"/>
  <c r="CP443" i="1"/>
  <c r="CP419" i="1"/>
  <c r="CV428" i="1"/>
  <c r="CV380" i="1"/>
  <c r="CT403" i="1"/>
  <c r="CR427" i="1"/>
  <c r="CR321" i="1"/>
  <c r="CP393" i="1"/>
  <c r="CP319" i="1" s="1"/>
  <c r="CP444" i="1"/>
  <c r="CV403" i="1"/>
  <c r="CV379" i="1"/>
  <c r="CT402" i="1"/>
  <c r="CT378" i="1"/>
  <c r="CR378" i="1"/>
  <c r="CQ358" i="1"/>
  <c r="CP442" i="1"/>
  <c r="CV418" i="1"/>
  <c r="CV344" i="1" s="1"/>
  <c r="CU437" i="1"/>
  <c r="CU412" i="1"/>
  <c r="CU413" i="1"/>
  <c r="CU339" i="1" s="1"/>
  <c r="CU388" i="1"/>
  <c r="CU314" i="1" s="1"/>
  <c r="CR421" i="1"/>
  <c r="CR447" i="1"/>
  <c r="CN434" i="1"/>
  <c r="CN410" i="1"/>
  <c r="CN386" i="1"/>
  <c r="CN312" i="1" s="1"/>
  <c r="CV404" i="1"/>
  <c r="CQ412" i="1"/>
  <c r="CQ359" i="1"/>
  <c r="CP417" i="1"/>
  <c r="CT426" i="1"/>
  <c r="CR426" i="1"/>
  <c r="CQ357" i="1"/>
  <c r="CS405" i="1"/>
  <c r="CS331" i="1" s="1"/>
  <c r="CR420" i="1"/>
  <c r="CQ405" i="1"/>
  <c r="CQ403" i="1"/>
  <c r="CQ381" i="1"/>
  <c r="CQ307" i="1" s="1"/>
  <c r="CU435" i="1"/>
  <c r="CU359" i="1" s="1"/>
  <c r="CU411" i="1"/>
  <c r="CS426" i="1"/>
  <c r="CS378" i="1"/>
  <c r="CS377" i="1"/>
  <c r="CS404" i="1"/>
  <c r="CR445" i="1"/>
  <c r="CV405" i="1"/>
  <c r="CR442" i="1"/>
  <c r="CR418" i="1"/>
  <c r="CR320" i="1"/>
  <c r="CR444" i="1"/>
  <c r="CO319" i="1"/>
  <c r="CO320" i="1"/>
  <c r="CQ361" i="1"/>
  <c r="CS424" i="1"/>
  <c r="CS350" i="1" s="1"/>
  <c r="CR441" i="1"/>
  <c r="CU419" i="1"/>
  <c r="CU344" i="1" s="1"/>
  <c r="CU395" i="1"/>
  <c r="CU442" i="1"/>
  <c r="CT446" i="1"/>
  <c r="CT422" i="1"/>
  <c r="CT348" i="1" s="1"/>
  <c r="CT398" i="1"/>
  <c r="CT374" i="1"/>
  <c r="CS437" i="1"/>
  <c r="CS388" i="1"/>
  <c r="CS389" i="1"/>
  <c r="CS315" i="1" s="1"/>
  <c r="CS387" i="1"/>
  <c r="CQ428" i="1"/>
  <c r="CQ352" i="1" s="1"/>
  <c r="CQ378" i="1"/>
  <c r="CQ379" i="1"/>
  <c r="CQ380" i="1"/>
  <c r="CO365" i="1"/>
  <c r="CM434" i="1"/>
  <c r="CM433" i="1"/>
  <c r="CM410" i="1"/>
  <c r="CM386" i="1"/>
  <c r="CK320" i="1"/>
  <c r="CU441" i="1"/>
  <c r="CT445" i="1"/>
  <c r="CT421" i="1"/>
  <c r="CT397" i="1"/>
  <c r="CS436" i="1"/>
  <c r="CS335" i="1"/>
  <c r="CR437" i="1"/>
  <c r="CR363" i="1" s="1"/>
  <c r="CR413" i="1"/>
  <c r="CR339" i="1" s="1"/>
  <c r="CO436" i="1"/>
  <c r="CM327" i="1"/>
  <c r="CK439" i="1"/>
  <c r="CK440" i="1"/>
  <c r="CK415" i="1"/>
  <c r="CK416" i="1"/>
  <c r="CK392" i="1"/>
  <c r="CV430" i="1"/>
  <c r="CT444" i="1"/>
  <c r="CT420" i="1"/>
  <c r="CT396" i="1"/>
  <c r="CS435" i="1"/>
  <c r="CS357" i="1"/>
  <c r="CR436" i="1"/>
  <c r="CR412" i="1"/>
  <c r="CR388" i="1"/>
  <c r="CR314" i="1" s="1"/>
  <c r="CP428" i="1"/>
  <c r="CP354" i="1" s="1"/>
  <c r="CM432" i="1"/>
  <c r="CM384" i="1"/>
  <c r="CM326" i="1"/>
  <c r="CT443" i="1"/>
  <c r="CT368" i="1" s="1"/>
  <c r="CT419" i="1"/>
  <c r="CT343" i="1" s="1"/>
  <c r="CT395" i="1"/>
  <c r="CS356" i="1"/>
  <c r="CO438" i="1"/>
  <c r="CO364" i="1" s="1"/>
  <c r="CO415" i="1"/>
  <c r="CM431" i="1"/>
  <c r="CM407" i="1"/>
  <c r="CM333" i="1" s="1"/>
  <c r="CM383" i="1"/>
  <c r="CK438" i="1"/>
  <c r="CK414" i="1"/>
  <c r="CK412" i="1"/>
  <c r="CK390" i="1"/>
  <c r="CM429" i="1"/>
  <c r="CM430" i="1"/>
  <c r="CM428" i="1"/>
  <c r="CM405" i="1"/>
  <c r="CM406" i="1"/>
  <c r="CM332" i="1" s="1"/>
  <c r="CM381" i="1"/>
  <c r="CM382" i="1"/>
  <c r="CM380" i="1"/>
  <c r="CM324" i="1"/>
  <c r="CK437" i="1"/>
  <c r="CK413" i="1"/>
  <c r="CK389" i="1"/>
  <c r="CK313" i="1" s="1"/>
  <c r="CV427" i="1"/>
  <c r="CQ404" i="1"/>
  <c r="CO437" i="1"/>
  <c r="CO413" i="1"/>
  <c r="CO435" i="1"/>
  <c r="CO411" i="1"/>
  <c r="CO412" i="1"/>
  <c r="CO387" i="1"/>
  <c r="CO311" i="1" s="1"/>
  <c r="CO388" i="1"/>
  <c r="CO314" i="1" s="1"/>
  <c r="CT437" i="1"/>
  <c r="CM385" i="1"/>
  <c r="CK434" i="1"/>
  <c r="CK410" i="1"/>
  <c r="CK408" i="1"/>
  <c r="CK409" i="1"/>
  <c r="CK386" i="1"/>
  <c r="CK312" i="1" s="1"/>
  <c r="CK384" i="1"/>
  <c r="CK385" i="1"/>
  <c r="CK352" i="1"/>
  <c r="CP438" i="1"/>
  <c r="CS380" i="1"/>
  <c r="CS306" i="1" s="1"/>
  <c r="CP357" i="1"/>
  <c r="CO310" i="1"/>
  <c r="CL425" i="1"/>
  <c r="CL426" i="1"/>
  <c r="CL401" i="1"/>
  <c r="CL402" i="1"/>
  <c r="CL307" i="1"/>
  <c r="CS379" i="1"/>
  <c r="CP359" i="1"/>
  <c r="CO416" i="1"/>
  <c r="CO342" i="1" s="1"/>
  <c r="CO309" i="1"/>
  <c r="CL306" i="1"/>
  <c r="CU443" i="1"/>
  <c r="CO414" i="1"/>
  <c r="CN441" i="1"/>
  <c r="CN417" i="1"/>
  <c r="CN418" i="1"/>
  <c r="CN392" i="1"/>
  <c r="CN393" i="1"/>
  <c r="CN442" i="1"/>
  <c r="CS417" i="1"/>
  <c r="CS393" i="1"/>
  <c r="CR440" i="1"/>
  <c r="CR364" i="1" s="1"/>
  <c r="CR416" i="1"/>
  <c r="CR341" i="1" s="1"/>
  <c r="CR392" i="1"/>
  <c r="CO357" i="1"/>
  <c r="CL434" i="1"/>
  <c r="CL433" i="1"/>
  <c r="CL435" i="1"/>
  <c r="CL409" i="1"/>
  <c r="CL385" i="1"/>
  <c r="CL386" i="1"/>
  <c r="CL387" i="1"/>
  <c r="CL410" i="1"/>
  <c r="CK351" i="1"/>
  <c r="CO408" i="1"/>
  <c r="CO409" i="1"/>
  <c r="CO410" i="1"/>
  <c r="CP426" i="1"/>
  <c r="CP427" i="1"/>
  <c r="CP402" i="1"/>
  <c r="CP403" i="1"/>
  <c r="CP329" i="1" s="1"/>
  <c r="CP378" i="1"/>
  <c r="CP379" i="1"/>
  <c r="CR411" i="1"/>
  <c r="CR387" i="1"/>
  <c r="CQ422" i="1"/>
  <c r="CN416" i="1"/>
  <c r="CN440" i="1"/>
  <c r="CR434" i="1"/>
  <c r="CR410" i="1"/>
  <c r="CR386" i="1"/>
  <c r="CQ445" i="1"/>
  <c r="CQ371" i="1" s="1"/>
  <c r="CQ397" i="1"/>
  <c r="CP401" i="1"/>
  <c r="CP377" i="1"/>
  <c r="CO353" i="1"/>
  <c r="CO354" i="1"/>
  <c r="CO355" i="1"/>
  <c r="CN415" i="1"/>
  <c r="CN439" i="1"/>
  <c r="CL429" i="1"/>
  <c r="CQ444" i="1"/>
  <c r="CQ420" i="1"/>
  <c r="CQ396" i="1"/>
  <c r="CN438" i="1"/>
  <c r="CN414" i="1"/>
  <c r="CN390" i="1"/>
  <c r="CL428" i="1"/>
  <c r="CL404" i="1"/>
  <c r="CL330" i="1" s="1"/>
  <c r="CN413" i="1"/>
  <c r="CN412" i="1"/>
  <c r="CN436" i="1"/>
  <c r="CN305" i="1"/>
  <c r="CN304" i="1"/>
  <c r="CM437" i="1"/>
  <c r="CL427" i="1"/>
  <c r="CL403" i="1"/>
  <c r="CL379" i="1"/>
  <c r="CQ326" i="1"/>
  <c r="CO306" i="1"/>
  <c r="CN407" i="1"/>
  <c r="CN408" i="1"/>
  <c r="CN409" i="1"/>
  <c r="CN383" i="1"/>
  <c r="CN384" i="1"/>
  <c r="CN385" i="1"/>
  <c r="CN431" i="1"/>
  <c r="CN357" i="1" s="1"/>
  <c r="CP410" i="1"/>
  <c r="CP336" i="1" s="1"/>
  <c r="CO331" i="1"/>
  <c r="CN350" i="1"/>
  <c r="CQ425" i="1"/>
  <c r="CQ351" i="1" s="1"/>
  <c r="CP409" i="1"/>
  <c r="CP385" i="1"/>
  <c r="CP311" i="1" s="1"/>
  <c r="CP356" i="1"/>
  <c r="CO303" i="1"/>
  <c r="CO330" i="1"/>
  <c r="CN349" i="1"/>
  <c r="CK328" i="1"/>
  <c r="CP408" i="1"/>
  <c r="CP384" i="1"/>
  <c r="CO328" i="1"/>
  <c r="CN348" i="1"/>
  <c r="CK327" i="1"/>
  <c r="CR435" i="1"/>
  <c r="CP383" i="1"/>
  <c r="CK370" i="1"/>
  <c r="CP382" i="1"/>
  <c r="CP348" i="1"/>
  <c r="CN353" i="1"/>
  <c r="CK443" i="1"/>
  <c r="CK369" i="1" s="1"/>
  <c r="CK419" i="1"/>
  <c r="CK345" i="1" s="1"/>
  <c r="CK321" i="1"/>
  <c r="CK442" i="1"/>
  <c r="CQ373" i="1"/>
  <c r="CQ423" i="1"/>
  <c r="CQ399" i="1"/>
  <c r="CQ375" i="1"/>
  <c r="CP381" i="1"/>
  <c r="CL438" i="1"/>
  <c r="CL414" i="1"/>
  <c r="CL340" i="1" s="1"/>
  <c r="CK441" i="1"/>
  <c r="CK417" i="1"/>
  <c r="CK418" i="1"/>
  <c r="CK393" i="1"/>
  <c r="CK319" i="1" s="1"/>
  <c r="CO307" i="1"/>
  <c r="CN352" i="1"/>
  <c r="CM325" i="1"/>
  <c r="CP441" i="1"/>
  <c r="CO426" i="1"/>
  <c r="CM418" i="1"/>
  <c r="CM443" i="1"/>
  <c r="CM369" i="1" s="1"/>
  <c r="CO401" i="1"/>
  <c r="CO327" i="1" s="1"/>
  <c r="CM417" i="1"/>
  <c r="CM393" i="1"/>
  <c r="CM319" i="1" s="1"/>
  <c r="CM442" i="1"/>
  <c r="CQ421" i="1"/>
  <c r="CP439" i="1"/>
  <c r="CO400" i="1"/>
  <c r="CM416" i="1"/>
  <c r="CM392" i="1"/>
  <c r="CM441" i="1"/>
  <c r="CO447" i="1"/>
  <c r="CO373" i="1" s="1"/>
  <c r="CO423" i="1"/>
  <c r="CO349" i="1" s="1"/>
  <c r="CO399" i="1"/>
  <c r="CO375" i="1"/>
  <c r="CN372" i="1"/>
  <c r="CM415" i="1"/>
  <c r="CM391" i="1"/>
  <c r="CM440" i="1"/>
  <c r="CO446" i="1"/>
  <c r="CN346" i="1"/>
  <c r="CN371" i="1"/>
  <c r="CM414" i="1"/>
  <c r="CM390" i="1"/>
  <c r="CM439" i="1"/>
  <c r="CL439" i="1"/>
  <c r="CN347" i="1"/>
  <c r="CM426" i="1"/>
  <c r="CM424" i="1"/>
  <c r="CM328" i="1"/>
  <c r="CM377" i="1"/>
  <c r="CL423" i="1"/>
  <c r="CL399" i="1"/>
  <c r="CL375" i="1"/>
  <c r="CK382" i="1"/>
  <c r="CK350" i="1"/>
  <c r="CM376" i="1"/>
  <c r="CM300" i="1" s="1"/>
  <c r="CL445" i="1"/>
  <c r="CL446" i="1"/>
  <c r="CL372" i="1" s="1"/>
  <c r="CL421" i="1"/>
  <c r="CL422" i="1"/>
  <c r="CL397" i="1"/>
  <c r="CL398" i="1"/>
  <c r="CL396" i="1"/>
  <c r="CL374" i="1"/>
  <c r="CK381" i="1"/>
  <c r="CK349" i="1"/>
  <c r="CK379" i="1"/>
  <c r="CN401" i="1"/>
  <c r="CN327" i="1" s="1"/>
  <c r="CL444" i="1"/>
  <c r="CK380" i="1"/>
  <c r="CK378" i="1"/>
  <c r="CN400" i="1"/>
  <c r="CN324" i="1" s="1"/>
  <c r="CN376" i="1"/>
  <c r="CL332" i="1"/>
  <c r="CK347" i="1"/>
  <c r="CL441" i="1"/>
  <c r="CP425" i="1"/>
  <c r="CP349" i="1" s="1"/>
  <c r="CN374" i="1"/>
  <c r="CL442" i="1"/>
  <c r="CL418" i="1"/>
  <c r="CM420" i="1"/>
  <c r="CM346" i="1" s="1"/>
  <c r="CL392" i="1"/>
  <c r="CL393" i="1"/>
  <c r="CL319" i="1" s="1"/>
  <c r="CN430" i="1"/>
  <c r="CL432" i="1"/>
  <c r="CL431" i="1"/>
  <c r="CL356" i="1" s="1"/>
  <c r="CO445" i="1"/>
  <c r="CO421" i="1"/>
  <c r="CO397" i="1"/>
  <c r="CO321" i="1" s="1"/>
  <c r="CK447" i="1"/>
  <c r="CO443" i="1"/>
  <c r="CO419" i="1"/>
  <c r="CM447" i="1"/>
  <c r="CM372" i="1" s="1"/>
  <c r="CT313" i="1" l="1"/>
  <c r="CM303" i="1"/>
  <c r="CL302" i="1"/>
  <c r="CN277" i="1"/>
  <c r="CS258" i="1"/>
  <c r="CS310" i="1"/>
  <c r="CU309" i="1"/>
  <c r="CV294" i="1"/>
  <c r="CM314" i="1"/>
  <c r="CV296" i="1"/>
  <c r="CM313" i="1"/>
  <c r="CR307" i="1"/>
  <c r="CR233" i="1" s="1"/>
  <c r="CR310" i="1"/>
  <c r="CS257" i="1"/>
  <c r="CU322" i="1"/>
  <c r="CV313" i="1"/>
  <c r="CK301" i="1"/>
  <c r="CR352" i="1"/>
  <c r="CQ349" i="1"/>
  <c r="CS297" i="1"/>
  <c r="CO241" i="1"/>
  <c r="CV297" i="1"/>
  <c r="CP370" i="1"/>
  <c r="CP296" i="1" s="1"/>
  <c r="CR367" i="1"/>
  <c r="CM247" i="1"/>
  <c r="CL317" i="1"/>
  <c r="CR371" i="1"/>
  <c r="CL336" i="1"/>
  <c r="CN254" i="1"/>
  <c r="CM354" i="1"/>
  <c r="CM356" i="1"/>
  <c r="CR369" i="1"/>
  <c r="CU343" i="1"/>
  <c r="CU268" i="1" s="1"/>
  <c r="CT332" i="1"/>
  <c r="CT322" i="1"/>
  <c r="CL316" i="1"/>
  <c r="CL241" i="1" s="1"/>
  <c r="CK316" i="1"/>
  <c r="CM248" i="1"/>
  <c r="CN253" i="1"/>
  <c r="CV299" i="1"/>
  <c r="CL313" i="1"/>
  <c r="CS305" i="1"/>
  <c r="CS231" i="1" s="1"/>
  <c r="CL329" i="1"/>
  <c r="CR234" i="1"/>
  <c r="CV352" i="1"/>
  <c r="CU353" i="1"/>
  <c r="CP300" i="1"/>
  <c r="CK303" i="1"/>
  <c r="CL232" i="1"/>
  <c r="CQ314" i="1"/>
  <c r="CN308" i="1"/>
  <c r="CL326" i="1"/>
  <c r="CV298" i="1"/>
  <c r="CP255" i="1"/>
  <c r="CQ243" i="1"/>
  <c r="CV246" i="1"/>
  <c r="CN275" i="1"/>
  <c r="CV245" i="1"/>
  <c r="CS351" i="1"/>
  <c r="CV273" i="1"/>
  <c r="CO301" i="1"/>
  <c r="CO227" i="1" s="1"/>
  <c r="CN362" i="1"/>
  <c r="CS317" i="1"/>
  <c r="CP246" i="1"/>
  <c r="CS234" i="1"/>
  <c r="CN230" i="1"/>
  <c r="CN295" i="1"/>
  <c r="CK300" i="1"/>
  <c r="CP353" i="1"/>
  <c r="CP279" i="1" s="1"/>
  <c r="CK367" i="1"/>
  <c r="CM318" i="1"/>
  <c r="CM244" i="1" s="1"/>
  <c r="CT356" i="1"/>
  <c r="CV309" i="1"/>
  <c r="CS368" i="1"/>
  <c r="CS294" i="1" s="1"/>
  <c r="CK252" i="1"/>
  <c r="CU299" i="1"/>
  <c r="CL368" i="1"/>
  <c r="CL364" i="1"/>
  <c r="CL361" i="1"/>
  <c r="CN300" i="1"/>
  <c r="CK308" i="1"/>
  <c r="CO229" i="1"/>
  <c r="CN338" i="1"/>
  <c r="CT364" i="1"/>
  <c r="CM335" i="1"/>
  <c r="CL301" i="1"/>
  <c r="CN316" i="1"/>
  <c r="CM249" i="1"/>
  <c r="CT361" i="1"/>
  <c r="CP298" i="1"/>
  <c r="CT351" i="1"/>
  <c r="CV295" i="1"/>
  <c r="CV220" i="1" s="1"/>
  <c r="CK318" i="1"/>
  <c r="CK244" i="1" s="1"/>
  <c r="CM367" i="1"/>
  <c r="CP237" i="1"/>
  <c r="CK368" i="1"/>
  <c r="CT372" i="1"/>
  <c r="CT298" i="1" s="1"/>
  <c r="CN337" i="1"/>
  <c r="CQ335" i="1"/>
  <c r="CU266" i="1"/>
  <c r="CQ341" i="1"/>
  <c r="CQ267" i="1" s="1"/>
  <c r="CP248" i="1"/>
  <c r="CM359" i="1"/>
  <c r="CU300" i="1"/>
  <c r="CV271" i="1"/>
  <c r="CL325" i="1"/>
  <c r="CL354" i="1"/>
  <c r="CL350" i="1"/>
  <c r="CM350" i="1"/>
  <c r="CN363" i="1"/>
  <c r="CR313" i="1"/>
  <c r="CQ332" i="1"/>
  <c r="CV363" i="1"/>
  <c r="CV274" i="1"/>
  <c r="CO242" i="1"/>
  <c r="CL255" i="1"/>
  <c r="CU356" i="1"/>
  <c r="CO325" i="1"/>
  <c r="CT326" i="1"/>
  <c r="CS322" i="1"/>
  <c r="CK302" i="1"/>
  <c r="CM368" i="1"/>
  <c r="CM294" i="1" s="1"/>
  <c r="CS232" i="1"/>
  <c r="CR325" i="1"/>
  <c r="CV365" i="1"/>
  <c r="CV291" i="1" s="1"/>
  <c r="CT341" i="1"/>
  <c r="CT267" i="1" s="1"/>
  <c r="CR355" i="1"/>
  <c r="CR281" i="1" s="1"/>
  <c r="CR345" i="1"/>
  <c r="CN320" i="1"/>
  <c r="CN246" i="1" s="1"/>
  <c r="CV357" i="1"/>
  <c r="CV283" i="1" s="1"/>
  <c r="CO333" i="1"/>
  <c r="CN247" i="1"/>
  <c r="CK248" i="1"/>
  <c r="CM311" i="1"/>
  <c r="CQ305" i="1"/>
  <c r="CR305" i="1"/>
  <c r="CP299" i="1"/>
  <c r="CR353" i="1"/>
  <c r="CL352" i="1"/>
  <c r="CV331" i="1"/>
  <c r="CK333" i="1"/>
  <c r="CP297" i="1"/>
  <c r="CS348" i="1"/>
  <c r="CV311" i="1"/>
  <c r="CO341" i="1"/>
  <c r="CM362" i="1"/>
  <c r="CN311" i="1"/>
  <c r="CN237" i="1" s="1"/>
  <c r="CR337" i="1"/>
  <c r="CR366" i="1"/>
  <c r="CO290" i="1"/>
  <c r="CS345" i="1"/>
  <c r="CT365" i="1"/>
  <c r="CK250" i="1"/>
  <c r="CT355" i="1"/>
  <c r="CV354" i="1"/>
  <c r="CT350" i="1"/>
  <c r="CT274" i="1" s="1"/>
  <c r="CV312" i="1"/>
  <c r="CK305" i="1"/>
  <c r="CK275" i="1"/>
  <c r="CN314" i="1"/>
  <c r="CN238" i="1" s="1"/>
  <c r="CS319" i="1"/>
  <c r="CP369" i="1"/>
  <c r="CS295" i="1"/>
  <c r="CV250" i="1"/>
  <c r="CR365" i="1"/>
  <c r="CU308" i="1"/>
  <c r="CU234" i="1" s="1"/>
  <c r="CV293" i="1"/>
  <c r="CP247" i="1"/>
  <c r="CM344" i="1"/>
  <c r="CM246" i="1"/>
  <c r="CV353" i="1"/>
  <c r="CT345" i="1"/>
  <c r="CS341" i="1"/>
  <c r="CT359" i="1"/>
  <c r="CM331" i="1"/>
  <c r="CM257" i="1" s="1"/>
  <c r="CQ285" i="1"/>
  <c r="CM334" i="1"/>
  <c r="CM258" i="1" s="1"/>
  <c r="CQ330" i="1"/>
  <c r="CT324" i="1"/>
  <c r="CU265" i="1"/>
  <c r="CS349" i="1"/>
  <c r="CL358" i="1"/>
  <c r="CM317" i="1"/>
  <c r="CN315" i="1"/>
  <c r="CK362" i="1"/>
  <c r="CM310" i="1"/>
  <c r="CS362" i="1"/>
  <c r="CS233" i="1"/>
  <c r="CU303" i="1"/>
  <c r="CL339" i="1"/>
  <c r="CL265" i="1" s="1"/>
  <c r="CV308" i="1"/>
  <c r="CK334" i="1"/>
  <c r="CT354" i="1"/>
  <c r="CO240" i="1"/>
  <c r="CK247" i="1"/>
  <c r="CK317" i="1"/>
  <c r="CK332" i="1"/>
  <c r="CT334" i="1"/>
  <c r="CM245" i="1"/>
  <c r="CP342" i="1"/>
  <c r="CS303" i="1"/>
  <c r="CU332" i="1"/>
  <c r="CO371" i="1"/>
  <c r="CR306" i="1"/>
  <c r="CR232" i="1" s="1"/>
  <c r="CV301" i="1"/>
  <c r="CL357" i="1"/>
  <c r="CM252" i="1"/>
  <c r="CL348" i="1"/>
  <c r="CM341" i="1"/>
  <c r="CN341" i="1"/>
  <c r="CP352" i="1"/>
  <c r="CN344" i="1"/>
  <c r="CN270" i="1" s="1"/>
  <c r="CM358" i="1"/>
  <c r="CT323" i="1"/>
  <c r="CU368" i="1"/>
  <c r="CU350" i="1"/>
  <c r="CQ313" i="1"/>
  <c r="CQ238" i="1" s="1"/>
  <c r="CP245" i="1"/>
  <c r="CT329" i="1"/>
  <c r="CO360" i="1"/>
  <c r="CV300" i="1"/>
  <c r="CV364" i="1"/>
  <c r="CM366" i="1"/>
  <c r="CQ350" i="1"/>
  <c r="CR329" i="1"/>
  <c r="CR253" i="1" s="1"/>
  <c r="CN298" i="1"/>
  <c r="CO336" i="1"/>
  <c r="CU321" i="1"/>
  <c r="CU247" i="1" s="1"/>
  <c r="CV270" i="1"/>
  <c r="CQ242" i="1"/>
  <c r="CT303" i="1"/>
  <c r="CT337" i="1"/>
  <c r="CT263" i="1" s="1"/>
  <c r="CV249" i="1"/>
  <c r="CV335" i="1"/>
  <c r="CL366" i="1"/>
  <c r="CR330" i="1"/>
  <c r="CR256" i="1" s="1"/>
  <c r="CR348" i="1"/>
  <c r="CK307" i="1"/>
  <c r="CP305" i="1"/>
  <c r="CR347" i="1"/>
  <c r="CU240" i="1"/>
  <c r="CV272" i="1"/>
  <c r="CN319" i="1"/>
  <c r="CL298" i="1"/>
  <c r="CK344" i="1"/>
  <c r="CK270" i="1" s="1"/>
  <c r="CQ331" i="1"/>
  <c r="CV292" i="1"/>
  <c r="CT305" i="1"/>
  <c r="CL299" i="1"/>
  <c r="CR301" i="1"/>
  <c r="CQ299" i="1"/>
  <c r="CL300" i="1"/>
  <c r="CL335" i="1"/>
  <c r="CL261" i="1" s="1"/>
  <c r="CL333" i="1"/>
  <c r="CL257" i="1" s="1"/>
  <c r="CL334" i="1"/>
  <c r="CO282" i="1"/>
  <c r="CS259" i="1"/>
  <c r="CS183" i="1" s="1"/>
  <c r="CS260" i="1"/>
  <c r="CR318" i="1"/>
  <c r="CR244" i="1" s="1"/>
  <c r="CR316" i="1"/>
  <c r="CR338" i="1"/>
  <c r="CQ283" i="1"/>
  <c r="CQ282" i="1"/>
  <c r="CP367" i="1"/>
  <c r="CR342" i="1"/>
  <c r="CR340" i="1"/>
  <c r="CK338" i="1"/>
  <c r="CK337" i="1"/>
  <c r="CU349" i="1"/>
  <c r="CN356" i="1"/>
  <c r="CN354" i="1"/>
  <c r="CN355" i="1"/>
  <c r="CO281" i="1"/>
  <c r="CU351" i="1"/>
  <c r="CT340" i="1"/>
  <c r="CT264" i="1" s="1"/>
  <c r="CT306" i="1"/>
  <c r="CL370" i="1"/>
  <c r="CL369" i="1"/>
  <c r="CP308" i="1"/>
  <c r="CP306" i="1"/>
  <c r="CO280" i="1"/>
  <c r="CK336" i="1"/>
  <c r="CK340" i="1"/>
  <c r="CK356" i="1"/>
  <c r="CN361" i="1"/>
  <c r="CV284" i="1"/>
  <c r="CS318" i="1"/>
  <c r="CS316" i="1"/>
  <c r="CO245" i="1"/>
  <c r="CO243" i="1"/>
  <c r="CU363" i="1"/>
  <c r="CU362" i="1"/>
  <c r="CV318" i="1"/>
  <c r="CV244" i="1" s="1"/>
  <c r="CV316" i="1"/>
  <c r="CK331" i="1"/>
  <c r="CK330" i="1"/>
  <c r="CK329" i="1"/>
  <c r="CN248" i="1"/>
  <c r="CO352" i="1"/>
  <c r="CO278" i="1" s="1"/>
  <c r="CO350" i="1"/>
  <c r="CP335" i="1"/>
  <c r="CP261" i="1" s="1"/>
  <c r="CP285" i="1"/>
  <c r="CP284" i="1"/>
  <c r="CU242" i="1"/>
  <c r="CU348" i="1"/>
  <c r="CR362" i="1"/>
  <c r="CR288" i="1" s="1"/>
  <c r="CP368" i="1"/>
  <c r="CT312" i="1"/>
  <c r="CV341" i="1"/>
  <c r="CV340" i="1"/>
  <c r="CV339" i="1"/>
  <c r="CU298" i="1"/>
  <c r="CU355" i="1"/>
  <c r="CT311" i="1"/>
  <c r="CT357" i="1"/>
  <c r="CM301" i="1"/>
  <c r="CO279" i="1"/>
  <c r="CS361" i="1"/>
  <c r="CP343" i="1"/>
  <c r="CK355" i="1"/>
  <c r="CQ340" i="1"/>
  <c r="CV342" i="1"/>
  <c r="CP318" i="1"/>
  <c r="CP244" i="1" s="1"/>
  <c r="CU235" i="1"/>
  <c r="CK373" i="1"/>
  <c r="CK299" i="1" s="1"/>
  <c r="CK372" i="1"/>
  <c r="CK298" i="1" s="1"/>
  <c r="CK371" i="1"/>
  <c r="CK295" i="1" s="1"/>
  <c r="CQ368" i="1"/>
  <c r="CQ292" i="1" s="1"/>
  <c r="CQ369" i="1"/>
  <c r="CQ370" i="1"/>
  <c r="CQ296" i="1" s="1"/>
  <c r="CO255" i="1"/>
  <c r="CP345" i="1"/>
  <c r="CP344" i="1"/>
  <c r="CO244" i="1"/>
  <c r="CS330" i="1"/>
  <c r="CS256" i="1" s="1"/>
  <c r="CS182" i="1" s="1"/>
  <c r="CS329" i="1"/>
  <c r="CU249" i="1"/>
  <c r="CM353" i="1"/>
  <c r="CS360" i="1"/>
  <c r="CR335" i="1"/>
  <c r="CR336" i="1"/>
  <c r="CR334" i="1"/>
  <c r="CR258" i="1" s="1"/>
  <c r="CN343" i="1"/>
  <c r="CP366" i="1"/>
  <c r="CQ365" i="1"/>
  <c r="CQ291" i="1" s="1"/>
  <c r="CQ364" i="1"/>
  <c r="CQ363" i="1"/>
  <c r="CU347" i="1"/>
  <c r="CU346" i="1"/>
  <c r="CS359" i="1"/>
  <c r="CS283" i="1" s="1"/>
  <c r="CK273" i="1"/>
  <c r="CK272" i="1"/>
  <c r="CL305" i="1"/>
  <c r="CL231" i="1" s="1"/>
  <c r="CL303" i="1"/>
  <c r="CL256" i="1"/>
  <c r="CU248" i="1"/>
  <c r="CM312" i="1"/>
  <c r="CM238" i="1" s="1"/>
  <c r="CP340" i="1"/>
  <c r="CP339" i="1"/>
  <c r="CP338" i="1"/>
  <c r="CP262" i="1" s="1"/>
  <c r="CK277" i="1"/>
  <c r="CU360" i="1"/>
  <c r="CU284" i="1" s="1"/>
  <c r="CU361" i="1"/>
  <c r="CO234" i="1"/>
  <c r="CV307" i="1"/>
  <c r="CT316" i="1"/>
  <c r="CT314" i="1"/>
  <c r="CT315" i="1"/>
  <c r="CM348" i="1"/>
  <c r="CM272" i="1" s="1"/>
  <c r="CV333" i="1"/>
  <c r="CV332" i="1"/>
  <c r="CP303" i="1"/>
  <c r="CP301" i="1"/>
  <c r="CP302" i="1"/>
  <c r="CS325" i="1"/>
  <c r="CS251" i="1" s="1"/>
  <c r="CS324" i="1"/>
  <c r="CM330" i="1"/>
  <c r="CM352" i="1"/>
  <c r="CM351" i="1"/>
  <c r="CM329" i="1"/>
  <c r="CO351" i="1"/>
  <c r="CU326" i="1"/>
  <c r="CU327" i="1"/>
  <c r="CU253" i="1" s="1"/>
  <c r="CK343" i="1"/>
  <c r="CR358" i="1"/>
  <c r="CR282" i="1" s="1"/>
  <c r="CR359" i="1"/>
  <c r="CR360" i="1"/>
  <c r="CS367" i="1"/>
  <c r="CT317" i="1"/>
  <c r="CO340" i="1"/>
  <c r="CQ347" i="1"/>
  <c r="CO228" i="1"/>
  <c r="CN366" i="1"/>
  <c r="CT321" i="1"/>
  <c r="CT319" i="1"/>
  <c r="CT320" i="1"/>
  <c r="CK341" i="1"/>
  <c r="CS328" i="1"/>
  <c r="CT301" i="1"/>
  <c r="CS366" i="1"/>
  <c r="CP309" i="1"/>
  <c r="CL351" i="1"/>
  <c r="CM316" i="1"/>
  <c r="CM315" i="1"/>
  <c r="CN274" i="1"/>
  <c r="CP283" i="1"/>
  <c r="CK342" i="1"/>
  <c r="CN360" i="1"/>
  <c r="CN359" i="1"/>
  <c r="CN358" i="1"/>
  <c r="CM349" i="1"/>
  <c r="CS282" i="1"/>
  <c r="CN297" i="1"/>
  <c r="CN296" i="1"/>
  <c r="CP310" i="1"/>
  <c r="CP236" i="1" s="1"/>
  <c r="CP350" i="1"/>
  <c r="CP275" i="1" s="1"/>
  <c r="CP363" i="1"/>
  <c r="CP364" i="1"/>
  <c r="CP362" i="1"/>
  <c r="CM308" i="1"/>
  <c r="CR373" i="1"/>
  <c r="CR299" i="1" s="1"/>
  <c r="CR372" i="1"/>
  <c r="CR300" i="1"/>
  <c r="CM338" i="1"/>
  <c r="CN229" i="1"/>
  <c r="CL338" i="1"/>
  <c r="CU306" i="1"/>
  <c r="CP282" i="1"/>
  <c r="CP281" i="1"/>
  <c r="CK360" i="1"/>
  <c r="CK358" i="1"/>
  <c r="CK359" i="1"/>
  <c r="CM364" i="1"/>
  <c r="CN367" i="1"/>
  <c r="CO254" i="1"/>
  <c r="CM373" i="1"/>
  <c r="CM299" i="1" s="1"/>
  <c r="CM371" i="1"/>
  <c r="CM295" i="1" s="1"/>
  <c r="CO345" i="1"/>
  <c r="CO343" i="1"/>
  <c r="CO344" i="1"/>
  <c r="CL347" i="1"/>
  <c r="CL345" i="1"/>
  <c r="CL346" i="1"/>
  <c r="CQ301" i="1"/>
  <c r="CQ300" i="1"/>
  <c r="CO232" i="1"/>
  <c r="CO231" i="1"/>
  <c r="CQ321" i="1"/>
  <c r="CQ322" i="1"/>
  <c r="CQ320" i="1"/>
  <c r="CL312" i="1"/>
  <c r="CM307" i="1"/>
  <c r="CM305" i="1"/>
  <c r="CQ304" i="1"/>
  <c r="CQ303" i="1"/>
  <c r="CQ302" i="1"/>
  <c r="CR324" i="1"/>
  <c r="CR322" i="1"/>
  <c r="CR246" i="1" s="1"/>
  <c r="CR323" i="1"/>
  <c r="CN271" i="1"/>
  <c r="CK274" i="1"/>
  <c r="CU354" i="1"/>
  <c r="CL304" i="1"/>
  <c r="CS300" i="1"/>
  <c r="CS299" i="1"/>
  <c r="CP341" i="1"/>
  <c r="CN273" i="1"/>
  <c r="CL344" i="1"/>
  <c r="CL343" i="1"/>
  <c r="CL342" i="1"/>
  <c r="CL266" i="1" s="1"/>
  <c r="CU370" i="1"/>
  <c r="CM340" i="1"/>
  <c r="CM339" i="1"/>
  <c r="CO369" i="1"/>
  <c r="CO368" i="1"/>
  <c r="CO367" i="1"/>
  <c r="CO291" i="1" s="1"/>
  <c r="CM343" i="1"/>
  <c r="CQ325" i="1"/>
  <c r="CQ324" i="1"/>
  <c r="CQ345" i="1"/>
  <c r="CQ346" i="1"/>
  <c r="CQ344" i="1"/>
  <c r="CQ268" i="1" s="1"/>
  <c r="CQ298" i="1"/>
  <c r="CL309" i="1"/>
  <c r="CL233" i="1" s="1"/>
  <c r="CL310" i="1"/>
  <c r="CL311" i="1"/>
  <c r="CK314" i="1"/>
  <c r="CK238" i="1" s="1"/>
  <c r="CQ354" i="1"/>
  <c r="CQ280" i="1" s="1"/>
  <c r="CQ353" i="1"/>
  <c r="CQ311" i="1"/>
  <c r="CQ310" i="1"/>
  <c r="CQ309" i="1"/>
  <c r="CQ233" i="1" s="1"/>
  <c r="CR351" i="1"/>
  <c r="CK354" i="1"/>
  <c r="CO230" i="1"/>
  <c r="CT310" i="1"/>
  <c r="CT309" i="1"/>
  <c r="CN299" i="1"/>
  <c r="CP326" i="1"/>
  <c r="CP327" i="1"/>
  <c r="CP273" i="1"/>
  <c r="CR361" i="1"/>
  <c r="CQ323" i="1"/>
  <c r="CT331" i="1"/>
  <c r="CL367" i="1"/>
  <c r="CL365" i="1"/>
  <c r="CN364" i="1"/>
  <c r="CP304" i="1"/>
  <c r="CL359" i="1"/>
  <c r="CU365" i="1"/>
  <c r="CU366" i="1"/>
  <c r="CU367" i="1"/>
  <c r="CS314" i="1"/>
  <c r="CS352" i="1"/>
  <c r="CV306" i="1"/>
  <c r="CR302" i="1"/>
  <c r="CM361" i="1"/>
  <c r="CT335" i="1"/>
  <c r="CK361" i="1"/>
  <c r="CK251" i="1"/>
  <c r="CV239" i="1"/>
  <c r="CN340" i="1"/>
  <c r="CT347" i="1"/>
  <c r="CT273" i="1" s="1"/>
  <c r="CM337" i="1"/>
  <c r="CU371" i="1"/>
  <c r="CU297" i="1" s="1"/>
  <c r="CO323" i="1"/>
  <c r="CO322" i="1"/>
  <c r="CO253" i="1"/>
  <c r="CO339" i="1"/>
  <c r="CT370" i="1"/>
  <c r="CT333" i="1"/>
  <c r="CV336" i="1"/>
  <c r="CQ297" i="1"/>
  <c r="CL360" i="1"/>
  <c r="CO235" i="1"/>
  <c r="CT363" i="1"/>
  <c r="CO363" i="1"/>
  <c r="CO289" i="1" s="1"/>
  <c r="CS363" i="1"/>
  <c r="CS289" i="1" s="1"/>
  <c r="CT352" i="1"/>
  <c r="CU338" i="1"/>
  <c r="CU264" i="1" s="1"/>
  <c r="CQ333" i="1"/>
  <c r="CQ281" i="1"/>
  <c r="CR326" i="1"/>
  <c r="CR252" i="1" s="1"/>
  <c r="CR317" i="1"/>
  <c r="CV343" i="1"/>
  <c r="CV269" i="1" s="1"/>
  <c r="CU302" i="1"/>
  <c r="CL363" i="1"/>
  <c r="CU369" i="1"/>
  <c r="CM355" i="1"/>
  <c r="CT346" i="1"/>
  <c r="CS312" i="1"/>
  <c r="CS311" i="1"/>
  <c r="CS313" i="1"/>
  <c r="CP351" i="1"/>
  <c r="CL353" i="1"/>
  <c r="CT369" i="1"/>
  <c r="CT367" i="1"/>
  <c r="CT371" i="1"/>
  <c r="CS304" i="1"/>
  <c r="CQ336" i="1"/>
  <c r="CT336" i="1"/>
  <c r="CO347" i="1"/>
  <c r="CO346" i="1"/>
  <c r="CL322" i="1"/>
  <c r="CL320" i="1"/>
  <c r="CL321" i="1"/>
  <c r="CL324" i="1"/>
  <c r="CO370" i="1"/>
  <c r="CL323" i="1"/>
  <c r="CM365" i="1"/>
  <c r="CO299" i="1"/>
  <c r="CP307" i="1"/>
  <c r="CN276" i="1"/>
  <c r="CM363" i="1"/>
  <c r="CR311" i="1"/>
  <c r="CR312" i="1"/>
  <c r="CP328" i="1"/>
  <c r="CP254" i="1" s="1"/>
  <c r="CV356" i="1"/>
  <c r="CK246" i="1"/>
  <c r="CT300" i="1"/>
  <c r="CU336" i="1"/>
  <c r="CU337" i="1"/>
  <c r="CU335" i="1"/>
  <c r="CQ334" i="1"/>
  <c r="CR349" i="1"/>
  <c r="CR350" i="1"/>
  <c r="CR303" i="1"/>
  <c r="CT360" i="1"/>
  <c r="CS321" i="1"/>
  <c r="CS320" i="1"/>
  <c r="CU301" i="1"/>
  <c r="CL362" i="1"/>
  <c r="CT358" i="1"/>
  <c r="CV351" i="1"/>
  <c r="CQ284" i="1"/>
  <c r="CS346" i="1"/>
  <c r="CM302" i="1"/>
  <c r="CQ328" i="1"/>
  <c r="CQ329" i="1"/>
  <c r="CV362" i="1"/>
  <c r="CM251" i="1"/>
  <c r="CO312" i="1"/>
  <c r="CO236" i="1" s="1"/>
  <c r="CO313" i="1"/>
  <c r="CO239" i="1" s="1"/>
  <c r="CM309" i="1"/>
  <c r="CK365" i="1"/>
  <c r="CV330" i="1"/>
  <c r="CT304" i="1"/>
  <c r="CT362" i="1"/>
  <c r="CV361" i="1"/>
  <c r="CV285" i="1" s="1"/>
  <c r="CR370" i="1"/>
  <c r="CR295" i="1" s="1"/>
  <c r="CV337" i="1"/>
  <c r="CN310" i="1"/>
  <c r="CK364" i="1"/>
  <c r="CK276" i="1"/>
  <c r="CK278" i="1"/>
  <c r="CN335" i="1"/>
  <c r="CK311" i="1"/>
  <c r="CK237" i="1" s="1"/>
  <c r="CO338" i="1"/>
  <c r="CK339" i="1"/>
  <c r="CP280" i="1"/>
  <c r="CR344" i="1"/>
  <c r="CR343" i="1"/>
  <c r="CT328" i="1"/>
  <c r="CR354" i="1"/>
  <c r="CU241" i="1"/>
  <c r="CT299" i="1"/>
  <c r="CV355" i="1"/>
  <c r="CU313" i="1"/>
  <c r="CU239" i="1" s="1"/>
  <c r="CK249" i="1"/>
  <c r="CU352" i="1"/>
  <c r="CU305" i="1"/>
  <c r="CU333" i="1"/>
  <c r="CS298" i="1"/>
  <c r="CS339" i="1"/>
  <c r="CU331" i="1"/>
  <c r="CQ338" i="1"/>
  <c r="CS323" i="1"/>
  <c r="CU304" i="1"/>
  <c r="CK366" i="1"/>
  <c r="CS354" i="1"/>
  <c r="CS280" i="1" s="1"/>
  <c r="CT308" i="1"/>
  <c r="CN301" i="1"/>
  <c r="CN302" i="1"/>
  <c r="CN228" i="1" s="1"/>
  <c r="CM360" i="1"/>
  <c r="CN325" i="1"/>
  <c r="CN249" i="1" s="1"/>
  <c r="CN326" i="1"/>
  <c r="CN252" i="1" s="1"/>
  <c r="CN309" i="1"/>
  <c r="CO334" i="1"/>
  <c r="CK315" i="1"/>
  <c r="CO324" i="1"/>
  <c r="CK271" i="1"/>
  <c r="CO332" i="1"/>
  <c r="CO256" i="1" s="1"/>
  <c r="CL318" i="1"/>
  <c r="CL243" i="1" s="1"/>
  <c r="CK304" i="1"/>
  <c r="CO348" i="1"/>
  <c r="CO326" i="1"/>
  <c r="CO252" i="1" s="1"/>
  <c r="CO233" i="1"/>
  <c r="CN334" i="1"/>
  <c r="CL355" i="1"/>
  <c r="CN368" i="1"/>
  <c r="CN294" i="1" s="1"/>
  <c r="CL328" i="1"/>
  <c r="CK310" i="1"/>
  <c r="CO337" i="1"/>
  <c r="CK363" i="1"/>
  <c r="CN317" i="1"/>
  <c r="CR368" i="1"/>
  <c r="CU319" i="1"/>
  <c r="CU243" i="1" s="1"/>
  <c r="CS296" i="1"/>
  <c r="CV247" i="1"/>
  <c r="CV248" i="1"/>
  <c r="CP325" i="1"/>
  <c r="CU307" i="1"/>
  <c r="CS338" i="1"/>
  <c r="CS337" i="1"/>
  <c r="CV310" i="1"/>
  <c r="CU330" i="1"/>
  <c r="CM336" i="1"/>
  <c r="CS281" i="1"/>
  <c r="CT302" i="1"/>
  <c r="CT353" i="1"/>
  <c r="CL371" i="1"/>
  <c r="CL297" i="1" s="1"/>
  <c r="CM342" i="1"/>
  <c r="CN342" i="1"/>
  <c r="CU345" i="1"/>
  <c r="CU269" i="1" s="1"/>
  <c r="CN339" i="1"/>
  <c r="CO335" i="1"/>
  <c r="CQ339" i="1"/>
  <c r="CT327" i="1"/>
  <c r="CT344" i="1"/>
  <c r="CN307" i="1"/>
  <c r="CL327" i="1"/>
  <c r="CM357" i="1"/>
  <c r="CV305" i="1"/>
  <c r="CV303" i="1"/>
  <c r="CV304" i="1"/>
  <c r="CQ286" i="1"/>
  <c r="CS342" i="1"/>
  <c r="CR257" i="1"/>
  <c r="CU357" i="1"/>
  <c r="CU283" i="1" s="1"/>
  <c r="CS340" i="1"/>
  <c r="CQ315" i="1"/>
  <c r="CQ241" i="1" s="1"/>
  <c r="CL314" i="1"/>
  <c r="CN272" i="1"/>
  <c r="CR304" i="1"/>
  <c r="CS302" i="1"/>
  <c r="CP333" i="1"/>
  <c r="CP334" i="1"/>
  <c r="CU320" i="1"/>
  <c r="CS353" i="1"/>
  <c r="CT325" i="1"/>
  <c r="CS347" i="1"/>
  <c r="CO300" i="1"/>
  <c r="CS343" i="1"/>
  <c r="CK306" i="1"/>
  <c r="CN333" i="1"/>
  <c r="CN332" i="1"/>
  <c r="CN331" i="1"/>
  <c r="CQ348" i="1"/>
  <c r="CM250" i="1"/>
  <c r="CO362" i="1"/>
  <c r="CR346" i="1"/>
  <c r="CN336" i="1"/>
  <c r="CP317" i="1"/>
  <c r="CL349" i="1"/>
  <c r="CO372" i="1"/>
  <c r="CO298" i="1" s="1"/>
  <c r="CP365" i="1"/>
  <c r="CK245" i="1"/>
  <c r="CM345" i="1"/>
  <c r="CM271" i="1" s="1"/>
  <c r="CP332" i="1"/>
  <c r="CN365" i="1"/>
  <c r="CN318" i="1"/>
  <c r="CN244" i="1" s="1"/>
  <c r="CK335" i="1"/>
  <c r="CO361" i="1"/>
  <c r="CM306" i="1"/>
  <c r="CM304" i="1"/>
  <c r="CO359" i="1"/>
  <c r="CR315" i="1"/>
  <c r="CQ306" i="1"/>
  <c r="CQ232" i="1" s="1"/>
  <c r="CQ327" i="1"/>
  <c r="CV329" i="1"/>
  <c r="CV327" i="1"/>
  <c r="CV328" i="1"/>
  <c r="CP346" i="1"/>
  <c r="CP272" i="1" s="1"/>
  <c r="CK309" i="1"/>
  <c r="CQ337" i="1"/>
  <c r="CP316" i="1"/>
  <c r="CP315" i="1"/>
  <c r="CP314" i="1"/>
  <c r="CT330" i="1"/>
  <c r="CS344" i="1"/>
  <c r="CV317" i="1"/>
  <c r="CS301" i="1"/>
  <c r="CU312" i="1"/>
  <c r="CU237" i="1" s="1"/>
  <c r="CV334" i="1"/>
  <c r="CM243" i="1" l="1"/>
  <c r="CM169" i="1" s="1"/>
  <c r="CR239" i="1"/>
  <c r="CS275" i="1"/>
  <c r="CV238" i="1"/>
  <c r="CQ275" i="1"/>
  <c r="CL251" i="1"/>
  <c r="CL264" i="1"/>
  <c r="CL190" i="1" s="1"/>
  <c r="CT269" i="1"/>
  <c r="CV223" i="1"/>
  <c r="CL282" i="1"/>
  <c r="CU267" i="1"/>
  <c r="CU193" i="1" s="1"/>
  <c r="CR247" i="1"/>
  <c r="CR171" i="1" s="1"/>
  <c r="CQ274" i="1"/>
  <c r="CR293" i="1"/>
  <c r="CR240" i="1"/>
  <c r="CP295" i="1"/>
  <c r="CP221" i="1" s="1"/>
  <c r="CM173" i="1"/>
  <c r="CQ289" i="1"/>
  <c r="CL226" i="1"/>
  <c r="CR158" i="1"/>
  <c r="CQ290" i="1"/>
  <c r="CQ216" i="1" s="1"/>
  <c r="CQ225" i="1"/>
  <c r="CL242" i="1"/>
  <c r="CL167" i="1" s="1"/>
  <c r="CL254" i="1"/>
  <c r="CL180" i="1" s="1"/>
  <c r="CR227" i="1"/>
  <c r="CS230" i="1"/>
  <c r="CQ266" i="1"/>
  <c r="CQ192" i="1" s="1"/>
  <c r="CT293" i="1"/>
  <c r="CM172" i="1"/>
  <c r="CM280" i="1"/>
  <c r="CP223" i="1"/>
  <c r="CP224" i="1"/>
  <c r="CM293" i="1"/>
  <c r="CM219" i="1" s="1"/>
  <c r="CS157" i="1"/>
  <c r="CP278" i="1"/>
  <c r="CP204" i="1" s="1"/>
  <c r="CL240" i="1"/>
  <c r="CT275" i="1"/>
  <c r="CT199" i="1" s="1"/>
  <c r="CN262" i="1"/>
  <c r="CR272" i="1"/>
  <c r="CT246" i="1"/>
  <c r="CL274" i="1"/>
  <c r="CN240" i="1"/>
  <c r="CS245" i="1"/>
  <c r="CV289" i="1"/>
  <c r="CN178" i="1"/>
  <c r="CT290" i="1"/>
  <c r="CR238" i="1"/>
  <c r="CR164" i="1" s="1"/>
  <c r="CV170" i="1"/>
  <c r="CK173" i="1"/>
  <c r="CN196" i="1"/>
  <c r="CO266" i="1"/>
  <c r="CO226" i="1"/>
  <c r="CO152" i="1" s="1"/>
  <c r="CQ250" i="1"/>
  <c r="CK281" i="1"/>
  <c r="CV197" i="1"/>
  <c r="CR287" i="1"/>
  <c r="CO284" i="1"/>
  <c r="CV196" i="1"/>
  <c r="CU280" i="1"/>
  <c r="CN288" i="1"/>
  <c r="CS293" i="1"/>
  <c r="CS219" i="1" s="1"/>
  <c r="CT237" i="1"/>
  <c r="CV224" i="1"/>
  <c r="CK224" i="1"/>
  <c r="CT257" i="1"/>
  <c r="CT276" i="1"/>
  <c r="CM263" i="1"/>
  <c r="CN289" i="1"/>
  <c r="CM267" i="1"/>
  <c r="CL281" i="1"/>
  <c r="CK254" i="1"/>
  <c r="CT250" i="1"/>
  <c r="CL223" i="1"/>
  <c r="CK201" i="1"/>
  <c r="CK269" i="1"/>
  <c r="CK195" i="1" s="1"/>
  <c r="CK257" i="1"/>
  <c r="CN281" i="1"/>
  <c r="CL276" i="1"/>
  <c r="CO159" i="1"/>
  <c r="CS287" i="1"/>
  <c r="CV242" i="1"/>
  <c r="CV217" i="1"/>
  <c r="CR236" i="1"/>
  <c r="CV236" i="1"/>
  <c r="CV222" i="1"/>
  <c r="CP172" i="1"/>
  <c r="CO180" i="1"/>
  <c r="CR229" i="1"/>
  <c r="CU224" i="1"/>
  <c r="CS242" i="1"/>
  <c r="CV198" i="1"/>
  <c r="CO274" i="1"/>
  <c r="CM227" i="1"/>
  <c r="CK241" i="1"/>
  <c r="CL227" i="1"/>
  <c r="CT280" i="1"/>
  <c r="CS158" i="1"/>
  <c r="CV219" i="1"/>
  <c r="CS156" i="1"/>
  <c r="CT248" i="1"/>
  <c r="CQ237" i="1"/>
  <c r="CK225" i="1"/>
  <c r="CN172" i="1"/>
  <c r="CK230" i="1"/>
  <c r="CU289" i="1"/>
  <c r="CM235" i="1"/>
  <c r="CK226" i="1"/>
  <c r="CT230" i="1"/>
  <c r="CR280" i="1"/>
  <c r="CR206" i="1" s="1"/>
  <c r="CO165" i="1"/>
  <c r="CR274" i="1"/>
  <c r="CV237" i="1"/>
  <c r="CV163" i="1" s="1"/>
  <c r="CK293" i="1"/>
  <c r="CK219" i="1" s="1"/>
  <c r="CV221" i="1"/>
  <c r="CK263" i="1"/>
  <c r="CT285" i="1"/>
  <c r="CV282" i="1"/>
  <c r="CV208" i="1" s="1"/>
  <c r="CS274" i="1"/>
  <c r="CS249" i="1"/>
  <c r="CP226" i="1"/>
  <c r="CN279" i="1"/>
  <c r="CM176" i="1"/>
  <c r="CU228" i="1"/>
  <c r="CU256" i="1"/>
  <c r="CV195" i="1"/>
  <c r="CV258" i="1"/>
  <c r="CV264" i="1"/>
  <c r="CO258" i="1"/>
  <c r="CL250" i="1"/>
  <c r="CS246" i="1"/>
  <c r="CR243" i="1"/>
  <c r="CR169" i="1" s="1"/>
  <c r="CM269" i="1"/>
  <c r="CV290" i="1"/>
  <c r="CV216" i="1" s="1"/>
  <c r="CK294" i="1"/>
  <c r="CL245" i="1"/>
  <c r="CK227" i="1"/>
  <c r="CP294" i="1"/>
  <c r="CP220" i="1" s="1"/>
  <c r="CR268" i="1"/>
  <c r="CV225" i="1"/>
  <c r="CN260" i="1"/>
  <c r="CM291" i="1"/>
  <c r="CU225" i="1"/>
  <c r="CM292" i="1"/>
  <c r="CS263" i="1"/>
  <c r="CL247" i="1"/>
  <c r="CO285" i="1"/>
  <c r="CQ207" i="1"/>
  <c r="CN284" i="1"/>
  <c r="CP293" i="1"/>
  <c r="CO286" i="1"/>
  <c r="CK232" i="1"/>
  <c r="CT235" i="1"/>
  <c r="CO295" i="1"/>
  <c r="CU274" i="1"/>
  <c r="CN245" i="1"/>
  <c r="CN171" i="1" s="1"/>
  <c r="CK243" i="1"/>
  <c r="CK169" i="1" s="1"/>
  <c r="CV280" i="1"/>
  <c r="CR276" i="1"/>
  <c r="CU190" i="1"/>
  <c r="CT236" i="1"/>
  <c r="CN287" i="1"/>
  <c r="CP222" i="1"/>
  <c r="CT288" i="1"/>
  <c r="CK268" i="1"/>
  <c r="CO166" i="1"/>
  <c r="CT281" i="1"/>
  <c r="CV172" i="1"/>
  <c r="CQ262" i="1"/>
  <c r="CQ246" i="1"/>
  <c r="CS184" i="1"/>
  <c r="CS108" i="1" s="1"/>
  <c r="CU285" i="1"/>
  <c r="CU209" i="1" s="1"/>
  <c r="CP170" i="1"/>
  <c r="CS288" i="1"/>
  <c r="CQ167" i="1"/>
  <c r="CT297" i="1"/>
  <c r="CT223" i="1" s="1"/>
  <c r="CU232" i="1"/>
  <c r="CO268" i="1"/>
  <c r="CU276" i="1"/>
  <c r="CK259" i="1"/>
  <c r="CR269" i="1"/>
  <c r="CO267" i="1"/>
  <c r="CM279" i="1"/>
  <c r="CO262" i="1"/>
  <c r="CP235" i="1"/>
  <c r="CP161" i="1" s="1"/>
  <c r="CV261" i="1"/>
  <c r="CK236" i="1"/>
  <c r="CK162" i="1" s="1"/>
  <c r="CT234" i="1"/>
  <c r="CP206" i="1"/>
  <c r="CS225" i="1"/>
  <c r="CL272" i="1"/>
  <c r="CS255" i="1"/>
  <c r="CS181" i="1" s="1"/>
  <c r="CS107" i="1" s="1"/>
  <c r="CP205" i="1"/>
  <c r="CT251" i="1"/>
  <c r="CM241" i="1"/>
  <c r="CO155" i="1"/>
  <c r="CM242" i="1"/>
  <c r="CM168" i="1" s="1"/>
  <c r="CN239" i="1"/>
  <c r="CN163" i="1" s="1"/>
  <c r="CV278" i="1"/>
  <c r="CR290" i="1"/>
  <c r="CN154" i="1"/>
  <c r="CK172" i="1"/>
  <c r="CM264" i="1"/>
  <c r="CP268" i="1"/>
  <c r="CL292" i="1"/>
  <c r="CN265" i="1"/>
  <c r="CK231" i="1"/>
  <c r="CN173" i="1"/>
  <c r="CL259" i="1"/>
  <c r="CM259" i="1"/>
  <c r="CM183" i="1" s="1"/>
  <c r="CV288" i="1"/>
  <c r="CR298" i="1"/>
  <c r="CR224" i="1" s="1"/>
  <c r="CO205" i="1"/>
  <c r="CN220" i="1"/>
  <c r="CK292" i="1"/>
  <c r="CK218" i="1" s="1"/>
  <c r="CL230" i="1"/>
  <c r="CL156" i="1" s="1"/>
  <c r="CM256" i="1"/>
  <c r="CM182" i="1" s="1"/>
  <c r="CM254" i="1"/>
  <c r="CT266" i="1"/>
  <c r="CT229" i="1"/>
  <c r="CV209" i="1"/>
  <c r="CK287" i="1"/>
  <c r="CT240" i="1"/>
  <c r="CT242" i="1"/>
  <c r="CO277" i="1"/>
  <c r="CO203" i="1" s="1"/>
  <c r="CR250" i="1"/>
  <c r="CT283" i="1"/>
  <c r="CR255" i="1"/>
  <c r="CR181" i="1" s="1"/>
  <c r="CP277" i="1"/>
  <c r="CS278" i="1"/>
  <c r="CM255" i="1"/>
  <c r="CN250" i="1"/>
  <c r="CO257" i="1"/>
  <c r="CV218" i="1"/>
  <c r="CS273" i="1"/>
  <c r="CM283" i="1"/>
  <c r="CU233" i="1"/>
  <c r="CQ255" i="1"/>
  <c r="CS240" i="1"/>
  <c r="CK280" i="1"/>
  <c r="CM265" i="1"/>
  <c r="CQ228" i="1"/>
  <c r="CP276" i="1"/>
  <c r="CQ278" i="1"/>
  <c r="CP292" i="1"/>
  <c r="CR292" i="1"/>
  <c r="CK255" i="1"/>
  <c r="CP232" i="1"/>
  <c r="CR291" i="1"/>
  <c r="CQ272" i="1"/>
  <c r="CR226" i="1"/>
  <c r="CN264" i="1"/>
  <c r="CM273" i="1"/>
  <c r="CM197" i="1" s="1"/>
  <c r="CP271" i="1"/>
  <c r="CP197" i="1" s="1"/>
  <c r="CS264" i="1"/>
  <c r="CR273" i="1"/>
  <c r="CR279" i="1"/>
  <c r="CK197" i="1"/>
  <c r="CN278" i="1"/>
  <c r="CN202" i="1" s="1"/>
  <c r="CU293" i="1"/>
  <c r="CR277" i="1"/>
  <c r="CM266" i="1"/>
  <c r="CQ229" i="1"/>
  <c r="CS284" i="1"/>
  <c r="CS208" i="1" s="1"/>
  <c r="CS254" i="1"/>
  <c r="CK279" i="1"/>
  <c r="CK256" i="1"/>
  <c r="CP234" i="1"/>
  <c r="CR254" i="1"/>
  <c r="CR178" i="1" s="1"/>
  <c r="CR266" i="1"/>
  <c r="CK266" i="1"/>
  <c r="CM228" i="1"/>
  <c r="CQ230" i="1"/>
  <c r="CK267" i="1"/>
  <c r="CS270" i="1"/>
  <c r="CK171" i="1"/>
  <c r="CU246" i="1"/>
  <c r="CV174" i="1"/>
  <c r="CU259" i="1"/>
  <c r="CS271" i="1"/>
  <c r="CT259" i="1"/>
  <c r="CM231" i="1"/>
  <c r="CM290" i="1"/>
  <c r="CN223" i="1"/>
  <c r="CK229" i="1"/>
  <c r="CN269" i="1"/>
  <c r="CN195" i="1" s="1"/>
  <c r="CM171" i="1"/>
  <c r="CQ256" i="1"/>
  <c r="CR278" i="1"/>
  <c r="CK291" i="1"/>
  <c r="CS267" i="1"/>
  <c r="CS291" i="1"/>
  <c r="CO215" i="1"/>
  <c r="CV232" i="1"/>
  <c r="CP291" i="1"/>
  <c r="CV173" i="1"/>
  <c r="CU231" i="1"/>
  <c r="CM233" i="1"/>
  <c r="CO224" i="1"/>
  <c r="CQ245" i="1"/>
  <c r="CN236" i="1"/>
  <c r="CN162" i="1" s="1"/>
  <c r="CT272" i="1"/>
  <c r="CT198" i="1" s="1"/>
  <c r="CO265" i="1"/>
  <c r="CL284" i="1"/>
  <c r="CL270" i="1"/>
  <c r="CQ276" i="1"/>
  <c r="CT247" i="1"/>
  <c r="CP171" i="1"/>
  <c r="CK258" i="1"/>
  <c r="CV279" i="1"/>
  <c r="CT262" i="1"/>
  <c r="CT188" i="1" s="1"/>
  <c r="CT228" i="1"/>
  <c r="CM262" i="1"/>
  <c r="CT256" i="1"/>
  <c r="CP260" i="1"/>
  <c r="CP186" i="1" s="1"/>
  <c r="CK290" i="1"/>
  <c r="CK228" i="1"/>
  <c r="CM174" i="1"/>
  <c r="CK285" i="1"/>
  <c r="CS261" i="1"/>
  <c r="CS185" i="1" s="1"/>
  <c r="CP241" i="1"/>
  <c r="CL275" i="1"/>
  <c r="CT253" i="1"/>
  <c r="CU278" i="1"/>
  <c r="CV263" i="1"/>
  <c r="CO225" i="1"/>
  <c r="CM281" i="1"/>
  <c r="CQ279" i="1"/>
  <c r="CQ205" i="1" s="1"/>
  <c r="CM275" i="1"/>
  <c r="CP228" i="1"/>
  <c r="CU288" i="1"/>
  <c r="CO283" i="1"/>
  <c r="CR231" i="1"/>
  <c r="CR157" i="1" s="1"/>
  <c r="CL181" i="1"/>
  <c r="CN266" i="1"/>
  <c r="CR286" i="1"/>
  <c r="CT279" i="1"/>
  <c r="CQ259" i="1"/>
  <c r="CU262" i="1"/>
  <c r="CV233" i="1"/>
  <c r="CU273" i="1"/>
  <c r="CV260" i="1"/>
  <c r="CK262" i="1"/>
  <c r="CS279" i="1"/>
  <c r="CS205" i="1" s="1"/>
  <c r="CS223" i="1"/>
  <c r="CV226" i="1"/>
  <c r="CP242" i="1"/>
  <c r="CR230" i="1"/>
  <c r="CO248" i="1"/>
  <c r="CQ263" i="1"/>
  <c r="CP243" i="1"/>
  <c r="CP169" i="1" s="1"/>
  <c r="CU192" i="1"/>
  <c r="CR296" i="1"/>
  <c r="CO249" i="1"/>
  <c r="CL291" i="1"/>
  <c r="CK239" i="1"/>
  <c r="CK163" i="1" s="1"/>
  <c r="CN285" i="1"/>
  <c r="CO154" i="1"/>
  <c r="CU282" i="1"/>
  <c r="CU208" i="1" s="1"/>
  <c r="CT287" i="1"/>
  <c r="CR289" i="1"/>
  <c r="CK242" i="1"/>
  <c r="CN263" i="1"/>
  <c r="CL236" i="1"/>
  <c r="CT271" i="1"/>
  <c r="CT289" i="1"/>
  <c r="CO160" i="1"/>
  <c r="CQ265" i="1"/>
  <c r="CK175" i="1"/>
  <c r="CU294" i="1"/>
  <c r="CN290" i="1"/>
  <c r="CN199" i="1"/>
  <c r="CK233" i="1"/>
  <c r="CO261" i="1"/>
  <c r="CN241" i="1"/>
  <c r="CM286" i="1"/>
  <c r="CU165" i="1"/>
  <c r="CL289" i="1"/>
  <c r="CP267" i="1"/>
  <c r="CN286" i="1"/>
  <c r="CR265" i="1"/>
  <c r="CT265" i="1"/>
  <c r="CP274" i="1"/>
  <c r="CP198" i="1" s="1"/>
  <c r="CM170" i="1"/>
  <c r="CO153" i="1"/>
  <c r="CS222" i="1"/>
  <c r="CU223" i="1"/>
  <c r="CN226" i="1"/>
  <c r="CT226" i="1"/>
  <c r="CL225" i="1"/>
  <c r="CQ224" i="1"/>
  <c r="CM225" i="1"/>
  <c r="CL224" i="1"/>
  <c r="CU260" i="1"/>
  <c r="CT295" i="1"/>
  <c r="CP252" i="1"/>
  <c r="CP231" i="1"/>
  <c r="CO247" i="1"/>
  <c r="CL252" i="1"/>
  <c r="CS228" i="1"/>
  <c r="CM278" i="1"/>
  <c r="CL258" i="1"/>
  <c r="CL182" i="1" s="1"/>
  <c r="CL295" i="1"/>
  <c r="CS206" i="1"/>
  <c r="CQ210" i="1"/>
  <c r="CO251" i="1"/>
  <c r="CO177" i="1" s="1"/>
  <c r="CP230" i="1"/>
  <c r="CS226" i="1"/>
  <c r="CM239" i="1"/>
  <c r="CP209" i="1"/>
  <c r="CL262" i="1"/>
  <c r="CS253" i="1"/>
  <c r="CM175" i="1"/>
  <c r="CQ295" i="1"/>
  <c r="CQ221" i="1" s="1"/>
  <c r="CS244" i="1"/>
  <c r="CL296" i="1"/>
  <c r="CL222" i="1" s="1"/>
  <c r="CV234" i="1"/>
  <c r="CT255" i="1"/>
  <c r="CU173" i="1"/>
  <c r="CQ288" i="1"/>
  <c r="CP259" i="1"/>
  <c r="CN225" i="1"/>
  <c r="CM277" i="1"/>
  <c r="CV231" i="1"/>
  <c r="CV241" i="1"/>
  <c r="CM289" i="1"/>
  <c r="CL285" i="1"/>
  <c r="CQ251" i="1"/>
  <c r="CL238" i="1"/>
  <c r="CS252" i="1"/>
  <c r="CQ222" i="1"/>
  <c r="CM284" i="1"/>
  <c r="CV254" i="1"/>
  <c r="CT252" i="1"/>
  <c r="CU167" i="1"/>
  <c r="CL253" i="1"/>
  <c r="CL244" i="1"/>
  <c r="CV277" i="1"/>
  <c r="CV275" i="1"/>
  <c r="CV276" i="1"/>
  <c r="CP233" i="1"/>
  <c r="CT278" i="1"/>
  <c r="CO293" i="1"/>
  <c r="CO292" i="1"/>
  <c r="CQ248" i="1"/>
  <c r="CK196" i="1"/>
  <c r="CN200" i="1"/>
  <c r="CN292" i="1"/>
  <c r="CM274" i="1"/>
  <c r="CQ294" i="1"/>
  <c r="CQ293" i="1"/>
  <c r="CN267" i="1"/>
  <c r="CO246" i="1"/>
  <c r="CO170" i="1" s="1"/>
  <c r="CT232" i="1"/>
  <c r="CT231" i="1"/>
  <c r="CS207" i="1"/>
  <c r="CQ270" i="1"/>
  <c r="CQ269" i="1"/>
  <c r="CQ194" i="1" s="1"/>
  <c r="CM236" i="1"/>
  <c r="CQ254" i="1"/>
  <c r="CT277" i="1"/>
  <c r="CQ252" i="1"/>
  <c r="CK235" i="1"/>
  <c r="CV229" i="1"/>
  <c r="CV228" i="1"/>
  <c r="CV227" i="1"/>
  <c r="CV281" i="1"/>
  <c r="CR237" i="1"/>
  <c r="CR235" i="1"/>
  <c r="CT245" i="1"/>
  <c r="CV259" i="1"/>
  <c r="CT225" i="1"/>
  <c r="CU258" i="1"/>
  <c r="CL279" i="1"/>
  <c r="CS229" i="1"/>
  <c r="CL280" i="1"/>
  <c r="CR251" i="1"/>
  <c r="CR177" i="1" s="1"/>
  <c r="CV287" i="1"/>
  <c r="CV213" i="1" s="1"/>
  <c r="CV253" i="1"/>
  <c r="CV252" i="1"/>
  <c r="CV251" i="1"/>
  <c r="CV255" i="1"/>
  <c r="CO288" i="1"/>
  <c r="CO214" i="1" s="1"/>
  <c r="CM285" i="1"/>
  <c r="CN233" i="1"/>
  <c r="CN232" i="1"/>
  <c r="CP251" i="1"/>
  <c r="CP250" i="1"/>
  <c r="CP249" i="1"/>
  <c r="CT254" i="1"/>
  <c r="CT284" i="1"/>
  <c r="CQ277" i="1"/>
  <c r="CK253" i="1"/>
  <c r="CO156" i="1"/>
  <c r="CO294" i="1"/>
  <c r="CK296" i="1"/>
  <c r="CQ247" i="1"/>
  <c r="CR225" i="1"/>
  <c r="CT241" i="1"/>
  <c r="CM261" i="1"/>
  <c r="CQ239" i="1"/>
  <c r="CK297" i="1"/>
  <c r="CK223" i="1" s="1"/>
  <c r="CV257" i="1"/>
  <c r="CR271" i="1"/>
  <c r="CU279" i="1"/>
  <c r="CU272" i="1"/>
  <c r="CU252" i="1"/>
  <c r="CN221" i="1"/>
  <c r="CO206" i="1"/>
  <c r="CQ253" i="1"/>
  <c r="CL288" i="1"/>
  <c r="CO157" i="1"/>
  <c r="CS276" i="1"/>
  <c r="CM237" i="1"/>
  <c r="CK170" i="1"/>
  <c r="CO276" i="1"/>
  <c r="CU277" i="1"/>
  <c r="CT239" i="1"/>
  <c r="CN198" i="1"/>
  <c r="CR182" i="1"/>
  <c r="CU227" i="1"/>
  <c r="CL249" i="1"/>
  <c r="CN234" i="1"/>
  <c r="CQ240" i="1"/>
  <c r="CQ166" i="1" s="1"/>
  <c r="CO158" i="1"/>
  <c r="CL278" i="1"/>
  <c r="CQ231" i="1"/>
  <c r="CQ157" i="1" s="1"/>
  <c r="CO204" i="1"/>
  <c r="CQ208" i="1"/>
  <c r="CR267" i="1"/>
  <c r="CR241" i="1"/>
  <c r="CT270" i="1"/>
  <c r="CM226" i="1"/>
  <c r="CR270" i="1"/>
  <c r="CO296" i="1"/>
  <c r="CS239" i="1"/>
  <c r="CL293" i="1"/>
  <c r="CV235" i="1"/>
  <c r="CQ226" i="1"/>
  <c r="CM234" i="1"/>
  <c r="CQ273" i="1"/>
  <c r="CS250" i="1"/>
  <c r="CT258" i="1"/>
  <c r="CU281" i="1"/>
  <c r="CN201" i="1"/>
  <c r="CQ209" i="1"/>
  <c r="CQ261" i="1"/>
  <c r="CO179" i="1"/>
  <c r="CP240" i="1"/>
  <c r="CP239" i="1"/>
  <c r="CP238" i="1"/>
  <c r="CP162" i="1" s="1"/>
  <c r="CN227" i="1"/>
  <c r="CN153" i="1" s="1"/>
  <c r="CU250" i="1"/>
  <c r="CV230" i="1"/>
  <c r="CS272" i="1"/>
  <c r="CO250" i="1"/>
  <c r="CV256" i="1"/>
  <c r="CS237" i="1"/>
  <c r="CS235" i="1"/>
  <c r="CS236" i="1"/>
  <c r="CL286" i="1"/>
  <c r="CQ235" i="1"/>
  <c r="CQ234" i="1"/>
  <c r="CK288" i="1"/>
  <c r="CQ227" i="1"/>
  <c r="CK284" i="1"/>
  <c r="CP288" i="1"/>
  <c r="CP286" i="1"/>
  <c r="CP210" i="1" s="1"/>
  <c r="CP287" i="1"/>
  <c r="CN283" i="1"/>
  <c r="CK283" i="1"/>
  <c r="CR264" i="1"/>
  <c r="CU255" i="1"/>
  <c r="CM230" i="1"/>
  <c r="CM288" i="1"/>
  <c r="CK234" i="1"/>
  <c r="CU230" i="1"/>
  <c r="CM253" i="1"/>
  <c r="CM177" i="1" s="1"/>
  <c r="CQ257" i="1"/>
  <c r="CS247" i="1"/>
  <c r="CO297" i="1"/>
  <c r="CO223" i="1" s="1"/>
  <c r="CS238" i="1"/>
  <c r="CQ236" i="1"/>
  <c r="CK286" i="1"/>
  <c r="CP290" i="1"/>
  <c r="CL277" i="1"/>
  <c r="CT243" i="1"/>
  <c r="CT224" i="1"/>
  <c r="CM282" i="1"/>
  <c r="CV265" i="1"/>
  <c r="CL260" i="1"/>
  <c r="CU172" i="1"/>
  <c r="CU292" i="1"/>
  <c r="CU270" i="1"/>
  <c r="CU195" i="1" s="1"/>
  <c r="CQ223" i="1"/>
  <c r="CU287" i="1"/>
  <c r="CL263" i="1"/>
  <c r="CL189" i="1" s="1"/>
  <c r="CK265" i="1"/>
  <c r="CT292" i="1"/>
  <c r="CN197" i="1"/>
  <c r="CL273" i="1"/>
  <c r="CL229" i="1"/>
  <c r="CL228" i="1"/>
  <c r="CR262" i="1"/>
  <c r="CT238" i="1"/>
  <c r="CV171" i="1"/>
  <c r="CT260" i="1"/>
  <c r="CU229" i="1"/>
  <c r="CO287" i="1"/>
  <c r="CL239" i="1"/>
  <c r="CU286" i="1"/>
  <c r="CK261" i="1"/>
  <c r="CO260" i="1"/>
  <c r="CU295" i="1"/>
  <c r="CS220" i="1"/>
  <c r="CN235" i="1"/>
  <c r="CO238" i="1"/>
  <c r="CO164" i="1" s="1"/>
  <c r="CO272" i="1"/>
  <c r="CL290" i="1"/>
  <c r="CT261" i="1"/>
  <c r="CQ249" i="1"/>
  <c r="CQ206" i="1"/>
  <c r="CT244" i="1"/>
  <c r="CO270" i="1"/>
  <c r="CP207" i="1"/>
  <c r="CO259" i="1"/>
  <c r="CM276" i="1"/>
  <c r="CL157" i="1"/>
  <c r="CR261" i="1"/>
  <c r="CS221" i="1"/>
  <c r="CN280" i="1"/>
  <c r="CN224" i="1"/>
  <c r="CU251" i="1"/>
  <c r="CN293" i="1"/>
  <c r="CN219" i="1" s="1"/>
  <c r="CO169" i="1"/>
  <c r="CO168" i="1"/>
  <c r="CO167" i="1"/>
  <c r="CN257" i="1"/>
  <c r="CN255" i="1"/>
  <c r="CN256" i="1"/>
  <c r="CU244" i="1"/>
  <c r="CN258" i="1"/>
  <c r="CU245" i="1"/>
  <c r="CS241" i="1"/>
  <c r="CL271" i="1"/>
  <c r="CR260" i="1"/>
  <c r="CR259" i="1"/>
  <c r="CR170" i="1"/>
  <c r="CS266" i="1"/>
  <c r="CU257" i="1"/>
  <c r="CQ244" i="1"/>
  <c r="CN291" i="1"/>
  <c r="CU271" i="1"/>
  <c r="CN243" i="1"/>
  <c r="CQ260" i="1"/>
  <c r="CO273" i="1"/>
  <c r="CV286" i="1"/>
  <c r="CV210" i="1" s="1"/>
  <c r="CM287" i="1"/>
  <c r="CK240" i="1"/>
  <c r="CL294" i="1"/>
  <c r="CO237" i="1"/>
  <c r="CO269" i="1"/>
  <c r="CP208" i="1"/>
  <c r="CS292" i="1"/>
  <c r="CR285" i="1"/>
  <c r="CM270" i="1"/>
  <c r="CM196" i="1" s="1"/>
  <c r="CP264" i="1"/>
  <c r="CP263" i="1"/>
  <c r="CK198" i="1"/>
  <c r="CN242" i="1"/>
  <c r="CP269" i="1"/>
  <c r="CN282" i="1"/>
  <c r="CL283" i="1"/>
  <c r="CK202" i="1"/>
  <c r="CL287" i="1"/>
  <c r="CM260" i="1"/>
  <c r="CP253" i="1"/>
  <c r="CP179" i="1" s="1"/>
  <c r="CO178" i="1"/>
  <c r="CU291" i="1"/>
  <c r="CU290" i="1"/>
  <c r="CO275" i="1"/>
  <c r="CT286" i="1"/>
  <c r="CP289" i="1"/>
  <c r="CK174" i="1"/>
  <c r="CV268" i="1"/>
  <c r="CV194" i="1" s="1"/>
  <c r="CV240" i="1"/>
  <c r="CV164" i="1" s="1"/>
  <c r="CK200" i="1"/>
  <c r="CS248" i="1"/>
  <c r="CT294" i="1"/>
  <c r="CV267" i="1"/>
  <c r="CS227" i="1"/>
  <c r="CN259" i="1"/>
  <c r="CR294" i="1"/>
  <c r="CV262" i="1"/>
  <c r="CV187" i="1" s="1"/>
  <c r="CU296" i="1"/>
  <c r="CU222" i="1" s="1"/>
  <c r="CR275" i="1"/>
  <c r="CP258" i="1"/>
  <c r="CP256" i="1"/>
  <c r="CP180" i="1" s="1"/>
  <c r="CP257" i="1"/>
  <c r="CS269" i="1"/>
  <c r="CN268" i="1"/>
  <c r="CK289" i="1"/>
  <c r="CN251" i="1"/>
  <c r="CN177" i="1" s="1"/>
  <c r="CS265" i="1"/>
  <c r="CN261" i="1"/>
  <c r="CU254" i="1"/>
  <c r="CU261" i="1"/>
  <c r="CQ287" i="1"/>
  <c r="CR228" i="1"/>
  <c r="CL268" i="1"/>
  <c r="CL267" i="1"/>
  <c r="CR249" i="1"/>
  <c r="CO271" i="1"/>
  <c r="CR284" i="1"/>
  <c r="CR283" i="1"/>
  <c r="CU226" i="1"/>
  <c r="CP265" i="1"/>
  <c r="CK199" i="1"/>
  <c r="CS290" i="1"/>
  <c r="CR297" i="1"/>
  <c r="CK260" i="1"/>
  <c r="CK282" i="1"/>
  <c r="CT233" i="1"/>
  <c r="CT268" i="1"/>
  <c r="CS243" i="1"/>
  <c r="CL235" i="1"/>
  <c r="CL234" i="1"/>
  <c r="CL159" i="1" s="1"/>
  <c r="CT249" i="1"/>
  <c r="CS268" i="1"/>
  <c r="CQ271" i="1"/>
  <c r="CK264" i="1"/>
  <c r="CM229" i="1"/>
  <c r="CM232" i="1"/>
  <c r="CU166" i="1"/>
  <c r="CV266" i="1"/>
  <c r="CR242" i="1"/>
  <c r="CU238" i="1"/>
  <c r="CU164" i="1" s="1"/>
  <c r="CU236" i="1"/>
  <c r="CU162" i="1" s="1"/>
  <c r="CL246" i="1"/>
  <c r="CM298" i="1"/>
  <c r="CM224" i="1" s="1"/>
  <c r="CP227" i="1"/>
  <c r="CP225" i="1"/>
  <c r="CQ264" i="1"/>
  <c r="CL248" i="1"/>
  <c r="CP229" i="1"/>
  <c r="CO264" i="1"/>
  <c r="CV243" i="1"/>
  <c r="CV169" i="1" s="1"/>
  <c r="CK176" i="1"/>
  <c r="CM268" i="1"/>
  <c r="CO263" i="1"/>
  <c r="CS277" i="1"/>
  <c r="CS224" i="1"/>
  <c r="CU263" i="1"/>
  <c r="CU189" i="1" s="1"/>
  <c r="CT291" i="1"/>
  <c r="CT282" i="1"/>
  <c r="CT296" i="1"/>
  <c r="CQ258" i="1"/>
  <c r="CL237" i="1"/>
  <c r="CL269" i="1"/>
  <c r="CR248" i="1"/>
  <c r="CR172" i="1" s="1"/>
  <c r="CM297" i="1"/>
  <c r="CM296" i="1"/>
  <c r="CR263" i="1"/>
  <c r="CN222" i="1"/>
  <c r="CT227" i="1"/>
  <c r="CS262" i="1"/>
  <c r="CP266" i="1"/>
  <c r="CS285" i="1"/>
  <c r="CS286" i="1"/>
  <c r="CP270" i="1"/>
  <c r="CN231" i="1"/>
  <c r="CN155" i="1" s="1"/>
  <c r="CU275" i="1"/>
  <c r="CM240" i="1"/>
  <c r="CL207" i="1" l="1"/>
  <c r="CV145" i="1"/>
  <c r="CU191" i="1"/>
  <c r="CU148" i="1"/>
  <c r="CR184" i="1"/>
  <c r="CO90" i="1"/>
  <c r="CQ200" i="1"/>
  <c r="CL171" i="1"/>
  <c r="CQ199" i="1"/>
  <c r="CV148" i="1"/>
  <c r="CR213" i="1"/>
  <c r="CR198" i="1"/>
  <c r="CU202" i="1"/>
  <c r="CV147" i="1"/>
  <c r="CS199" i="1"/>
  <c r="CK183" i="1"/>
  <c r="CQ214" i="1"/>
  <c r="CP148" i="1"/>
  <c r="CP147" i="1"/>
  <c r="CL151" i="1"/>
  <c r="CT214" i="1"/>
  <c r="CL166" i="1"/>
  <c r="CM202" i="1"/>
  <c r="CM98" i="1"/>
  <c r="CK180" i="1"/>
  <c r="CS196" i="1"/>
  <c r="CL179" i="1"/>
  <c r="CL105" i="1" s="1"/>
  <c r="CR212" i="1"/>
  <c r="CV122" i="1"/>
  <c r="CL206" i="1"/>
  <c r="CM97" i="1"/>
  <c r="CS155" i="1"/>
  <c r="CS81" i="1" s="1"/>
  <c r="CQ171" i="1"/>
  <c r="CO210" i="1"/>
  <c r="CO209" i="1"/>
  <c r="CK189" i="1"/>
  <c r="CO174" i="1"/>
  <c r="CT206" i="1"/>
  <c r="CM218" i="1"/>
  <c r="CN165" i="1"/>
  <c r="CL165" i="1"/>
  <c r="CS82" i="1"/>
  <c r="CP203" i="1"/>
  <c r="CP129" i="1" s="1"/>
  <c r="CT200" i="1"/>
  <c r="CL198" i="1"/>
  <c r="CU214" i="1"/>
  <c r="CU215" i="1"/>
  <c r="CV154" i="1"/>
  <c r="CP176" i="1"/>
  <c r="CN190" i="1"/>
  <c r="CN191" i="1"/>
  <c r="CO192" i="1"/>
  <c r="CQ191" i="1"/>
  <c r="CR194" i="1"/>
  <c r="CK150" i="1"/>
  <c r="CQ215" i="1"/>
  <c r="CL173" i="1"/>
  <c r="CN214" i="1"/>
  <c r="CT172" i="1"/>
  <c r="CT207" i="1"/>
  <c r="CO130" i="1"/>
  <c r="CN186" i="1"/>
  <c r="CM158" i="1"/>
  <c r="CV149" i="1"/>
  <c r="CM151" i="1"/>
  <c r="CO151" i="1"/>
  <c r="CO77" i="1" s="1"/>
  <c r="CU185" i="1"/>
  <c r="CP211" i="1"/>
  <c r="CP135" i="1" s="1"/>
  <c r="CU204" i="1"/>
  <c r="CM156" i="1"/>
  <c r="CN213" i="1"/>
  <c r="CQ213" i="1"/>
  <c r="CS218" i="1"/>
  <c r="CP166" i="1"/>
  <c r="CL202" i="1"/>
  <c r="CK149" i="1"/>
  <c r="CQ150" i="1"/>
  <c r="CQ187" i="1"/>
  <c r="CU218" i="1"/>
  <c r="CV185" i="1"/>
  <c r="CK206" i="1"/>
  <c r="CM184" i="1"/>
  <c r="CM108" i="1" s="1"/>
  <c r="CU154" i="1"/>
  <c r="CP200" i="1"/>
  <c r="CT166" i="1"/>
  <c r="CS175" i="1"/>
  <c r="CV162" i="1"/>
  <c r="CV88" i="1" s="1"/>
  <c r="CT154" i="1"/>
  <c r="CN164" i="1"/>
  <c r="CN88" i="1" s="1"/>
  <c r="CP199" i="1"/>
  <c r="CK205" i="1"/>
  <c r="CP96" i="1"/>
  <c r="CS213" i="1"/>
  <c r="CV121" i="1"/>
  <c r="CN209" i="1"/>
  <c r="CU149" i="1"/>
  <c r="CO91" i="1"/>
  <c r="CV215" i="1"/>
  <c r="CV141" i="1" s="1"/>
  <c r="CM188" i="1"/>
  <c r="CK217" i="1"/>
  <c r="CK143" i="1" s="1"/>
  <c r="CR223" i="1"/>
  <c r="CR149" i="1" s="1"/>
  <c r="CR163" i="1"/>
  <c r="CM191" i="1"/>
  <c r="CK207" i="1"/>
  <c r="CM165" i="1"/>
  <c r="CS178" i="1"/>
  <c r="CU158" i="1"/>
  <c r="CR95" i="1"/>
  <c r="CS148" i="1"/>
  <c r="CM96" i="1"/>
  <c r="CK156" i="1"/>
  <c r="CU116" i="1"/>
  <c r="CN89" i="1"/>
  <c r="CQ193" i="1"/>
  <c r="CQ118" i="1" s="1"/>
  <c r="CV146" i="1"/>
  <c r="CO207" i="1"/>
  <c r="CR205" i="1"/>
  <c r="CM166" i="1"/>
  <c r="CU171" i="1"/>
  <c r="CU97" i="1" s="1"/>
  <c r="CS154" i="1"/>
  <c r="CS144" i="1"/>
  <c r="CQ179" i="1"/>
  <c r="CT191" i="1"/>
  <c r="CV98" i="1"/>
  <c r="CR202" i="1"/>
  <c r="CP146" i="1"/>
  <c r="CR204" i="1"/>
  <c r="CM223" i="1"/>
  <c r="CM149" i="1" s="1"/>
  <c r="CR168" i="1"/>
  <c r="CR94" i="1" s="1"/>
  <c r="CO213" i="1"/>
  <c r="CO139" i="1" s="1"/>
  <c r="CL200" i="1"/>
  <c r="CT171" i="1"/>
  <c r="CO182" i="1"/>
  <c r="CL153" i="1"/>
  <c r="CL185" i="1"/>
  <c r="CV207" i="1"/>
  <c r="CV133" i="1" s="1"/>
  <c r="CP196" i="1"/>
  <c r="CP122" i="1" s="1"/>
  <c r="CP215" i="1"/>
  <c r="CU156" i="1"/>
  <c r="CS198" i="1"/>
  <c r="CK192" i="1"/>
  <c r="CT222" i="1"/>
  <c r="CT148" i="1" s="1"/>
  <c r="CN215" i="1"/>
  <c r="CS149" i="1"/>
  <c r="CK211" i="1"/>
  <c r="CS169" i="1"/>
  <c r="CS189" i="1"/>
  <c r="CK160" i="1"/>
  <c r="CK161" i="1"/>
  <c r="CK87" i="1" s="1"/>
  <c r="CN192" i="1"/>
  <c r="CV158" i="1"/>
  <c r="CK151" i="1"/>
  <c r="CR222" i="1"/>
  <c r="CV143" i="1"/>
  <c r="CQ162" i="1"/>
  <c r="CL197" i="1"/>
  <c r="CO83" i="1"/>
  <c r="CU179" i="1"/>
  <c r="CS212" i="1"/>
  <c r="CT192" i="1"/>
  <c r="CR193" i="1"/>
  <c r="CR216" i="1"/>
  <c r="CN97" i="1"/>
  <c r="CM222" i="1"/>
  <c r="CT164" i="1"/>
  <c r="CT197" i="1"/>
  <c r="CT123" i="1" s="1"/>
  <c r="CK194" i="1"/>
  <c r="CK120" i="1" s="1"/>
  <c r="CV161" i="1"/>
  <c r="CV186" i="1"/>
  <c r="CL221" i="1"/>
  <c r="CL147" i="1" s="1"/>
  <c r="CS188" i="1"/>
  <c r="CT159" i="1"/>
  <c r="CL220" i="1"/>
  <c r="CU213" i="1"/>
  <c r="CU198" i="1"/>
  <c r="CL215" i="1"/>
  <c r="CO194" i="1"/>
  <c r="CU200" i="1"/>
  <c r="CR187" i="1"/>
  <c r="CK122" i="1"/>
  <c r="CP160" i="1"/>
  <c r="CP86" i="1" s="1"/>
  <c r="CK152" i="1"/>
  <c r="CN159" i="1"/>
  <c r="CR215" i="1"/>
  <c r="CQ160" i="1"/>
  <c r="CU207" i="1"/>
  <c r="CU133" i="1" s="1"/>
  <c r="CM211" i="1"/>
  <c r="CV155" i="1"/>
  <c r="CP156" i="1"/>
  <c r="CT124" i="1"/>
  <c r="CS180" i="1"/>
  <c r="CS106" i="1" s="1"/>
  <c r="CS32" i="1" s="1"/>
  <c r="CO193" i="1"/>
  <c r="CP130" i="1"/>
  <c r="CL155" i="1"/>
  <c r="CL81" i="1" s="1"/>
  <c r="CQ161" i="1"/>
  <c r="CT184" i="1"/>
  <c r="CL175" i="1"/>
  <c r="CR197" i="1"/>
  <c r="CQ131" i="1"/>
  <c r="CV204" i="1"/>
  <c r="CN121" i="1"/>
  <c r="CR179" i="1"/>
  <c r="CR103" i="1" s="1"/>
  <c r="CS215" i="1"/>
  <c r="CS151" i="1"/>
  <c r="CK214" i="1"/>
  <c r="CQ178" i="1"/>
  <c r="CM205" i="1"/>
  <c r="CK153" i="1"/>
  <c r="CT161" i="1"/>
  <c r="CK157" i="1"/>
  <c r="CM189" i="1"/>
  <c r="CN203" i="1"/>
  <c r="CN127" i="1" s="1"/>
  <c r="CM160" i="1"/>
  <c r="CR221" i="1"/>
  <c r="CP168" i="1"/>
  <c r="CP94" i="1" s="1"/>
  <c r="CM216" i="1"/>
  <c r="CM142" i="1" s="1"/>
  <c r="CR203" i="1"/>
  <c r="CL214" i="1"/>
  <c r="CK155" i="1"/>
  <c r="CV97" i="1"/>
  <c r="CR211" i="1"/>
  <c r="CT150" i="1"/>
  <c r="CR180" i="1"/>
  <c r="CR106" i="1" s="1"/>
  <c r="CP131" i="1"/>
  <c r="CM195" i="1"/>
  <c r="CM121" i="1" s="1"/>
  <c r="CP218" i="1"/>
  <c r="CO163" i="1"/>
  <c r="CO89" i="1" s="1"/>
  <c r="CK184" i="1"/>
  <c r="CQ154" i="1"/>
  <c r="CU115" i="1"/>
  <c r="CM185" i="1"/>
  <c r="CS162" i="1"/>
  <c r="CR156" i="1"/>
  <c r="CR82" i="1" s="1"/>
  <c r="CK166" i="1"/>
  <c r="CO149" i="1"/>
  <c r="CL192" i="1"/>
  <c r="CR220" i="1"/>
  <c r="CL216" i="1"/>
  <c r="CS171" i="1"/>
  <c r="CS163" i="1"/>
  <c r="CQ164" i="1"/>
  <c r="CO175" i="1"/>
  <c r="CV150" i="1"/>
  <c r="CM167" i="1"/>
  <c r="CM93" i="1" s="1"/>
  <c r="CN185" i="1"/>
  <c r="CO202" i="1"/>
  <c r="CO128" i="1" s="1"/>
  <c r="CU159" i="1"/>
  <c r="CM152" i="1"/>
  <c r="CT157" i="1"/>
  <c r="CT176" i="1"/>
  <c r="CV159" i="1"/>
  <c r="CK97" i="1"/>
  <c r="CL194" i="1"/>
  <c r="CM204" i="1"/>
  <c r="CP219" i="1"/>
  <c r="CP145" i="1" s="1"/>
  <c r="CO79" i="1"/>
  <c r="CQ155" i="1"/>
  <c r="CO199" i="1"/>
  <c r="CN170" i="1"/>
  <c r="CN96" i="1" s="1"/>
  <c r="CS187" i="1"/>
  <c r="CN169" i="1"/>
  <c r="CN95" i="1" s="1"/>
  <c r="CN21" i="1" s="1"/>
  <c r="CM214" i="1"/>
  <c r="CK96" i="1"/>
  <c r="CO173" i="1"/>
  <c r="CO220" i="1"/>
  <c r="CT158" i="1"/>
  <c r="CL160" i="1"/>
  <c r="CU160" i="1"/>
  <c r="CU181" i="1"/>
  <c r="CK164" i="1"/>
  <c r="CK88" i="1" s="1"/>
  <c r="CO80" i="1"/>
  <c r="CL148" i="1"/>
  <c r="CR214" i="1"/>
  <c r="CK193" i="1"/>
  <c r="CM181" i="1"/>
  <c r="CM107" i="1" s="1"/>
  <c r="CM187" i="1"/>
  <c r="CT179" i="1"/>
  <c r="CQ181" i="1"/>
  <c r="CM194" i="1"/>
  <c r="CL170" i="1"/>
  <c r="CO191" i="1"/>
  <c r="CT181" i="1"/>
  <c r="CV214" i="1"/>
  <c r="CU187" i="1"/>
  <c r="CT196" i="1"/>
  <c r="CK168" i="1"/>
  <c r="CK94" i="1" s="1"/>
  <c r="CN176" i="1"/>
  <c r="CN102" i="1" s="1"/>
  <c r="CT160" i="1"/>
  <c r="CQ190" i="1"/>
  <c r="CV120" i="1"/>
  <c r="CU211" i="1"/>
  <c r="CO208" i="1"/>
  <c r="CR167" i="1"/>
  <c r="CS170" i="1"/>
  <c r="CN212" i="1"/>
  <c r="CT205" i="1"/>
  <c r="CU157" i="1"/>
  <c r="CS204" i="1"/>
  <c r="CS130" i="1" s="1"/>
  <c r="CM217" i="1"/>
  <c r="CM143" i="1" s="1"/>
  <c r="CL106" i="1"/>
  <c r="CV183" i="1"/>
  <c r="CM206" i="1"/>
  <c r="CQ177" i="1"/>
  <c r="CQ211" i="1"/>
  <c r="CQ135" i="1" s="1"/>
  <c r="CS203" i="1"/>
  <c r="CN194" i="1"/>
  <c r="CN120" i="1" s="1"/>
  <c r="CN183" i="1"/>
  <c r="CO162" i="1"/>
  <c r="CK209" i="1"/>
  <c r="CK222" i="1"/>
  <c r="CK148" i="1" s="1"/>
  <c r="CQ174" i="1"/>
  <c r="CL211" i="1"/>
  <c r="CO171" i="1"/>
  <c r="CO95" i="1" s="1"/>
  <c r="CV206" i="1"/>
  <c r="CM190" i="1"/>
  <c r="CK154" i="1"/>
  <c r="CQ204" i="1"/>
  <c r="CQ130" i="1" s="1"/>
  <c r="CO187" i="1"/>
  <c r="CS195" i="1"/>
  <c r="CT212" i="1"/>
  <c r="CN208" i="1"/>
  <c r="CT187" i="1"/>
  <c r="CM208" i="1"/>
  <c r="CU176" i="1"/>
  <c r="CN160" i="1"/>
  <c r="CM198" i="1"/>
  <c r="CM122" i="1" s="1"/>
  <c r="CM215" i="1"/>
  <c r="CL178" i="1"/>
  <c r="CL150" i="1"/>
  <c r="CN211" i="1"/>
  <c r="CK216" i="1"/>
  <c r="CP202" i="1"/>
  <c r="CR218" i="1"/>
  <c r="CR155" i="1"/>
  <c r="CR154" i="1"/>
  <c r="CN193" i="1"/>
  <c r="CM199" i="1"/>
  <c r="CO150" i="1"/>
  <c r="CT190" i="1"/>
  <c r="CU194" i="1"/>
  <c r="CU118" i="1" s="1"/>
  <c r="CL183" i="1"/>
  <c r="CL107" i="1" s="1"/>
  <c r="CN210" i="1"/>
  <c r="CK204" i="1"/>
  <c r="CO103" i="1"/>
  <c r="CV142" i="1"/>
  <c r="CN174" i="1"/>
  <c r="CN98" i="1" s="1"/>
  <c r="CM95" i="1"/>
  <c r="CQ163" i="1"/>
  <c r="CS172" i="1"/>
  <c r="CO181" i="1"/>
  <c r="CT170" i="1"/>
  <c r="CT213" i="1"/>
  <c r="CP132" i="1"/>
  <c r="CU161" i="1"/>
  <c r="CK167" i="1"/>
  <c r="CP184" i="1"/>
  <c r="CN217" i="1"/>
  <c r="CT182" i="1"/>
  <c r="CN216" i="1"/>
  <c r="CM159" i="1"/>
  <c r="CT173" i="1"/>
  <c r="CV95" i="1"/>
  <c r="CR201" i="1"/>
  <c r="CU178" i="1"/>
  <c r="CT204" i="1"/>
  <c r="CO190" i="1"/>
  <c r="CK190" i="1"/>
  <c r="CR210" i="1"/>
  <c r="CK124" i="1"/>
  <c r="CK203" i="1"/>
  <c r="CS145" i="1"/>
  <c r="CK191" i="1"/>
  <c r="CL219" i="1"/>
  <c r="CT211" i="1"/>
  <c r="CT209" i="1"/>
  <c r="CP159" i="1"/>
  <c r="CM101" i="1"/>
  <c r="CP95" i="1"/>
  <c r="CN187" i="1"/>
  <c r="CU117" i="1"/>
  <c r="CP167" i="1"/>
  <c r="CU170" i="1"/>
  <c r="CU163" i="1"/>
  <c r="CU89" i="1" s="1"/>
  <c r="CR217" i="1"/>
  <c r="CK215" i="1"/>
  <c r="CT189" i="1"/>
  <c r="CM162" i="1"/>
  <c r="CT162" i="1"/>
  <c r="CQ203" i="1"/>
  <c r="CP192" i="1"/>
  <c r="CV144" i="1"/>
  <c r="CN161" i="1"/>
  <c r="CN87" i="1" s="1"/>
  <c r="CR209" i="1"/>
  <c r="CU183" i="1"/>
  <c r="CQ147" i="1"/>
  <c r="CT153" i="1"/>
  <c r="CP155" i="1"/>
  <c r="CM220" i="1"/>
  <c r="CM144" i="1" s="1"/>
  <c r="CP189" i="1"/>
  <c r="CN149" i="1"/>
  <c r="CU221" i="1"/>
  <c r="CU147" i="1" s="1"/>
  <c r="CL169" i="1"/>
  <c r="CS165" i="1"/>
  <c r="CN124" i="1"/>
  <c r="CQ188" i="1"/>
  <c r="CV96" i="1"/>
  <c r="CS179" i="1"/>
  <c r="CP201" i="1"/>
  <c r="CP177" i="1"/>
  <c r="CL196" i="1"/>
  <c r="CO183" i="1"/>
  <c r="CM180" i="1"/>
  <c r="CL161" i="1"/>
  <c r="CT177" i="1"/>
  <c r="CK165" i="1"/>
  <c r="CN189" i="1"/>
  <c r="CK182" i="1"/>
  <c r="CV182" i="1"/>
  <c r="CV192" i="1"/>
  <c r="CV118" i="1" s="1"/>
  <c r="CT186" i="1"/>
  <c r="CV184" i="1"/>
  <c r="CO212" i="1"/>
  <c r="CV179" i="1"/>
  <c r="CQ186" i="1"/>
  <c r="CO84" i="1"/>
  <c r="CU197" i="1"/>
  <c r="CM157" i="1"/>
  <c r="CM94" i="1"/>
  <c r="CL218" i="1"/>
  <c r="CV157" i="1"/>
  <c r="CO78" i="1"/>
  <c r="CO211" i="1"/>
  <c r="CL199" i="1"/>
  <c r="CU153" i="1"/>
  <c r="CR162" i="1"/>
  <c r="CQ189" i="1"/>
  <c r="CN148" i="1"/>
  <c r="CO197" i="1"/>
  <c r="CS192" i="1"/>
  <c r="CN204" i="1"/>
  <c r="CO186" i="1"/>
  <c r="CT165" i="1"/>
  <c r="CP185" i="1"/>
  <c r="CL187" i="1"/>
  <c r="CP217" i="1"/>
  <c r="CQ134" i="1"/>
  <c r="CK181" i="1"/>
  <c r="CN182" i="1"/>
  <c r="CR151" i="1"/>
  <c r="CL164" i="1"/>
  <c r="CR190" i="1"/>
  <c r="CQ180" i="1"/>
  <c r="CT169" i="1"/>
  <c r="CN188" i="1"/>
  <c r="CS209" i="1"/>
  <c r="CS133" i="1" s="1"/>
  <c r="CP195" i="1"/>
  <c r="CP216" i="1"/>
  <c r="CR195" i="1"/>
  <c r="CT163" i="1"/>
  <c r="CR189" i="1"/>
  <c r="CS194" i="1"/>
  <c r="CR175" i="1"/>
  <c r="CV188" i="1"/>
  <c r="CS147" i="1"/>
  <c r="CK187" i="1"/>
  <c r="CS164" i="1"/>
  <c r="CQ153" i="1"/>
  <c r="CU203" i="1"/>
  <c r="CV203" i="1"/>
  <c r="CM150" i="1"/>
  <c r="CR150" i="1"/>
  <c r="CN146" i="1"/>
  <c r="CP154" i="1"/>
  <c r="CL152" i="1"/>
  <c r="CO221" i="1"/>
  <c r="CL149" i="1"/>
  <c r="CT149" i="1"/>
  <c r="CR152" i="1"/>
  <c r="CR153" i="1"/>
  <c r="CQ149" i="1"/>
  <c r="CU152" i="1"/>
  <c r="CR174" i="1"/>
  <c r="CL174" i="1"/>
  <c r="CM155" i="1"/>
  <c r="CO201" i="1"/>
  <c r="CP190" i="1"/>
  <c r="CP133" i="1"/>
  <c r="CU155" i="1"/>
  <c r="CL203" i="1"/>
  <c r="CP164" i="1"/>
  <c r="CP163" i="1"/>
  <c r="CP88" i="1" s="1"/>
  <c r="CT168" i="1"/>
  <c r="CT155" i="1"/>
  <c r="CK185" i="1"/>
  <c r="CT180" i="1"/>
  <c r="CL205" i="1"/>
  <c r="CV202" i="1"/>
  <c r="CP157" i="1"/>
  <c r="CL195" i="1"/>
  <c r="CR166" i="1"/>
  <c r="CO196" i="1"/>
  <c r="CN175" i="1"/>
  <c r="CL176" i="1"/>
  <c r="CP165" i="1"/>
  <c r="CU205" i="1"/>
  <c r="CU184" i="1"/>
  <c r="CV201" i="1"/>
  <c r="CV199" i="1"/>
  <c r="CV200" i="1"/>
  <c r="CM203" i="1"/>
  <c r="CM193" i="1"/>
  <c r="CN167" i="1"/>
  <c r="CK221" i="1"/>
  <c r="CT203" i="1"/>
  <c r="CO184" i="1"/>
  <c r="CM100" i="1"/>
  <c r="CQ133" i="1"/>
  <c r="CO81" i="1"/>
  <c r="CU150" i="1"/>
  <c r="CR199" i="1"/>
  <c r="CN151" i="1"/>
  <c r="CK100" i="1"/>
  <c r="CK220" i="1"/>
  <c r="CV191" i="1"/>
  <c r="CO219" i="1"/>
  <c r="CK99" i="1"/>
  <c r="CU212" i="1"/>
  <c r="CL91" i="1"/>
  <c r="CV167" i="1"/>
  <c r="CQ152" i="1"/>
  <c r="CT151" i="1"/>
  <c r="CS153" i="1"/>
  <c r="CO94" i="1"/>
  <c r="CM99" i="1"/>
  <c r="CR165" i="1"/>
  <c r="CP187" i="1"/>
  <c r="CV193" i="1"/>
  <c r="CV119" i="1" s="1"/>
  <c r="CR185" i="1"/>
  <c r="CU219" i="1"/>
  <c r="CL204" i="1"/>
  <c r="CO200" i="1"/>
  <c r="CV168" i="1"/>
  <c r="CV94" i="1" s="1"/>
  <c r="CV190" i="1"/>
  <c r="CT208" i="1"/>
  <c r="CT220" i="1"/>
  <c r="CO104" i="1"/>
  <c r="CV205" i="1"/>
  <c r="CO195" i="1"/>
  <c r="CR186" i="1"/>
  <c r="CQ151" i="1"/>
  <c r="CL154" i="1"/>
  <c r="CO176" i="1"/>
  <c r="CO102" i="1" s="1"/>
  <c r="CL168" i="1"/>
  <c r="CV165" i="1"/>
  <c r="CT219" i="1"/>
  <c r="CN158" i="1"/>
  <c r="CL201" i="1"/>
  <c r="CQ219" i="1"/>
  <c r="CR191" i="1"/>
  <c r="CP178" i="1"/>
  <c r="CP104" i="1" s="1"/>
  <c r="CN152" i="1"/>
  <c r="CN78" i="1" s="1"/>
  <c r="CU220" i="1"/>
  <c r="CK121" i="1"/>
  <c r="CN122" i="1"/>
  <c r="CL163" i="1"/>
  <c r="CQ185" i="1"/>
  <c r="CU180" i="1"/>
  <c r="CQ202" i="1"/>
  <c r="CM209" i="1"/>
  <c r="CS109" i="1"/>
  <c r="CS33" i="1" s="1"/>
  <c r="CN79" i="1"/>
  <c r="CK179" i="1"/>
  <c r="CK178" i="1"/>
  <c r="CN181" i="1"/>
  <c r="CN179" i="1"/>
  <c r="CN103" i="1" s="1"/>
  <c r="CN180" i="1"/>
  <c r="CS176" i="1"/>
  <c r="CT210" i="1"/>
  <c r="CK98" i="1"/>
  <c r="CL213" i="1"/>
  <c r="CQ132" i="1"/>
  <c r="CU206" i="1"/>
  <c r="CP158" i="1"/>
  <c r="CP153" i="1"/>
  <c r="CU217" i="1"/>
  <c r="CP193" i="1"/>
  <c r="CT217" i="1"/>
  <c r="CT216" i="1"/>
  <c r="CS191" i="1"/>
  <c r="CR173" i="1"/>
  <c r="CR97" i="1" s="1"/>
  <c r="CQ165" i="1"/>
  <c r="CQ91" i="1" s="1"/>
  <c r="CU168" i="1"/>
  <c r="CR192" i="1"/>
  <c r="CS132" i="1"/>
  <c r="CU210" i="1"/>
  <c r="CU134" i="1" s="1"/>
  <c r="CK186" i="1"/>
  <c r="CK126" i="1"/>
  <c r="CS186" i="1"/>
  <c r="CS167" i="1"/>
  <c r="CO198" i="1"/>
  <c r="CS131" i="1"/>
  <c r="CQ218" i="1"/>
  <c r="CR176" i="1"/>
  <c r="CR102" i="1" s="1"/>
  <c r="CO222" i="1"/>
  <c r="CO148" i="1" s="1"/>
  <c r="CR219" i="1"/>
  <c r="CQ176" i="1"/>
  <c r="CM201" i="1"/>
  <c r="CM200" i="1"/>
  <c r="CT178" i="1"/>
  <c r="CN205" i="1"/>
  <c r="CT221" i="1"/>
  <c r="CR207" i="1"/>
  <c r="CL210" i="1"/>
  <c r="CV153" i="1"/>
  <c r="CV152" i="1"/>
  <c r="CV151" i="1"/>
  <c r="CO82" i="1"/>
  <c r="CO218" i="1"/>
  <c r="CO216" i="1"/>
  <c r="CO140" i="1" s="1"/>
  <c r="CT183" i="1"/>
  <c r="CU196" i="1"/>
  <c r="CO129" i="1"/>
  <c r="CN207" i="1"/>
  <c r="CQ158" i="1"/>
  <c r="CS152" i="1"/>
  <c r="CO93" i="1"/>
  <c r="CO92" i="1"/>
  <c r="CM164" i="1"/>
  <c r="CP175" i="1"/>
  <c r="CP174" i="1"/>
  <c r="CP173" i="1"/>
  <c r="CU169" i="1"/>
  <c r="CQ184" i="1"/>
  <c r="CT194" i="1"/>
  <c r="CT193" i="1"/>
  <c r="CP134" i="1"/>
  <c r="CT202" i="1"/>
  <c r="CK177" i="1"/>
  <c r="CO161" i="1"/>
  <c r="CS177" i="1"/>
  <c r="CU201" i="1"/>
  <c r="CM221" i="1"/>
  <c r="CM153" i="1"/>
  <c r="CM207" i="1"/>
  <c r="CQ212" i="1"/>
  <c r="CQ156" i="1"/>
  <c r="CN123" i="1"/>
  <c r="CS173" i="1"/>
  <c r="CP213" i="1"/>
  <c r="CL177" i="1"/>
  <c r="CU188" i="1"/>
  <c r="CU114" i="1" s="1"/>
  <c r="CT156" i="1"/>
  <c r="CL217" i="1"/>
  <c r="CT167" i="1"/>
  <c r="CV181" i="1"/>
  <c r="CQ195" i="1"/>
  <c r="CV180" i="1"/>
  <c r="CV160" i="1"/>
  <c r="CS211" i="1"/>
  <c r="CK213" i="1"/>
  <c r="CN125" i="1"/>
  <c r="CL193" i="1"/>
  <c r="CL191" i="1"/>
  <c r="CL115" i="1" s="1"/>
  <c r="CK159" i="1"/>
  <c r="CN168" i="1"/>
  <c r="CM212" i="1"/>
  <c r="CL212" i="1"/>
  <c r="CQ172" i="1"/>
  <c r="CK212" i="1"/>
  <c r="CP151" i="1"/>
  <c r="CP149" i="1"/>
  <c r="CP188" i="1"/>
  <c r="CU186" i="1"/>
  <c r="CS216" i="1"/>
  <c r="CR183" i="1"/>
  <c r="CM161" i="1"/>
  <c r="CQ217" i="1"/>
  <c r="CL162" i="1"/>
  <c r="CM213" i="1"/>
  <c r="CU177" i="1"/>
  <c r="CT218" i="1"/>
  <c r="CQ183" i="1"/>
  <c r="CQ182" i="1"/>
  <c r="CP212" i="1"/>
  <c r="CS214" i="1"/>
  <c r="CR196" i="1"/>
  <c r="CT215" i="1"/>
  <c r="CM163" i="1"/>
  <c r="CP150" i="1"/>
  <c r="CR161" i="1"/>
  <c r="CR160" i="1"/>
  <c r="CR159" i="1"/>
  <c r="CQ196" i="1"/>
  <c r="CN218" i="1"/>
  <c r="CN144" i="1" s="1"/>
  <c r="CM210" i="1"/>
  <c r="CU175" i="1"/>
  <c r="CS210" i="1"/>
  <c r="CS193" i="1"/>
  <c r="CQ159" i="1"/>
  <c r="CP182" i="1"/>
  <c r="CP181" i="1"/>
  <c r="CO217" i="1"/>
  <c r="CR208" i="1"/>
  <c r="CQ170" i="1"/>
  <c r="CQ168" i="1"/>
  <c r="CQ92" i="1" s="1"/>
  <c r="CQ169" i="1"/>
  <c r="CM154" i="1"/>
  <c r="CU182" i="1"/>
  <c r="CS190" i="1"/>
  <c r="CU216" i="1"/>
  <c r="CR96" i="1"/>
  <c r="CN147" i="1"/>
  <c r="CO172" i="1"/>
  <c r="CQ197" i="1"/>
  <c r="CQ175" i="1"/>
  <c r="CR188" i="1"/>
  <c r="CS217" i="1"/>
  <c r="CR200" i="1"/>
  <c r="CK208" i="1"/>
  <c r="CS174" i="1"/>
  <c r="CP194" i="1"/>
  <c r="CT185" i="1"/>
  <c r="CQ220" i="1"/>
  <c r="CQ146" i="1" s="1"/>
  <c r="CL172" i="1"/>
  <c r="CN166" i="1"/>
  <c r="CN145" i="1"/>
  <c r="CN157" i="1"/>
  <c r="CN156" i="1"/>
  <c r="CS150" i="1"/>
  <c r="CT175" i="1"/>
  <c r="CT174" i="1"/>
  <c r="CU90" i="1"/>
  <c r="CU151" i="1"/>
  <c r="CK125" i="1"/>
  <c r="CV166" i="1"/>
  <c r="CM186" i="1"/>
  <c r="CV212" i="1"/>
  <c r="CN150" i="1"/>
  <c r="CS166" i="1"/>
  <c r="CU199" i="1"/>
  <c r="CM179" i="1"/>
  <c r="CM178" i="1"/>
  <c r="CM103" i="1" s="1"/>
  <c r="CP214" i="1"/>
  <c r="CP152" i="1"/>
  <c r="CV177" i="1"/>
  <c r="CV176" i="1"/>
  <c r="CV175" i="1"/>
  <c r="CV134" i="1"/>
  <c r="CN126" i="1"/>
  <c r="CS168" i="1"/>
  <c r="CL184" i="1"/>
  <c r="CV189" i="1"/>
  <c r="CS197" i="1"/>
  <c r="CL209" i="1"/>
  <c r="CL208" i="1"/>
  <c r="CK158" i="1"/>
  <c r="CT195" i="1"/>
  <c r="CL188" i="1"/>
  <c r="CL114" i="1" s="1"/>
  <c r="CO188" i="1"/>
  <c r="CK95" i="1"/>
  <c r="CM192" i="1"/>
  <c r="CU174" i="1"/>
  <c r="CT152" i="1"/>
  <c r="CQ201" i="1"/>
  <c r="CO185" i="1"/>
  <c r="CS161" i="1"/>
  <c r="CS160" i="1"/>
  <c r="CS159" i="1"/>
  <c r="CU91" i="1"/>
  <c r="CT201" i="1"/>
  <c r="CV211" i="1"/>
  <c r="CO189" i="1"/>
  <c r="CP191" i="1"/>
  <c r="CP183" i="1"/>
  <c r="CQ198" i="1"/>
  <c r="CN184" i="1"/>
  <c r="CN206" i="1"/>
  <c r="CS146" i="1"/>
  <c r="CL186" i="1"/>
  <c r="CK210" i="1"/>
  <c r="CV156" i="1"/>
  <c r="CK123" i="1"/>
  <c r="CS202" i="1"/>
  <c r="CS200" i="1"/>
  <c r="CS201" i="1"/>
  <c r="CQ173" i="1"/>
  <c r="CV178" i="1"/>
  <c r="CQ148" i="1"/>
  <c r="CK188" i="1"/>
  <c r="CL158" i="1"/>
  <c r="CQ125" i="1" l="1"/>
  <c r="CU93" i="1"/>
  <c r="CQ140" i="1"/>
  <c r="CO106" i="1"/>
  <c r="CQ124" i="1"/>
  <c r="CQ117" i="1"/>
  <c r="CR137" i="1"/>
  <c r="CR63" i="1" s="1"/>
  <c r="CO76" i="1"/>
  <c r="CO2" i="1" s="1"/>
  <c r="CV132" i="1"/>
  <c r="CV58" i="1" s="1"/>
  <c r="CS113" i="1"/>
  <c r="CL77" i="1"/>
  <c r="CP85" i="1"/>
  <c r="CR139" i="1"/>
  <c r="CK108" i="1"/>
  <c r="CU82" i="1"/>
  <c r="CK76" i="1"/>
  <c r="CQ116" i="1"/>
  <c r="CM22" i="1"/>
  <c r="CP72" i="1"/>
  <c r="CN141" i="1"/>
  <c r="CL104" i="1"/>
  <c r="CL30" i="1" s="1"/>
  <c r="CT96" i="1"/>
  <c r="CO133" i="1"/>
  <c r="CM91" i="1"/>
  <c r="CO138" i="1"/>
  <c r="CO64" i="1" s="1"/>
  <c r="CV71" i="1"/>
  <c r="CO118" i="1"/>
  <c r="CR146" i="1"/>
  <c r="CM109" i="1"/>
  <c r="CM33" i="1" s="1"/>
  <c r="CO134" i="1"/>
  <c r="CN139" i="1"/>
  <c r="CV44" i="1"/>
  <c r="CK82" i="1"/>
  <c r="CV73" i="1"/>
  <c r="CO132" i="1"/>
  <c r="CM21" i="1"/>
  <c r="CR135" i="1"/>
  <c r="CQ139" i="1"/>
  <c r="CQ105" i="1"/>
  <c r="CS80" i="1"/>
  <c r="CS6" i="1" s="1"/>
  <c r="CM24" i="1"/>
  <c r="CR136" i="1"/>
  <c r="CO127" i="1"/>
  <c r="CO53" i="1" s="1"/>
  <c r="CR138" i="1"/>
  <c r="CR92" i="1"/>
  <c r="CL131" i="1"/>
  <c r="CV140" i="1"/>
  <c r="CV66" i="1" s="1"/>
  <c r="CS143" i="1"/>
  <c r="CS69" i="1" s="1"/>
  <c r="CP20" i="1"/>
  <c r="CP124" i="1"/>
  <c r="CK110" i="1"/>
  <c r="CT131" i="1"/>
  <c r="CN115" i="1"/>
  <c r="CK89" i="1"/>
  <c r="CK14" i="1" s="1"/>
  <c r="CQ115" i="1"/>
  <c r="CQ41" i="1" s="1"/>
  <c r="CL85" i="1"/>
  <c r="CN137" i="1"/>
  <c r="CO15" i="1"/>
  <c r="CK140" i="1"/>
  <c r="CU80" i="1"/>
  <c r="CS138" i="1"/>
  <c r="CP137" i="1"/>
  <c r="CN110" i="1"/>
  <c r="CS75" i="1"/>
  <c r="CN101" i="1"/>
  <c r="CN27" i="1" s="1"/>
  <c r="CN81" i="1"/>
  <c r="CT132" i="1"/>
  <c r="CR93" i="1"/>
  <c r="CR19" i="1" s="1"/>
  <c r="CK131" i="1"/>
  <c r="CP106" i="1"/>
  <c r="CM126" i="1"/>
  <c r="CR130" i="1"/>
  <c r="CO117" i="1"/>
  <c r="CS73" i="1"/>
  <c r="CK117" i="1"/>
  <c r="CL124" i="1"/>
  <c r="CO131" i="1"/>
  <c r="CO55" i="1" s="1"/>
  <c r="CM84" i="1"/>
  <c r="CU146" i="1"/>
  <c r="CU72" i="1" s="1"/>
  <c r="CN116" i="1"/>
  <c r="CP100" i="1"/>
  <c r="CL90" i="1"/>
  <c r="CL146" i="1"/>
  <c r="CV72" i="1"/>
  <c r="CR104" i="1"/>
  <c r="CR28" i="1" s="1"/>
  <c r="CU139" i="1"/>
  <c r="CS86" i="1"/>
  <c r="CP120" i="1"/>
  <c r="CP128" i="1"/>
  <c r="CP54" i="1" s="1"/>
  <c r="CL122" i="1"/>
  <c r="CU84" i="1"/>
  <c r="CT97" i="1"/>
  <c r="CN119" i="1"/>
  <c r="CN45" i="1" s="1"/>
  <c r="CU96" i="1"/>
  <c r="CP140" i="1"/>
  <c r="CS95" i="1"/>
  <c r="CK75" i="1"/>
  <c r="CR119" i="1"/>
  <c r="CR147" i="1"/>
  <c r="CV111" i="1"/>
  <c r="CV87" i="1"/>
  <c r="CV138" i="1"/>
  <c r="CP121" i="1"/>
  <c r="CV74" i="1"/>
  <c r="CP123" i="1"/>
  <c r="CM120" i="1"/>
  <c r="CK92" i="1"/>
  <c r="CK118" i="1"/>
  <c r="CN140" i="1"/>
  <c r="CU132" i="1"/>
  <c r="CU58" i="1" s="1"/>
  <c r="CR88" i="1"/>
  <c r="CK130" i="1"/>
  <c r="CO4" i="1"/>
  <c r="CQ87" i="1"/>
  <c r="CU112" i="1"/>
  <c r="CL141" i="1"/>
  <c r="CN22" i="1"/>
  <c r="CO98" i="1"/>
  <c r="CV139" i="1"/>
  <c r="CT90" i="1"/>
  <c r="CM113" i="1"/>
  <c r="CM148" i="1"/>
  <c r="CS78" i="1"/>
  <c r="CU83" i="1"/>
  <c r="CU41" i="1"/>
  <c r="CL133" i="1"/>
  <c r="CQ138" i="1"/>
  <c r="CQ84" i="1"/>
  <c r="CR89" i="1"/>
  <c r="CM115" i="1"/>
  <c r="CK77" i="1"/>
  <c r="CP141" i="1"/>
  <c r="CP115" i="1"/>
  <c r="CM123" i="1"/>
  <c r="CM47" i="1" s="1"/>
  <c r="CU88" i="1"/>
  <c r="CQ126" i="1"/>
  <c r="CO28" i="1"/>
  <c r="CU128" i="1"/>
  <c r="CL95" i="1"/>
  <c r="CN112" i="1"/>
  <c r="CL140" i="1"/>
  <c r="CU109" i="1"/>
  <c r="CK85" i="1"/>
  <c r="CM147" i="1"/>
  <c r="CM83" i="1"/>
  <c r="CK139" i="1"/>
  <c r="CS137" i="1"/>
  <c r="CR148" i="1"/>
  <c r="CR74" i="1" s="1"/>
  <c r="CU73" i="1"/>
  <c r="CU86" i="1"/>
  <c r="CK142" i="1"/>
  <c r="CN111" i="1"/>
  <c r="CM132" i="1"/>
  <c r="CR121" i="1"/>
  <c r="CN138" i="1"/>
  <c r="CL110" i="1"/>
  <c r="CK106" i="1"/>
  <c r="CP92" i="1"/>
  <c r="CS94" i="1"/>
  <c r="M149" i="1"/>
  <c r="CP58" i="1"/>
  <c r="CV106" i="1"/>
  <c r="CO8" i="1"/>
  <c r="CR80" i="1"/>
  <c r="CM92" i="1"/>
  <c r="CQ85" i="1"/>
  <c r="CR118" i="1"/>
  <c r="CK104" i="1"/>
  <c r="CT89" i="1"/>
  <c r="CL145" i="1"/>
  <c r="CR81" i="1"/>
  <c r="CK74" i="1"/>
  <c r="CK119" i="1"/>
  <c r="CK45" i="1" s="1"/>
  <c r="CM81" i="1"/>
  <c r="CP81" i="1"/>
  <c r="CV79" i="1"/>
  <c r="CT83" i="1"/>
  <c r="CT121" i="1"/>
  <c r="CS98" i="1"/>
  <c r="CT147" i="1"/>
  <c r="CT73" i="1" s="1"/>
  <c r="CL74" i="1"/>
  <c r="CM106" i="1"/>
  <c r="CM32" i="1" s="1"/>
  <c r="CQ89" i="1"/>
  <c r="CT85" i="1"/>
  <c r="CR129" i="1"/>
  <c r="CV86" i="1"/>
  <c r="CT133" i="1"/>
  <c r="CT117" i="1"/>
  <c r="CL94" i="1"/>
  <c r="CU95" i="1"/>
  <c r="CU105" i="1"/>
  <c r="CP80" i="1"/>
  <c r="CQ106" i="1"/>
  <c r="CO136" i="1"/>
  <c r="CP102" i="1"/>
  <c r="CM88" i="1"/>
  <c r="CR128" i="1"/>
  <c r="CL118" i="1"/>
  <c r="CT116" i="1"/>
  <c r="CV110" i="1"/>
  <c r="CS88" i="1"/>
  <c r="CP71" i="1"/>
  <c r="CS70" i="1"/>
  <c r="CS79" i="1"/>
  <c r="CK129" i="1"/>
  <c r="CR113" i="1"/>
  <c r="CM112" i="1"/>
  <c r="CQ111" i="1"/>
  <c r="CR116" i="1"/>
  <c r="CO105" i="1"/>
  <c r="CO30" i="1" s="1"/>
  <c r="CT122" i="1"/>
  <c r="CK86" i="1"/>
  <c r="CK12" i="1" s="1"/>
  <c r="CM78" i="1"/>
  <c r="CS118" i="1"/>
  <c r="CT129" i="1"/>
  <c r="CV85" i="1"/>
  <c r="CM136" i="1"/>
  <c r="CQ123" i="1"/>
  <c r="CM129" i="1"/>
  <c r="CT86" i="1"/>
  <c r="CP109" i="1"/>
  <c r="CU138" i="1"/>
  <c r="CV83" i="1"/>
  <c r="CO99" i="1"/>
  <c r="CV112" i="1"/>
  <c r="CU135" i="1"/>
  <c r="CU59" i="1" s="1"/>
  <c r="CS123" i="1"/>
  <c r="CM137" i="1"/>
  <c r="CM90" i="1"/>
  <c r="CR145" i="1"/>
  <c r="CQ88" i="1"/>
  <c r="CV70" i="1"/>
  <c r="CT82" i="1"/>
  <c r="CL80" i="1"/>
  <c r="CN113" i="1"/>
  <c r="CU40" i="1"/>
  <c r="CV113" i="1"/>
  <c r="CO74" i="1"/>
  <c r="CM76" i="1"/>
  <c r="CR141" i="1"/>
  <c r="CK90" i="1"/>
  <c r="CM140" i="1"/>
  <c r="CS89" i="1"/>
  <c r="CK81" i="1"/>
  <c r="CR123" i="1"/>
  <c r="CL99" i="1"/>
  <c r="CQ104" i="1"/>
  <c r="CV129" i="1"/>
  <c r="CS87" i="1"/>
  <c r="CQ79" i="1"/>
  <c r="CO116" i="1"/>
  <c r="CS127" i="1"/>
  <c r="CM80" i="1"/>
  <c r="CP127" i="1"/>
  <c r="CO88" i="1"/>
  <c r="CO14" i="1" s="1"/>
  <c r="CN106" i="1"/>
  <c r="CQ90" i="1"/>
  <c r="CQ16" i="1" s="1"/>
  <c r="CS105" i="1"/>
  <c r="CS31" i="1" s="1"/>
  <c r="CU104" i="1"/>
  <c r="CR140" i="1"/>
  <c r="CR76" i="1"/>
  <c r="CM23" i="1"/>
  <c r="CP55" i="1"/>
  <c r="CQ99" i="1"/>
  <c r="CR86" i="1"/>
  <c r="CN128" i="1"/>
  <c r="CN52" i="1" s="1"/>
  <c r="CT115" i="1"/>
  <c r="CO111" i="1"/>
  <c r="CR87" i="1"/>
  <c r="CK147" i="1"/>
  <c r="CT130" i="1"/>
  <c r="CS128" i="1"/>
  <c r="CT78" i="1"/>
  <c r="CV84" i="1"/>
  <c r="CV78" i="1"/>
  <c r="CM119" i="1"/>
  <c r="CT106" i="1"/>
  <c r="CQ112" i="1"/>
  <c r="CV22" i="1"/>
  <c r="CK141" i="1"/>
  <c r="CU85" i="1"/>
  <c r="CO75" i="1"/>
  <c r="CN73" i="1"/>
  <c r="CO123" i="1"/>
  <c r="CK49" i="1"/>
  <c r="CM116" i="1"/>
  <c r="CR122" i="1"/>
  <c r="CQ110" i="1"/>
  <c r="CP144" i="1"/>
  <c r="CP70" i="1" s="1"/>
  <c r="CQ75" i="1"/>
  <c r="CL111" i="1"/>
  <c r="CU125" i="1"/>
  <c r="CT111" i="1"/>
  <c r="CN94" i="1"/>
  <c r="CN20" i="1" s="1"/>
  <c r="CL103" i="1"/>
  <c r="CP103" i="1"/>
  <c r="CP111" i="1"/>
  <c r="CQ103" i="1"/>
  <c r="CO122" i="1"/>
  <c r="CT137" i="1"/>
  <c r="CK79" i="1"/>
  <c r="CU87" i="1"/>
  <c r="CR144" i="1"/>
  <c r="CR143" i="1"/>
  <c r="CS112" i="1"/>
  <c r="CL73" i="1"/>
  <c r="CT91" i="1"/>
  <c r="CP93" i="1"/>
  <c r="CP19" i="1" s="1"/>
  <c r="CM131" i="1"/>
  <c r="CP107" i="1"/>
  <c r="CQ129" i="1"/>
  <c r="CQ55" i="1" s="1"/>
  <c r="CO96" i="1"/>
  <c r="CT101" i="1"/>
  <c r="CQ122" i="1"/>
  <c r="CO119" i="1"/>
  <c r="CO43" i="1" s="1"/>
  <c r="CQ114" i="1"/>
  <c r="CQ86" i="1"/>
  <c r="CO107" i="1"/>
  <c r="CO31" i="1" s="1"/>
  <c r="CM68" i="1"/>
  <c r="CO145" i="1"/>
  <c r="CP143" i="1"/>
  <c r="CK135" i="1"/>
  <c r="CS120" i="1"/>
  <c r="CU145" i="1"/>
  <c r="CU92" i="1"/>
  <c r="CU16" i="1" s="1"/>
  <c r="CR79" i="1"/>
  <c r="CU42" i="1"/>
  <c r="CT113" i="1"/>
  <c r="CV108" i="1"/>
  <c r="CT84" i="1"/>
  <c r="CO147" i="1"/>
  <c r="CO73" i="1" s="1"/>
  <c r="CO54" i="1"/>
  <c r="CM141" i="1"/>
  <c r="CM67" i="1" s="1"/>
  <c r="CU78" i="1"/>
  <c r="CM128" i="1"/>
  <c r="CO97" i="1"/>
  <c r="CT143" i="1"/>
  <c r="CN84" i="1"/>
  <c r="CR111" i="1"/>
  <c r="CU81" i="1"/>
  <c r="CN136" i="1"/>
  <c r="CR105" i="1"/>
  <c r="CQ56" i="1"/>
  <c r="CS96" i="1"/>
  <c r="CL139" i="1"/>
  <c r="CM114" i="1"/>
  <c r="CU99" i="1"/>
  <c r="CN107" i="1"/>
  <c r="CR127" i="1"/>
  <c r="CS129" i="1"/>
  <c r="CS55" i="1" s="1"/>
  <c r="CS117" i="1"/>
  <c r="CS92" i="1"/>
  <c r="CK83" i="1"/>
  <c r="CN76" i="1"/>
  <c r="CR126" i="1"/>
  <c r="CM139" i="1"/>
  <c r="CN51" i="1"/>
  <c r="CQ81" i="1"/>
  <c r="CO18" i="1"/>
  <c r="CV45" i="1"/>
  <c r="CK91" i="1"/>
  <c r="CK93" i="1"/>
  <c r="CL31" i="1"/>
  <c r="CT109" i="1"/>
  <c r="CL89" i="1"/>
  <c r="CR134" i="1"/>
  <c r="CL125" i="1"/>
  <c r="CP57" i="1"/>
  <c r="CK138" i="1"/>
  <c r="CT118" i="1"/>
  <c r="CT138" i="1"/>
  <c r="CM133" i="1"/>
  <c r="CT88" i="1"/>
  <c r="CL93" i="1"/>
  <c r="CU119" i="1"/>
  <c r="CU43" i="1" s="1"/>
  <c r="CV128" i="1"/>
  <c r="CT87" i="1"/>
  <c r="CN132" i="1"/>
  <c r="CT110" i="1"/>
  <c r="CO137" i="1"/>
  <c r="CO120" i="1"/>
  <c r="CT112" i="1"/>
  <c r="CP126" i="1"/>
  <c r="CV69" i="1"/>
  <c r="CQ98" i="1"/>
  <c r="CO135" i="1"/>
  <c r="CU127" i="1"/>
  <c r="CO19" i="1"/>
  <c r="CL123" i="1"/>
  <c r="CV126" i="1"/>
  <c r="CK111" i="1"/>
  <c r="CK128" i="1"/>
  <c r="CV68" i="1"/>
  <c r="CR142" i="1"/>
  <c r="CV109" i="1"/>
  <c r="CP101" i="1"/>
  <c r="CU113" i="1"/>
  <c r="CU39" i="1" s="1"/>
  <c r="CR78" i="1"/>
  <c r="CO114" i="1"/>
  <c r="CK112" i="1"/>
  <c r="CM82" i="1"/>
  <c r="CR120" i="1"/>
  <c r="CL132" i="1"/>
  <c r="CS97" i="1"/>
  <c r="CL136" i="1"/>
  <c r="CU136" i="1"/>
  <c r="CP142" i="1"/>
  <c r="CV21" i="1"/>
  <c r="CL144" i="1"/>
  <c r="CU143" i="1"/>
  <c r="CN133" i="1"/>
  <c r="CQ78" i="1"/>
  <c r="CU75" i="1"/>
  <c r="CN135" i="1"/>
  <c r="CT114" i="1"/>
  <c r="CM19" i="1"/>
  <c r="CM20" i="1"/>
  <c r="CO100" i="1"/>
  <c r="CR114" i="1"/>
  <c r="CK107" i="1"/>
  <c r="CS72" i="1"/>
  <c r="CR117" i="1"/>
  <c r="CU144" i="1"/>
  <c r="CM117" i="1"/>
  <c r="CU131" i="1"/>
  <c r="CM111" i="1"/>
  <c r="CV67" i="1"/>
  <c r="CK115" i="1"/>
  <c r="CV82" i="1"/>
  <c r="CK116" i="1"/>
  <c r="CQ101" i="1"/>
  <c r="CN117" i="1"/>
  <c r="CO101" i="1"/>
  <c r="CO27" i="1" s="1"/>
  <c r="CQ108" i="1"/>
  <c r="CS71" i="1"/>
  <c r="CK127" i="1"/>
  <c r="CS103" i="1"/>
  <c r="CT94" i="1"/>
  <c r="CU142" i="1"/>
  <c r="CQ121" i="1"/>
  <c r="CN92" i="1"/>
  <c r="CO115" i="1"/>
  <c r="CS119" i="1"/>
  <c r="CV107" i="1"/>
  <c r="CQ128" i="1"/>
  <c r="CV116" i="1"/>
  <c r="CO7" i="1"/>
  <c r="CP136" i="1"/>
  <c r="CN114" i="1"/>
  <c r="CN85" i="1"/>
  <c r="CN11" i="1" s="1"/>
  <c r="CS56" i="1"/>
  <c r="CK80" i="1"/>
  <c r="CR77" i="1"/>
  <c r="CK78" i="1"/>
  <c r="CP108" i="1"/>
  <c r="CL142" i="1"/>
  <c r="CN131" i="1"/>
  <c r="CM130" i="1"/>
  <c r="CS136" i="1"/>
  <c r="CT93" i="1"/>
  <c r="CM127" i="1"/>
  <c r="CR99" i="1"/>
  <c r="CV20" i="1"/>
  <c r="CQ59" i="1"/>
  <c r="CM75" i="1"/>
  <c r="CT95" i="1"/>
  <c r="CP110" i="1"/>
  <c r="CV117" i="1"/>
  <c r="CV43" i="1" s="1"/>
  <c r="CR75" i="1"/>
  <c r="CV127" i="1"/>
  <c r="CK114" i="1"/>
  <c r="CL88" i="1"/>
  <c r="CQ113" i="1"/>
  <c r="CM87" i="1"/>
  <c r="CS116" i="1"/>
  <c r="CM77" i="1"/>
  <c r="CU108" i="1"/>
  <c r="CU101" i="1"/>
  <c r="CS142" i="1"/>
  <c r="CU122" i="1"/>
  <c r="CQ102" i="1"/>
  <c r="CM110" i="1"/>
  <c r="CO126" i="1"/>
  <c r="CP91" i="1"/>
  <c r="CN80" i="1"/>
  <c r="CP119" i="1"/>
  <c r="CN134" i="1"/>
  <c r="CP84" i="1"/>
  <c r="CL121" i="1"/>
  <c r="CK105" i="1"/>
  <c r="CU103" i="1"/>
  <c r="CR110" i="1"/>
  <c r="CS104" i="1"/>
  <c r="CP125" i="1"/>
  <c r="CO3" i="1"/>
  <c r="CR124" i="1"/>
  <c r="CP117" i="1"/>
  <c r="CL138" i="1"/>
  <c r="CM138" i="1"/>
  <c r="CT136" i="1"/>
  <c r="CL98" i="1"/>
  <c r="CP56" i="1"/>
  <c r="CM105" i="1"/>
  <c r="CL143" i="1"/>
  <c r="CO110" i="1"/>
  <c r="CL102" i="1"/>
  <c r="CN86" i="1"/>
  <c r="CN12" i="1" s="1"/>
  <c r="CN118" i="1"/>
  <c r="CN72" i="1"/>
  <c r="CT77" i="1"/>
  <c r="CN77" i="1"/>
  <c r="CN3" i="1" s="1"/>
  <c r="CN71" i="1"/>
  <c r="CL79" i="1"/>
  <c r="CM146" i="1"/>
  <c r="CU74" i="1"/>
  <c r="CM145" i="1"/>
  <c r="CK146" i="1"/>
  <c r="CQ72" i="1"/>
  <c r="CL78" i="1"/>
  <c r="CT74" i="1"/>
  <c r="CL76" i="1"/>
  <c r="CQ74" i="1"/>
  <c r="CL72" i="1"/>
  <c r="CP79" i="1"/>
  <c r="CP76" i="1"/>
  <c r="CU77" i="1"/>
  <c r="CU79" i="1"/>
  <c r="CL75" i="1"/>
  <c r="CT145" i="1"/>
  <c r="CN70" i="1"/>
  <c r="CO6" i="1"/>
  <c r="CL101" i="1"/>
  <c r="CR85" i="1"/>
  <c r="CR83" i="1"/>
  <c r="CR84" i="1"/>
  <c r="CM86" i="1"/>
  <c r="CO144" i="1"/>
  <c r="CS91" i="1"/>
  <c r="CL130" i="1"/>
  <c r="CT127" i="1"/>
  <c r="CT125" i="1"/>
  <c r="CP114" i="1"/>
  <c r="CP90" i="1"/>
  <c r="CS135" i="1"/>
  <c r="CV92" i="1"/>
  <c r="CN100" i="1"/>
  <c r="CN105" i="1"/>
  <c r="CN104" i="1"/>
  <c r="CN30" i="1" s="1"/>
  <c r="CU106" i="1"/>
  <c r="CU98" i="1"/>
  <c r="CL129" i="1"/>
  <c r="CK24" i="1"/>
  <c r="CK23" i="1"/>
  <c r="CM85" i="1"/>
  <c r="CU123" i="1"/>
  <c r="CO143" i="1"/>
  <c r="CV137" i="1"/>
  <c r="CV135" i="1"/>
  <c r="CT92" i="1"/>
  <c r="CP89" i="1"/>
  <c r="CP87" i="1"/>
  <c r="CS90" i="1"/>
  <c r="CP113" i="1"/>
  <c r="CP112" i="1"/>
  <c r="CV93" i="1"/>
  <c r="CV19" i="1" s="1"/>
  <c r="CU102" i="1"/>
  <c r="CU111" i="1"/>
  <c r="CQ143" i="1"/>
  <c r="CQ141" i="1"/>
  <c r="CQ142" i="1"/>
  <c r="CR20" i="1"/>
  <c r="CV115" i="1"/>
  <c r="CR109" i="1"/>
  <c r="CR107" i="1"/>
  <c r="CL96" i="1"/>
  <c r="CN129" i="1"/>
  <c r="CS114" i="1"/>
  <c r="CK103" i="1"/>
  <c r="CO5" i="1"/>
  <c r="CK50" i="1"/>
  <c r="CN47" i="1"/>
  <c r="CV136" i="1"/>
  <c r="CT135" i="1"/>
  <c r="CV101" i="1"/>
  <c r="CV100" i="1"/>
  <c r="CV99" i="1"/>
  <c r="CS100" i="1"/>
  <c r="CP77" i="1"/>
  <c r="CL120" i="1"/>
  <c r="CT128" i="1"/>
  <c r="CP105" i="1"/>
  <c r="CV102" i="1"/>
  <c r="CK134" i="1"/>
  <c r="CP139" i="1"/>
  <c r="CQ58" i="1"/>
  <c r="CK132" i="1"/>
  <c r="CL112" i="1"/>
  <c r="CT107" i="1"/>
  <c r="CT141" i="1"/>
  <c r="CT140" i="1"/>
  <c r="CT139" i="1"/>
  <c r="CK101" i="1"/>
  <c r="CS99" i="1"/>
  <c r="CS74" i="1"/>
  <c r="CL92" i="1"/>
  <c r="CS77" i="1"/>
  <c r="CQ77" i="1"/>
  <c r="CV114" i="1"/>
  <c r="CK133" i="1"/>
  <c r="CQ107" i="1"/>
  <c r="CN108" i="1"/>
  <c r="CN49" i="1"/>
  <c r="CT119" i="1"/>
  <c r="CR98" i="1"/>
  <c r="CR22" i="1" s="1"/>
  <c r="CQ144" i="1"/>
  <c r="CO146" i="1"/>
  <c r="CR91" i="1"/>
  <c r="CR90" i="1"/>
  <c r="CR16" i="1" s="1"/>
  <c r="CV80" i="1"/>
  <c r="CN90" i="1"/>
  <c r="CN14" i="1" s="1"/>
  <c r="CL113" i="1"/>
  <c r="CL39" i="1" s="1"/>
  <c r="CU121" i="1"/>
  <c r="CN142" i="1"/>
  <c r="CT120" i="1"/>
  <c r="CK137" i="1"/>
  <c r="CM124" i="1"/>
  <c r="CR112" i="1"/>
  <c r="CM25" i="1"/>
  <c r="CR108" i="1"/>
  <c r="CL87" i="1"/>
  <c r="CP59" i="1"/>
  <c r="CR133" i="1"/>
  <c r="CR132" i="1"/>
  <c r="CR131" i="1"/>
  <c r="CS141" i="1"/>
  <c r="CS111" i="1"/>
  <c r="CT81" i="1"/>
  <c r="CT80" i="1"/>
  <c r="CS126" i="1"/>
  <c r="CS125" i="1"/>
  <c r="CQ76" i="1"/>
  <c r="CT104" i="1"/>
  <c r="CV91" i="1"/>
  <c r="CV89" i="1"/>
  <c r="CP118" i="1"/>
  <c r="CO87" i="1"/>
  <c r="CO86" i="1"/>
  <c r="CO85" i="1"/>
  <c r="CS102" i="1"/>
  <c r="CU141" i="1"/>
  <c r="CL108" i="1"/>
  <c r="CT75" i="1"/>
  <c r="CN109" i="1"/>
  <c r="CT76" i="1"/>
  <c r="CO112" i="1"/>
  <c r="CS85" i="1"/>
  <c r="CS84" i="1"/>
  <c r="CS83" i="1"/>
  <c r="CS121" i="1"/>
  <c r="CP82" i="1"/>
  <c r="CP75" i="1"/>
  <c r="CP73" i="1"/>
  <c r="CP74" i="1"/>
  <c r="CK113" i="1"/>
  <c r="CK145" i="1"/>
  <c r="CQ83" i="1"/>
  <c r="CV81" i="1"/>
  <c r="CK47" i="1"/>
  <c r="CK136" i="1"/>
  <c r="CM89" i="1"/>
  <c r="CN91" i="1"/>
  <c r="CV105" i="1"/>
  <c r="CV103" i="1"/>
  <c r="CQ97" i="1"/>
  <c r="CU15" i="1"/>
  <c r="CK84" i="1"/>
  <c r="CS134" i="1"/>
  <c r="CS58" i="1" s="1"/>
  <c r="CT126" i="1"/>
  <c r="CQ73" i="1"/>
  <c r="CS140" i="1"/>
  <c r="CS139" i="1"/>
  <c r="CL117" i="1"/>
  <c r="CL116" i="1"/>
  <c r="CQ82" i="1"/>
  <c r="CQ80" i="1"/>
  <c r="CQ127" i="1"/>
  <c r="CP78" i="1"/>
  <c r="CT100" i="1"/>
  <c r="CQ95" i="1"/>
  <c r="CK109" i="1"/>
  <c r="CP138" i="1"/>
  <c r="CV90" i="1"/>
  <c r="CL119" i="1"/>
  <c r="CO16" i="1"/>
  <c r="CK102" i="1"/>
  <c r="CU94" i="1"/>
  <c r="CU107" i="1"/>
  <c r="CO121" i="1"/>
  <c r="CO108" i="1"/>
  <c r="CL84" i="1"/>
  <c r="CL82" i="1"/>
  <c r="CU140" i="1"/>
  <c r="CQ136" i="1"/>
  <c r="CQ60" i="1" s="1"/>
  <c r="CP116" i="1"/>
  <c r="CQ109" i="1"/>
  <c r="CV77" i="1"/>
  <c r="CV75" i="1"/>
  <c r="CV76" i="1"/>
  <c r="CO125" i="1"/>
  <c r="CS101" i="1"/>
  <c r="CN83" i="1"/>
  <c r="CT79" i="1"/>
  <c r="CM79" i="1"/>
  <c r="CT102" i="1"/>
  <c r="CS93" i="1"/>
  <c r="CQ119" i="1"/>
  <c r="CQ145" i="1"/>
  <c r="CQ71" i="1" s="1"/>
  <c r="CR125" i="1"/>
  <c r="CU120" i="1"/>
  <c r="CT98" i="1"/>
  <c r="CV104" i="1"/>
  <c r="CT105" i="1"/>
  <c r="CN130" i="1"/>
  <c r="CU100" i="1"/>
  <c r="CT103" i="1"/>
  <c r="CQ100" i="1"/>
  <c r="CK20" i="1"/>
  <c r="CL134" i="1"/>
  <c r="CM104" i="1"/>
  <c r="CM102" i="1"/>
  <c r="CM26" i="1" s="1"/>
  <c r="CN143" i="1"/>
  <c r="CN69" i="1" s="1"/>
  <c r="CL137" i="1"/>
  <c r="CM134" i="1"/>
  <c r="CL83" i="1"/>
  <c r="CM135" i="1"/>
  <c r="CN74" i="1"/>
  <c r="CL127" i="1"/>
  <c r="CL126" i="1"/>
  <c r="CR101" i="1"/>
  <c r="CR27" i="1" s="1"/>
  <c r="CL97" i="1"/>
  <c r="CU110" i="1"/>
  <c r="CL109" i="1"/>
  <c r="CL100" i="1"/>
  <c r="CO113" i="1"/>
  <c r="CR21" i="1"/>
  <c r="CO142" i="1"/>
  <c r="CO141" i="1"/>
  <c r="CQ94" i="1"/>
  <c r="CQ93" i="1"/>
  <c r="CS115" i="1"/>
  <c r="CU124" i="1"/>
  <c r="CS57" i="1"/>
  <c r="CV131" i="1"/>
  <c r="CV130" i="1"/>
  <c r="CO109" i="1"/>
  <c r="CQ96" i="1"/>
  <c r="CL86" i="1"/>
  <c r="CQ57" i="1"/>
  <c r="CT108" i="1"/>
  <c r="CS76" i="1"/>
  <c r="CP99" i="1"/>
  <c r="CP98" i="1"/>
  <c r="CP97" i="1"/>
  <c r="CQ137" i="1"/>
  <c r="CU130" i="1"/>
  <c r="CT146" i="1"/>
  <c r="CV125" i="1"/>
  <c r="CV123" i="1"/>
  <c r="CV124" i="1"/>
  <c r="CS122" i="1"/>
  <c r="CN99" i="1"/>
  <c r="CN50" i="1"/>
  <c r="CS124" i="1"/>
  <c r="CN82" i="1"/>
  <c r="CT144" i="1"/>
  <c r="CO17" i="1"/>
  <c r="CQ120" i="1"/>
  <c r="CO124" i="1"/>
  <c r="CU129" i="1"/>
  <c r="CR115" i="1"/>
  <c r="CN93" i="1"/>
  <c r="CP83" i="1"/>
  <c r="CM118" i="1"/>
  <c r="CT99" i="1"/>
  <c r="CN13" i="1"/>
  <c r="CL128" i="1"/>
  <c r="CK21" i="1"/>
  <c r="CL135" i="1"/>
  <c r="CK22" i="1"/>
  <c r="CT142" i="1"/>
  <c r="CN75" i="1"/>
  <c r="CM125" i="1"/>
  <c r="CT134" i="1"/>
  <c r="CU126" i="1"/>
  <c r="CU76" i="1"/>
  <c r="CK144" i="1"/>
  <c r="CR100" i="1"/>
  <c r="CU137" i="1"/>
  <c r="CS110" i="1"/>
  <c r="CM17" i="1" l="1"/>
  <c r="CR64" i="1"/>
  <c r="CQ42" i="1"/>
  <c r="CS30" i="1"/>
  <c r="CQ50" i="1"/>
  <c r="CL2" i="1"/>
  <c r="CV57" i="1"/>
  <c r="CS63" i="1"/>
  <c r="CK67" i="1"/>
  <c r="CU6" i="1"/>
  <c r="CP10" i="1"/>
  <c r="CN63" i="1"/>
  <c r="CR30" i="1"/>
  <c r="CQ40" i="1"/>
  <c r="CU11" i="1"/>
  <c r="CO59" i="1"/>
  <c r="CR72" i="1"/>
  <c r="CS68" i="1"/>
  <c r="CQ49" i="1"/>
  <c r="CK65" i="1"/>
  <c r="M148" i="1"/>
  <c r="CO63" i="1"/>
  <c r="CU71" i="1"/>
  <c r="CU10" i="1"/>
  <c r="CT57" i="1"/>
  <c r="CN62" i="1"/>
  <c r="CK13" i="1"/>
  <c r="CQ15" i="1"/>
  <c r="CU13" i="1"/>
  <c r="M110" i="1"/>
  <c r="CS53" i="1"/>
  <c r="CK55" i="1"/>
  <c r="CO29" i="1"/>
  <c r="CU17" i="1"/>
  <c r="CV10" i="1"/>
  <c r="CO42" i="1"/>
  <c r="CS5" i="1"/>
  <c r="CN65" i="1"/>
  <c r="CP28" i="1"/>
  <c r="CS54" i="1"/>
  <c r="CO58" i="1"/>
  <c r="CR62" i="1"/>
  <c r="CM74" i="1"/>
  <c r="CL29" i="1"/>
  <c r="CR58" i="1"/>
  <c r="CR61" i="1"/>
  <c r="CO56" i="1"/>
  <c r="CK18" i="1"/>
  <c r="CU14" i="1"/>
  <c r="CU4" i="1"/>
  <c r="CL16" i="1"/>
  <c r="CR60" i="1"/>
  <c r="M89" i="1"/>
  <c r="CO57" i="1"/>
  <c r="CP25" i="1"/>
  <c r="CP61" i="1"/>
  <c r="CM41" i="1"/>
  <c r="CR73" i="1"/>
  <c r="CU9" i="1"/>
  <c r="CQ30" i="1"/>
  <c r="CU8" i="1"/>
  <c r="CR13" i="1"/>
  <c r="CQ64" i="1"/>
  <c r="CS27" i="1"/>
  <c r="M77" i="1"/>
  <c r="CK66" i="1"/>
  <c r="CO51" i="1"/>
  <c r="CK11" i="1"/>
  <c r="CV64" i="1"/>
  <c r="CR59" i="1"/>
  <c r="CN66" i="1"/>
  <c r="CU21" i="1"/>
  <c r="CP47" i="1"/>
  <c r="CP53" i="1"/>
  <c r="CQ14" i="1"/>
  <c r="CN26" i="1"/>
  <c r="CS10" i="1"/>
  <c r="CS35" i="1"/>
  <c r="CR71" i="1"/>
  <c r="CN36" i="1"/>
  <c r="CU20" i="1"/>
  <c r="CR18" i="1"/>
  <c r="M130" i="1"/>
  <c r="CK16" i="1"/>
  <c r="M95" i="1"/>
  <c r="CL57" i="1"/>
  <c r="CU12" i="1"/>
  <c r="CN40" i="1"/>
  <c r="CU57" i="1"/>
  <c r="CQ36" i="1"/>
  <c r="M92" i="1"/>
  <c r="CL65" i="1"/>
  <c r="CT56" i="1"/>
  <c r="CK3" i="1"/>
  <c r="CU70" i="1"/>
  <c r="M125" i="1"/>
  <c r="CQ18" i="1"/>
  <c r="CM56" i="1"/>
  <c r="CL49" i="1"/>
  <c r="CV65" i="1"/>
  <c r="M139" i="1"/>
  <c r="CP45" i="1"/>
  <c r="CR17" i="1"/>
  <c r="CU22" i="1"/>
  <c r="CN5" i="1"/>
  <c r="CR68" i="1"/>
  <c r="CL71" i="1"/>
  <c r="CS37" i="1"/>
  <c r="CU30" i="1"/>
  <c r="CT21" i="1"/>
  <c r="CN44" i="1"/>
  <c r="CT72" i="1"/>
  <c r="CQ63" i="1"/>
  <c r="CN31" i="1"/>
  <c r="CS62" i="1"/>
  <c r="CV12" i="1"/>
  <c r="CM73" i="1"/>
  <c r="CS24" i="1"/>
  <c r="CL62" i="1"/>
  <c r="CV63" i="1"/>
  <c r="CO23" i="1"/>
  <c r="M106" i="1"/>
  <c r="M85" i="1"/>
  <c r="CR43" i="1"/>
  <c r="CM65" i="1"/>
  <c r="CP65" i="1"/>
  <c r="CU54" i="1"/>
  <c r="CN35" i="1"/>
  <c r="CR70" i="1"/>
  <c r="CN39" i="1"/>
  <c r="CS4" i="1"/>
  <c r="CQ11" i="1"/>
  <c r="CV36" i="1"/>
  <c r="CO37" i="1"/>
  <c r="CM72" i="1"/>
  <c r="M120" i="1"/>
  <c r="CN64" i="1"/>
  <c r="CM62" i="1"/>
  <c r="M126" i="1"/>
  <c r="CP26" i="1"/>
  <c r="CR65" i="1"/>
  <c r="M75" i="1"/>
  <c r="M87" i="1"/>
  <c r="CU63" i="1"/>
  <c r="CL44" i="1"/>
  <c r="M108" i="1"/>
  <c r="CP31" i="1"/>
  <c r="CU37" i="1"/>
  <c r="CM31" i="1"/>
  <c r="CM35" i="1"/>
  <c r="M117" i="1"/>
  <c r="CU64" i="1"/>
  <c r="M82" i="1"/>
  <c r="M131" i="1"/>
  <c r="M97" i="1"/>
  <c r="M121" i="1"/>
  <c r="CV11" i="1"/>
  <c r="CV34" i="1"/>
  <c r="CV38" i="1"/>
  <c r="CO36" i="1"/>
  <c r="CV56" i="1"/>
  <c r="CS3" i="1"/>
  <c r="CP5" i="1"/>
  <c r="CM39" i="1"/>
  <c r="CT8" i="1"/>
  <c r="CM38" i="1"/>
  <c r="M122" i="1"/>
  <c r="CM45" i="1"/>
  <c r="CR37" i="1"/>
  <c r="CM37" i="1"/>
  <c r="CR44" i="1"/>
  <c r="M140" i="1"/>
  <c r="CM8" i="1"/>
  <c r="CR47" i="1"/>
  <c r="M118" i="1"/>
  <c r="M88" i="1"/>
  <c r="CL19" i="1"/>
  <c r="M134" i="1"/>
  <c r="CS19" i="1"/>
  <c r="CP64" i="1"/>
  <c r="M124" i="1"/>
  <c r="M142" i="1"/>
  <c r="CS20" i="1"/>
  <c r="CP69" i="1"/>
  <c r="CQ29" i="1"/>
  <c r="CQ13" i="1"/>
  <c r="CT15" i="1"/>
  <c r="M74" i="1"/>
  <c r="M100" i="1"/>
  <c r="CP16" i="1"/>
  <c r="M145" i="1"/>
  <c r="CN28" i="1"/>
  <c r="M113" i="1"/>
  <c r="CN61" i="1"/>
  <c r="CR6" i="1"/>
  <c r="CV37" i="1"/>
  <c r="CR69" i="1"/>
  <c r="CT61" i="1"/>
  <c r="CM63" i="1"/>
  <c r="CK15" i="1"/>
  <c r="CK7" i="1"/>
  <c r="M83" i="1"/>
  <c r="M112" i="1"/>
  <c r="CS44" i="1"/>
  <c r="CL35" i="1"/>
  <c r="CT6" i="1"/>
  <c r="M127" i="1"/>
  <c r="CQ4" i="1"/>
  <c r="CK54" i="1"/>
  <c r="M128" i="1"/>
  <c r="CT14" i="1"/>
  <c r="CT9" i="1"/>
  <c r="CT16" i="1"/>
  <c r="CR54" i="1"/>
  <c r="M135" i="1"/>
  <c r="CK59" i="1"/>
  <c r="M133" i="1"/>
  <c r="M136" i="1"/>
  <c r="M98" i="1"/>
  <c r="M86" i="1"/>
  <c r="CN37" i="1"/>
  <c r="CU7" i="1"/>
  <c r="CM16" i="1"/>
  <c r="CT34" i="1"/>
  <c r="CV48" i="1"/>
  <c r="CO47" i="1"/>
  <c r="CM34" i="1"/>
  <c r="CL70" i="1"/>
  <c r="CT10" i="1"/>
  <c r="CS38" i="1"/>
  <c r="M129" i="1"/>
  <c r="M119" i="1"/>
  <c r="CP60" i="1"/>
  <c r="M99" i="1"/>
  <c r="CT47" i="1"/>
  <c r="CQ34" i="1"/>
  <c r="M76" i="1"/>
  <c r="CL15" i="1"/>
  <c r="CK58" i="1"/>
  <c r="M132" i="1"/>
  <c r="M103" i="1"/>
  <c r="CP51" i="1"/>
  <c r="CQ39" i="1"/>
  <c r="CR3" i="1"/>
  <c r="CT42" i="1"/>
  <c r="CR53" i="1"/>
  <c r="CR5" i="1"/>
  <c r="M90" i="1"/>
  <c r="CK44" i="1"/>
  <c r="M137" i="1"/>
  <c r="CK19" i="1"/>
  <c r="M93" i="1"/>
  <c r="CO62" i="1"/>
  <c r="CK32" i="1"/>
  <c r="M107" i="1"/>
  <c r="CS12" i="1"/>
  <c r="CT41" i="1"/>
  <c r="CQ9" i="1"/>
  <c r="M94" i="1"/>
  <c r="CM7" i="1"/>
  <c r="CT7" i="1"/>
  <c r="M111" i="1"/>
  <c r="M81" i="1"/>
  <c r="CK5" i="1"/>
  <c r="M80" i="1"/>
  <c r="CQ25" i="1"/>
  <c r="CK64" i="1"/>
  <c r="M138" i="1"/>
  <c r="CN32" i="1"/>
  <c r="M141" i="1"/>
  <c r="M143" i="1"/>
  <c r="CU5" i="1"/>
  <c r="CL26" i="1"/>
  <c r="CV35" i="1"/>
  <c r="CP33" i="1"/>
  <c r="M78" i="1"/>
  <c r="M146" i="1"/>
  <c r="CK40" i="1"/>
  <c r="M114" i="1"/>
  <c r="CK42" i="1"/>
  <c r="M116" i="1"/>
  <c r="CU53" i="1"/>
  <c r="CM18" i="1"/>
  <c r="CP35" i="1"/>
  <c r="CT54" i="1"/>
  <c r="CN10" i="1"/>
  <c r="CK73" i="1"/>
  <c r="M73" i="1" s="1"/>
  <c r="M147" i="1"/>
  <c r="M104" i="1"/>
  <c r="M96" i="1"/>
  <c r="CK68" i="1"/>
  <c r="M144" i="1"/>
  <c r="CV26" i="1"/>
  <c r="CM61" i="1"/>
  <c r="CM2" i="1"/>
  <c r="CL9" i="1"/>
  <c r="CK8" i="1"/>
  <c r="M84" i="1"/>
  <c r="M102" i="1"/>
  <c r="CL5" i="1"/>
  <c r="CU29" i="1"/>
  <c r="M79" i="1"/>
  <c r="M123" i="1"/>
  <c r="M109" i="1"/>
  <c r="CK17" i="1"/>
  <c r="M91" i="1"/>
  <c r="CT11" i="1"/>
  <c r="CS2" i="1"/>
  <c r="M101" i="1"/>
  <c r="CQ62" i="1"/>
  <c r="CK43" i="1"/>
  <c r="CP8" i="1"/>
  <c r="CO35" i="1"/>
  <c r="CM57" i="1"/>
  <c r="CK30" i="1"/>
  <c r="M105" i="1"/>
  <c r="M115" i="1"/>
  <c r="CU60" i="1"/>
  <c r="CQ24" i="1"/>
  <c r="CV9" i="1"/>
  <c r="CT55" i="1"/>
  <c r="CV30" i="1"/>
  <c r="CQ12" i="1"/>
  <c r="CV3" i="1"/>
  <c r="CV33" i="1"/>
  <c r="CM53" i="1"/>
  <c r="CQ28" i="1"/>
  <c r="CN18" i="1"/>
  <c r="CO44" i="1"/>
  <c r="CQ10" i="1"/>
  <c r="CL17" i="1"/>
  <c r="CR52" i="1"/>
  <c r="CM70" i="1"/>
  <c r="CT66" i="1"/>
  <c r="CT67" i="1"/>
  <c r="CV4" i="1"/>
  <c r="CT12" i="1"/>
  <c r="CO41" i="1"/>
  <c r="CU56" i="1"/>
  <c r="CL7" i="1"/>
  <c r="CN54" i="1"/>
  <c r="CM54" i="1"/>
  <c r="CQ47" i="1"/>
  <c r="CP18" i="1"/>
  <c r="CN59" i="1"/>
  <c r="CO22" i="1"/>
  <c r="CL51" i="1"/>
  <c r="CT26" i="1"/>
  <c r="CL69" i="1"/>
  <c r="CR12" i="1"/>
  <c r="CP17" i="1"/>
  <c r="CT45" i="1"/>
  <c r="CT38" i="1"/>
  <c r="CS28" i="1"/>
  <c r="CT19" i="1"/>
  <c r="CL13" i="1"/>
  <c r="CN19" i="1"/>
  <c r="CO67" i="1"/>
  <c r="CM30" i="1"/>
  <c r="CV7" i="1"/>
  <c r="CM64" i="1"/>
  <c r="CN57" i="1"/>
  <c r="CR39" i="1"/>
  <c r="CP67" i="1"/>
  <c r="CL28" i="1"/>
  <c r="CQ53" i="1"/>
  <c r="CV60" i="1"/>
  <c r="CP52" i="1"/>
  <c r="CS13" i="1"/>
  <c r="CT35" i="1"/>
  <c r="CP9" i="1"/>
  <c r="CO20" i="1"/>
  <c r="CO12" i="1"/>
  <c r="CM40" i="1"/>
  <c r="CR10" i="1"/>
  <c r="CL64" i="1"/>
  <c r="CL68" i="1"/>
  <c r="CO26" i="1"/>
  <c r="CR4" i="1"/>
  <c r="CR29" i="1"/>
  <c r="CS52" i="1"/>
  <c r="CT3" i="1"/>
  <c r="CV16" i="1"/>
  <c r="CO72" i="1"/>
  <c r="CR51" i="1"/>
  <c r="CO52" i="1"/>
  <c r="CR26" i="1"/>
  <c r="CT13" i="1"/>
  <c r="CO13" i="1"/>
  <c r="CN4" i="1"/>
  <c r="CK72" i="1"/>
  <c r="CP43" i="1"/>
  <c r="CP34" i="1"/>
  <c r="CT20" i="1"/>
  <c r="CV8" i="1"/>
  <c r="CK41" i="1"/>
  <c r="CM36" i="1"/>
  <c r="CM58" i="1"/>
  <c r="CU67" i="1"/>
  <c r="CK36" i="1"/>
  <c r="CN34" i="1"/>
  <c r="CT59" i="1"/>
  <c r="CP27" i="1"/>
  <c r="CP44" i="1"/>
  <c r="CR35" i="1"/>
  <c r="CR11" i="1"/>
  <c r="CK4" i="1"/>
  <c r="CV53" i="1"/>
  <c r="CM66" i="1"/>
  <c r="CN8" i="1"/>
  <c r="CP68" i="1"/>
  <c r="CS11" i="1"/>
  <c r="CN29" i="1"/>
  <c r="CV50" i="1"/>
  <c r="CS23" i="1"/>
  <c r="CQ35" i="1"/>
  <c r="CQ54" i="1"/>
  <c r="CV51" i="1"/>
  <c r="CN38" i="1"/>
  <c r="CK6" i="1"/>
  <c r="CP66" i="1"/>
  <c r="CM44" i="1"/>
  <c r="CM4" i="1"/>
  <c r="CO21" i="1"/>
  <c r="CV41" i="1"/>
  <c r="CM71" i="1"/>
  <c r="CS42" i="1"/>
  <c r="CK53" i="1"/>
  <c r="CT40" i="1"/>
  <c r="CS43" i="1"/>
  <c r="CM52" i="1"/>
  <c r="CU68" i="1"/>
  <c r="CT32" i="1"/>
  <c r="CM59" i="1"/>
  <c r="CM42" i="1"/>
  <c r="CR2" i="1"/>
  <c r="CM12" i="1"/>
  <c r="CT36" i="1"/>
  <c r="CP39" i="1"/>
  <c r="CP32" i="1"/>
  <c r="CN58" i="1"/>
  <c r="CU44" i="1"/>
  <c r="CO39" i="1"/>
  <c r="CT30" i="1"/>
  <c r="CL6" i="1"/>
  <c r="CR15" i="1"/>
  <c r="CU3" i="1"/>
  <c r="CR45" i="1"/>
  <c r="CQ27" i="1"/>
  <c r="CL47" i="1"/>
  <c r="CU33" i="1"/>
  <c r="CT17" i="1"/>
  <c r="CL61" i="1"/>
  <c r="CL56" i="1"/>
  <c r="CO70" i="1"/>
  <c r="CK63" i="1"/>
  <c r="CN43" i="1"/>
  <c r="CN41" i="1"/>
  <c r="CO24" i="1"/>
  <c r="CM55" i="1"/>
  <c r="CQ26" i="1"/>
  <c r="CT27" i="1"/>
  <c r="CR40" i="1"/>
  <c r="CQ37" i="1"/>
  <c r="CN7" i="1"/>
  <c r="CO25" i="1"/>
  <c r="CN60" i="1"/>
  <c r="CL67" i="1"/>
  <c r="CR42" i="1"/>
  <c r="CU52" i="1"/>
  <c r="CU38" i="1"/>
  <c r="CR66" i="1"/>
  <c r="CR67" i="1"/>
  <c r="CT39" i="1"/>
  <c r="CK37" i="1"/>
  <c r="CP50" i="1"/>
  <c r="CU69" i="1"/>
  <c r="CQ23" i="1"/>
  <c r="CT33" i="1"/>
  <c r="CM43" i="1"/>
  <c r="CV31" i="1"/>
  <c r="CK2" i="1"/>
  <c r="CT37" i="1"/>
  <c r="CQ17" i="1"/>
  <c r="CK31" i="1"/>
  <c r="CN56" i="1"/>
  <c r="CN9" i="1"/>
  <c r="CU18" i="1"/>
  <c r="CQ3" i="1"/>
  <c r="CS22" i="1"/>
  <c r="CT70" i="1"/>
  <c r="CO61" i="1"/>
  <c r="CS29" i="1"/>
  <c r="CO66" i="1"/>
  <c r="CS21" i="1"/>
  <c r="CP42" i="1"/>
  <c r="CL38" i="1"/>
  <c r="CL54" i="1"/>
  <c r="CR14" i="1"/>
  <c r="CN42" i="1"/>
  <c r="CU26" i="1"/>
  <c r="CK60" i="1"/>
  <c r="CM51" i="1"/>
  <c r="CU50" i="1"/>
  <c r="CM6" i="1"/>
  <c r="CS67" i="1"/>
  <c r="CO60" i="1"/>
  <c r="CL63" i="1"/>
  <c r="CV17" i="1"/>
  <c r="CK52" i="1"/>
  <c r="CU19" i="1"/>
  <c r="CT60" i="1"/>
  <c r="CT29" i="1"/>
  <c r="CQ38" i="1"/>
  <c r="CR41" i="1"/>
  <c r="CS41" i="1"/>
  <c r="CO34" i="1"/>
  <c r="CK51" i="1"/>
  <c r="CT2" i="1"/>
  <c r="CO71" i="1"/>
  <c r="CL27" i="1"/>
  <c r="CT62" i="1"/>
  <c r="CV42" i="1"/>
  <c r="CV52" i="1"/>
  <c r="CO40" i="1"/>
  <c r="CU28" i="1"/>
  <c r="CR38" i="1"/>
  <c r="CL3" i="1"/>
  <c r="CL14" i="1"/>
  <c r="CV32" i="1"/>
  <c r="CU36" i="1"/>
  <c r="CL66" i="1"/>
  <c r="CP49" i="1"/>
  <c r="CM13" i="1"/>
  <c r="CV40" i="1"/>
  <c r="CU47" i="1"/>
  <c r="CT18" i="1"/>
  <c r="CS61" i="1"/>
  <c r="CL4" i="1"/>
  <c r="CV2" i="1"/>
  <c r="CU2" i="1"/>
  <c r="CQ70" i="1"/>
  <c r="CN2" i="1"/>
  <c r="CP3" i="1"/>
  <c r="CM69" i="1"/>
  <c r="CP4" i="1"/>
  <c r="CK27" i="1"/>
  <c r="CV54" i="1"/>
  <c r="CV29" i="1"/>
  <c r="CK70" i="1"/>
  <c r="CK69" i="1"/>
  <c r="CL22" i="1"/>
  <c r="CN17" i="1"/>
  <c r="CO49" i="1"/>
  <c r="CL60" i="1"/>
  <c r="CV25" i="1"/>
  <c r="CV24" i="1"/>
  <c r="CV23" i="1"/>
  <c r="CP15" i="1"/>
  <c r="CP40" i="1"/>
  <c r="M46" i="1"/>
  <c r="CL23" i="1"/>
  <c r="CQ6" i="1"/>
  <c r="CQ5" i="1"/>
  <c r="CU62" i="1"/>
  <c r="CQ33" i="1"/>
  <c r="CQ31" i="1"/>
  <c r="CV27" i="1"/>
  <c r="CU51" i="1"/>
  <c r="CT51" i="1"/>
  <c r="CT49" i="1"/>
  <c r="CT50" i="1"/>
  <c r="CU25" i="1"/>
  <c r="CV49" i="1"/>
  <c r="CV47" i="1"/>
  <c r="CL37" i="1"/>
  <c r="CQ19" i="1"/>
  <c r="CQ45" i="1"/>
  <c r="CQ43" i="1"/>
  <c r="CQ44" i="1"/>
  <c r="CQ8" i="1"/>
  <c r="CT43" i="1"/>
  <c r="CN6" i="1"/>
  <c r="CT53" i="1"/>
  <c r="CT24" i="1"/>
  <c r="CT22" i="1"/>
  <c r="CS50" i="1"/>
  <c r="CT23" i="1"/>
  <c r="CK25" i="1"/>
  <c r="CT25" i="1"/>
  <c r="CN33" i="1"/>
  <c r="CK39" i="1"/>
  <c r="CR57" i="1"/>
  <c r="CR56" i="1"/>
  <c r="CR55" i="1"/>
  <c r="CN24" i="1"/>
  <c r="CP41" i="1"/>
  <c r="CL12" i="1"/>
  <c r="CL11" i="1"/>
  <c r="CQ20" i="1"/>
  <c r="CR32" i="1"/>
  <c r="CK26" i="1"/>
  <c r="CL42" i="1"/>
  <c r="CL41" i="1"/>
  <c r="CQ52" i="1"/>
  <c r="CV62" i="1"/>
  <c r="CK56" i="1"/>
  <c r="CS59" i="1"/>
  <c r="CO65" i="1"/>
  <c r="CM50" i="1"/>
  <c r="CM49" i="1"/>
  <c r="CU55" i="1"/>
  <c r="CP37" i="1"/>
  <c r="CO68" i="1"/>
  <c r="CL8" i="1"/>
  <c r="CU35" i="1"/>
  <c r="CS9" i="1"/>
  <c r="CS8" i="1"/>
  <c r="CS7" i="1"/>
  <c r="CK29" i="1"/>
  <c r="CQ67" i="1"/>
  <c r="CQ66" i="1"/>
  <c r="CQ65" i="1"/>
  <c r="CU32" i="1"/>
  <c r="CL40" i="1"/>
  <c r="CU61" i="1"/>
  <c r="CQ21" i="1"/>
  <c r="CO11" i="1"/>
  <c r="CO10" i="1"/>
  <c r="CO9" i="1"/>
  <c r="CP2" i="1"/>
  <c r="CT4" i="1"/>
  <c r="CS65" i="1"/>
  <c r="CU66" i="1"/>
  <c r="CU65" i="1"/>
  <c r="CS17" i="1"/>
  <c r="CT68" i="1"/>
  <c r="CQ22" i="1"/>
  <c r="CM5" i="1"/>
  <c r="CT5" i="1"/>
  <c r="CQ51" i="1"/>
  <c r="CK28" i="1"/>
  <c r="CK10" i="1"/>
  <c r="CK62" i="1"/>
  <c r="CQ32" i="1"/>
  <c r="CV28" i="1"/>
  <c r="CP62" i="1"/>
  <c r="CU31" i="1"/>
  <c r="CT58" i="1"/>
  <c r="CV39" i="1"/>
  <c r="CS16" i="1"/>
  <c r="CS15" i="1"/>
  <c r="CS14" i="1"/>
  <c r="CT69" i="1"/>
  <c r="CV15" i="1"/>
  <c r="CV14" i="1"/>
  <c r="CV13" i="1"/>
  <c r="CV61" i="1"/>
  <c r="CV59" i="1"/>
  <c r="CS66" i="1"/>
  <c r="CO33" i="1"/>
  <c r="CU45" i="1"/>
  <c r="CQ68" i="1"/>
  <c r="CL10" i="1"/>
  <c r="CU49" i="1"/>
  <c r="CO38" i="1"/>
  <c r="CV6" i="1"/>
  <c r="CN55" i="1"/>
  <c r="CN53" i="1"/>
  <c r="CM11" i="1"/>
  <c r="CM9" i="1"/>
  <c r="CM10" i="1"/>
  <c r="CT65" i="1"/>
  <c r="CT64" i="1"/>
  <c r="CT63" i="1"/>
  <c r="CK61" i="1"/>
  <c r="CR25" i="1"/>
  <c r="CM15" i="1"/>
  <c r="CO32" i="1"/>
  <c r="CM14" i="1"/>
  <c r="CL53" i="1"/>
  <c r="CU24" i="1"/>
  <c r="CQ69" i="1"/>
  <c r="CK38" i="1"/>
  <c r="CP7" i="1"/>
  <c r="CP24" i="1"/>
  <c r="CM29" i="1"/>
  <c r="CM60" i="1"/>
  <c r="CK9" i="1"/>
  <c r="CK57" i="1"/>
  <c r="CQ2" i="1"/>
  <c r="CR34" i="1"/>
  <c r="CR36" i="1"/>
  <c r="CL36" i="1"/>
  <c r="CR9" i="1"/>
  <c r="CR7" i="1"/>
  <c r="CR8" i="1"/>
  <c r="CT71" i="1"/>
  <c r="CP14" i="1"/>
  <c r="CL34" i="1"/>
  <c r="CL32" i="1"/>
  <c r="CL33" i="1"/>
  <c r="CK35" i="1"/>
  <c r="CK34" i="1"/>
  <c r="CR24" i="1"/>
  <c r="CQ7" i="1"/>
  <c r="CS49" i="1"/>
  <c r="CN25" i="1"/>
  <c r="CN23" i="1"/>
  <c r="CR33" i="1"/>
  <c r="CR31" i="1"/>
  <c r="CL43" i="1"/>
  <c r="CL55" i="1"/>
  <c r="CK33" i="1"/>
  <c r="CT28" i="1"/>
  <c r="CS47" i="1"/>
  <c r="CT52" i="1"/>
  <c r="CS40" i="1"/>
  <c r="CS39" i="1"/>
  <c r="CO69" i="1"/>
  <c r="CV5" i="1"/>
  <c r="CP23" i="1"/>
  <c r="CP21" i="1"/>
  <c r="CP22" i="1"/>
  <c r="CR23" i="1"/>
  <c r="CV55" i="1"/>
  <c r="CL24" i="1"/>
  <c r="CT31" i="1"/>
  <c r="CM3" i="1"/>
  <c r="CO45" i="1"/>
  <c r="CL25" i="1"/>
  <c r="CV18" i="1"/>
  <c r="CL21" i="1"/>
  <c r="CR50" i="1"/>
  <c r="CM28" i="1"/>
  <c r="CM27" i="1"/>
  <c r="CP63" i="1"/>
  <c r="CK71" i="1"/>
  <c r="CS26" i="1"/>
  <c r="CP13" i="1"/>
  <c r="CP12" i="1"/>
  <c r="CP11" i="1"/>
  <c r="CN68" i="1"/>
  <c r="CN67" i="1"/>
  <c r="CL20" i="1"/>
  <c r="CL52" i="1"/>
  <c r="CL50" i="1"/>
  <c r="CR49" i="1"/>
  <c r="CP30" i="1"/>
  <c r="CN16" i="1"/>
  <c r="CN15" i="1"/>
  <c r="CP6" i="1"/>
  <c r="CO50" i="1"/>
  <c r="CS60" i="1"/>
  <c r="CU34" i="1"/>
  <c r="CL18" i="1"/>
  <c r="CP29" i="1"/>
  <c r="CS36" i="1"/>
  <c r="CS34" i="1"/>
  <c r="CS45" i="1"/>
  <c r="CS64" i="1"/>
  <c r="CU27" i="1"/>
  <c r="CL45" i="1"/>
  <c r="CT44" i="1"/>
  <c r="CS51" i="1"/>
  <c r="CS25" i="1"/>
  <c r="CP38" i="1"/>
  <c r="CP36" i="1"/>
  <c r="CS18" i="1"/>
  <c r="CQ61" i="1"/>
  <c r="CU23" i="1"/>
  <c r="CL58" i="1"/>
  <c r="CL59" i="1"/>
  <c r="M65" i="1" l="1"/>
  <c r="M43" i="1"/>
  <c r="M66" i="1"/>
  <c r="M56" i="1"/>
  <c r="M19" i="1"/>
  <c r="M72" i="1"/>
  <c r="M67" i="1"/>
  <c r="M68" i="1"/>
  <c r="M64" i="1"/>
  <c r="M63" i="1"/>
  <c r="M69" i="1"/>
  <c r="M70" i="1"/>
  <c r="M60" i="1"/>
  <c r="M3" i="1"/>
  <c r="M58" i="1"/>
  <c r="M59" i="1"/>
  <c r="M61" i="1"/>
  <c r="M62" i="1"/>
  <c r="M71" i="1"/>
  <c r="M57" i="1"/>
  <c r="M14" i="1"/>
  <c r="M18" i="1"/>
  <c r="M21" i="1"/>
  <c r="M31" i="1"/>
  <c r="M54" i="1"/>
  <c r="M30" i="1"/>
  <c r="M55" i="1"/>
  <c r="M4" i="1"/>
  <c r="M17" i="1"/>
  <c r="M2" i="1"/>
  <c r="M37" i="1"/>
  <c r="M22" i="1"/>
  <c r="M49" i="1"/>
  <c r="M35" i="1"/>
  <c r="M23" i="1"/>
  <c r="M24" i="1"/>
  <c r="M45" i="1"/>
  <c r="M51" i="1"/>
  <c r="M42" i="1"/>
  <c r="M32" i="1"/>
  <c r="M53" i="1"/>
  <c r="M26" i="1"/>
  <c r="M13" i="1"/>
  <c r="M50" i="1"/>
  <c r="M7" i="1"/>
  <c r="M44" i="1"/>
  <c r="M40" i="1"/>
  <c r="M11" i="1"/>
  <c r="M15" i="1"/>
  <c r="M16" i="1"/>
  <c r="M36" i="1"/>
  <c r="M47" i="1"/>
  <c r="M8" i="1"/>
  <c r="M12" i="1"/>
  <c r="M6" i="1"/>
  <c r="M33" i="1"/>
  <c r="M10" i="1"/>
  <c r="M5" i="1"/>
  <c r="M41" i="1"/>
  <c r="M39" i="1"/>
  <c r="M28" i="1"/>
  <c r="M9" i="1"/>
  <c r="M27" i="1"/>
  <c r="M29" i="1"/>
  <c r="M25" i="1"/>
  <c r="M52" i="1"/>
  <c r="M34" i="1"/>
  <c r="M38" i="1"/>
  <c r="BX69" i="17" l="1"/>
  <c r="BW69" i="17"/>
  <c r="BV69" i="17"/>
  <c r="BU69" i="17"/>
  <c r="BT69" i="17"/>
  <c r="BS69" i="17"/>
  <c r="BR69" i="17"/>
  <c r="BQ69" i="17"/>
  <c r="BP69" i="17"/>
  <c r="BO69" i="17"/>
  <c r="BN69" i="17"/>
  <c r="BM69" i="17"/>
  <c r="BL69" i="17"/>
  <c r="BK69" i="17"/>
  <c r="BJ69" i="17"/>
  <c r="BI69" i="17"/>
  <c r="BH69" i="17"/>
  <c r="BG69" i="17"/>
  <c r="BF69" i="17"/>
  <c r="BE69" i="17"/>
  <c r="BD69" i="17"/>
  <c r="BC69" i="17"/>
  <c r="BB69" i="17"/>
  <c r="BA69" i="17"/>
  <c r="AZ69" i="17"/>
  <c r="AY69" i="17"/>
  <c r="AX69" i="17"/>
  <c r="AW69" i="17"/>
  <c r="AV69" i="17"/>
  <c r="AU69" i="17"/>
  <c r="AT69" i="17"/>
  <c r="AS69" i="17"/>
  <c r="AR69" i="17"/>
  <c r="AQ69" i="17"/>
  <c r="AP69" i="17"/>
  <c r="AO69" i="17"/>
  <c r="AN69" i="17"/>
  <c r="AM69" i="17"/>
  <c r="AL69" i="17"/>
  <c r="AK69" i="17"/>
  <c r="AJ69" i="17"/>
  <c r="AI69" i="17"/>
  <c r="AH69" i="17"/>
  <c r="AG69" i="17"/>
  <c r="AF69" i="17"/>
  <c r="AE69" i="17"/>
  <c r="AD69" i="17"/>
  <c r="AC69" i="17"/>
  <c r="AB69" i="17"/>
  <c r="AA69" i="17"/>
  <c r="Z69" i="17"/>
  <c r="Y69" i="17"/>
  <c r="X69" i="17"/>
  <c r="W69" i="17"/>
  <c r="V69" i="17"/>
  <c r="U69" i="17"/>
  <c r="T69" i="17"/>
  <c r="S69" i="17"/>
  <c r="R69" i="17"/>
  <c r="Q69" i="17"/>
  <c r="P69" i="17"/>
  <c r="O69" i="17"/>
  <c r="N69" i="17"/>
  <c r="K9" i="1" l="1"/>
  <c r="AS230" i="1" l="1"/>
  <c r="BQ228" i="1"/>
  <c r="BG217" i="1"/>
  <c r="BV187" i="1"/>
  <c r="BU184" i="1"/>
  <c r="BI161" i="1"/>
  <c r="CZ232" i="1"/>
  <c r="CZ233" i="1"/>
  <c r="CZ234" i="1"/>
  <c r="CZ235" i="1"/>
  <c r="CZ236" i="1"/>
  <c r="CZ237" i="1"/>
  <c r="CZ238" i="1"/>
  <c r="CZ239" i="1"/>
  <c r="CZ240" i="1"/>
  <c r="CZ241" i="1"/>
  <c r="CZ242" i="1"/>
  <c r="CZ244" i="1"/>
  <c r="CZ245" i="1"/>
  <c r="CZ246" i="1"/>
  <c r="CZ247" i="1"/>
  <c r="CZ248" i="1"/>
  <c r="CZ249" i="1"/>
  <c r="CZ250" i="1"/>
  <c r="CZ251" i="1"/>
  <c r="CZ252" i="1"/>
  <c r="CZ253" i="1"/>
  <c r="CZ254" i="1"/>
  <c r="CZ255" i="1"/>
  <c r="CZ256" i="1"/>
  <c r="CZ257" i="1"/>
  <c r="CZ258" i="1"/>
  <c r="CZ259" i="1"/>
  <c r="CZ260" i="1"/>
  <c r="CZ261" i="1"/>
  <c r="CZ262" i="1"/>
  <c r="CZ263" i="1"/>
  <c r="CZ264" i="1"/>
  <c r="CZ265" i="1"/>
  <c r="CZ266" i="1"/>
  <c r="CZ267" i="1"/>
  <c r="CZ268" i="1"/>
  <c r="CZ269" i="1"/>
  <c r="CZ270" i="1"/>
  <c r="CZ271" i="1"/>
  <c r="CZ272" i="1"/>
  <c r="CZ273" i="1"/>
  <c r="CZ274" i="1"/>
  <c r="CZ275" i="1"/>
  <c r="CZ276" i="1"/>
  <c r="CZ277" i="1"/>
  <c r="CZ278" i="1"/>
  <c r="CZ279" i="1"/>
  <c r="CZ280" i="1"/>
  <c r="CZ281" i="1"/>
  <c r="CZ282" i="1"/>
  <c r="CZ283" i="1"/>
  <c r="CZ284" i="1"/>
  <c r="CZ285" i="1"/>
  <c r="CZ286" i="1"/>
  <c r="CZ287" i="1"/>
  <c r="CZ288" i="1"/>
  <c r="CZ289" i="1"/>
  <c r="CZ290" i="1"/>
  <c r="CZ291" i="1"/>
  <c r="CZ292" i="1"/>
  <c r="CZ293" i="1"/>
  <c r="CZ294" i="1"/>
  <c r="CZ295" i="1"/>
  <c r="CZ296" i="1"/>
  <c r="CZ297" i="1"/>
  <c r="CZ298" i="1"/>
  <c r="CZ299" i="1"/>
  <c r="CZ300" i="1"/>
  <c r="CZ301" i="1"/>
  <c r="CZ302" i="1"/>
  <c r="CZ303" i="1"/>
  <c r="CZ304" i="1"/>
  <c r="CZ305" i="1"/>
  <c r="CZ306" i="1"/>
  <c r="CZ307" i="1"/>
  <c r="CZ308" i="1"/>
  <c r="CZ309" i="1"/>
  <c r="CZ310" i="1"/>
  <c r="CZ311" i="1"/>
  <c r="CZ312" i="1"/>
  <c r="CZ313" i="1"/>
  <c r="CZ314" i="1"/>
  <c r="CZ315" i="1"/>
  <c r="CZ316" i="1"/>
  <c r="CZ317" i="1"/>
  <c r="CZ318" i="1"/>
  <c r="CZ319" i="1"/>
  <c r="CZ320" i="1"/>
  <c r="CZ321" i="1"/>
  <c r="CZ322" i="1"/>
  <c r="CZ323" i="1"/>
  <c r="CZ324" i="1"/>
  <c r="CZ325" i="1"/>
  <c r="CZ326" i="1"/>
  <c r="CZ327" i="1"/>
  <c r="CZ328" i="1"/>
  <c r="CZ329" i="1"/>
  <c r="CZ330" i="1"/>
  <c r="CZ331" i="1"/>
  <c r="CZ332" i="1"/>
  <c r="CZ333" i="1"/>
  <c r="CZ334" i="1"/>
  <c r="CZ335" i="1"/>
  <c r="CZ336" i="1"/>
  <c r="CZ337" i="1"/>
  <c r="CZ338" i="1"/>
  <c r="CZ339" i="1"/>
  <c r="CZ340" i="1"/>
  <c r="CZ341" i="1"/>
  <c r="CZ342" i="1"/>
  <c r="CZ343" i="1"/>
  <c r="CZ344" i="1"/>
  <c r="CZ345" i="1"/>
  <c r="CZ346" i="1"/>
  <c r="CZ347" i="1"/>
  <c r="CZ348" i="1"/>
  <c r="CZ349" i="1"/>
  <c r="CZ350" i="1"/>
  <c r="CZ351" i="1"/>
  <c r="CZ352" i="1"/>
  <c r="CZ353" i="1"/>
  <c r="CZ354" i="1"/>
  <c r="CZ355" i="1"/>
  <c r="CZ356" i="1"/>
  <c r="CZ357" i="1"/>
  <c r="CZ358" i="1"/>
  <c r="CZ359" i="1"/>
  <c r="CZ360" i="1"/>
  <c r="CZ361" i="1"/>
  <c r="CZ362" i="1"/>
  <c r="CZ363" i="1"/>
  <c r="CZ364" i="1"/>
  <c r="CZ365" i="1"/>
  <c r="CZ366" i="1"/>
  <c r="CZ367" i="1"/>
  <c r="CZ368" i="1"/>
  <c r="CZ369" i="1"/>
  <c r="CZ370" i="1"/>
  <c r="CZ371" i="1"/>
  <c r="CZ372" i="1"/>
  <c r="CZ373" i="1"/>
  <c r="CZ374" i="1"/>
  <c r="CZ375" i="1"/>
  <c r="CZ376" i="1"/>
  <c r="CZ377" i="1"/>
  <c r="CZ378" i="1"/>
  <c r="CZ379" i="1"/>
  <c r="CZ380" i="1"/>
  <c r="CZ381" i="1"/>
  <c r="CZ382" i="1"/>
  <c r="CZ383" i="1"/>
  <c r="CZ384" i="1"/>
  <c r="CZ385" i="1"/>
  <c r="CZ386" i="1"/>
  <c r="CZ387" i="1"/>
  <c r="CZ388" i="1"/>
  <c r="CZ389" i="1"/>
  <c r="CZ390" i="1"/>
  <c r="CZ391" i="1"/>
  <c r="CZ392" i="1"/>
  <c r="CZ393" i="1"/>
  <c r="CZ394" i="1"/>
  <c r="CZ395" i="1"/>
  <c r="CZ396" i="1"/>
  <c r="CZ397" i="1"/>
  <c r="CZ398" i="1"/>
  <c r="CZ399" i="1"/>
  <c r="CZ400" i="1"/>
  <c r="CZ401" i="1"/>
  <c r="CZ402" i="1"/>
  <c r="CZ403" i="1"/>
  <c r="CZ404" i="1"/>
  <c r="CZ405" i="1"/>
  <c r="CZ406" i="1"/>
  <c r="CZ407" i="1"/>
  <c r="CZ408" i="1"/>
  <c r="CZ409" i="1"/>
  <c r="CZ410" i="1"/>
  <c r="CZ411" i="1"/>
  <c r="CZ412" i="1"/>
  <c r="CZ413" i="1"/>
  <c r="CZ414" i="1"/>
  <c r="CZ415" i="1"/>
  <c r="CZ416" i="1"/>
  <c r="CZ417" i="1"/>
  <c r="CZ418" i="1"/>
  <c r="CZ419" i="1"/>
  <c r="CZ420" i="1"/>
  <c r="CZ421" i="1"/>
  <c r="CZ422" i="1"/>
  <c r="CZ423" i="1"/>
  <c r="CZ424" i="1"/>
  <c r="CZ425" i="1"/>
  <c r="CZ426" i="1"/>
  <c r="CZ427" i="1"/>
  <c r="CZ428" i="1"/>
  <c r="CZ429" i="1"/>
  <c r="CZ430" i="1"/>
  <c r="CZ431" i="1"/>
  <c r="CZ432" i="1"/>
  <c r="CZ433" i="1"/>
  <c r="CZ434" i="1"/>
  <c r="CZ435" i="1"/>
  <c r="CZ436" i="1"/>
  <c r="CZ437" i="1"/>
  <c r="CZ438" i="1"/>
  <c r="CZ439" i="1"/>
  <c r="CZ440" i="1"/>
  <c r="CZ441" i="1"/>
  <c r="CZ442" i="1"/>
  <c r="CZ443" i="1"/>
  <c r="CZ444" i="1"/>
  <c r="CZ445" i="1"/>
  <c r="CZ446" i="1"/>
  <c r="CZ447" i="1"/>
  <c r="CZ448" i="1"/>
  <c r="CZ449" i="1"/>
  <c r="CZ450" i="1"/>
  <c r="CZ451" i="1"/>
  <c r="CZ452" i="1"/>
  <c r="CZ453" i="1"/>
  <c r="CZ454" i="1"/>
  <c r="CZ455" i="1"/>
  <c r="CZ456" i="1"/>
  <c r="CZ457" i="1"/>
  <c r="CZ458" i="1"/>
  <c r="CZ459" i="1"/>
  <c r="CZ460" i="1"/>
  <c r="CZ461" i="1"/>
  <c r="CZ462" i="1"/>
  <c r="CZ463" i="1"/>
  <c r="CZ464" i="1"/>
  <c r="CZ465" i="1"/>
  <c r="CZ466" i="1"/>
  <c r="CZ467" i="1"/>
  <c r="CZ468" i="1"/>
  <c r="CZ469" i="1"/>
  <c r="CZ470" i="1"/>
  <c r="CZ471" i="1"/>
  <c r="CZ472" i="1"/>
  <c r="CZ473" i="1"/>
  <c r="CZ474" i="1"/>
  <c r="CZ475" i="1"/>
  <c r="CZ476" i="1"/>
  <c r="CZ477" i="1"/>
  <c r="CZ478" i="1"/>
  <c r="CZ479" i="1"/>
  <c r="CZ480" i="1"/>
  <c r="CZ481" i="1"/>
  <c r="CZ482" i="1"/>
  <c r="CZ483" i="1"/>
  <c r="CZ484" i="1"/>
  <c r="CZ485" i="1"/>
  <c r="CZ486" i="1"/>
  <c r="CZ487" i="1"/>
  <c r="CZ488" i="1"/>
  <c r="CZ489" i="1"/>
  <c r="CZ490" i="1"/>
  <c r="CZ491" i="1"/>
  <c r="CZ492" i="1"/>
  <c r="CZ493" i="1"/>
  <c r="CZ494" i="1"/>
  <c r="CZ495" i="1"/>
  <c r="CZ496" i="1"/>
  <c r="CZ497" i="1"/>
  <c r="CZ498" i="1"/>
  <c r="CZ499" i="1"/>
  <c r="CZ500" i="1"/>
  <c r="CZ501" i="1"/>
  <c r="CZ502" i="1"/>
  <c r="CZ503" i="1"/>
  <c r="CZ504" i="1"/>
  <c r="CZ505" i="1"/>
  <c r="CZ506" i="1"/>
  <c r="CZ507" i="1"/>
  <c r="CZ508" i="1"/>
  <c r="CZ509" i="1"/>
  <c r="CZ510" i="1"/>
  <c r="CZ511" i="1"/>
  <c r="CZ512" i="1"/>
  <c r="CZ513" i="1"/>
  <c r="CZ514" i="1"/>
  <c r="CZ515" i="1"/>
  <c r="CZ516" i="1"/>
  <c r="CZ517" i="1"/>
  <c r="CZ518" i="1"/>
  <c r="CZ519" i="1"/>
  <c r="CZ520" i="1"/>
  <c r="CZ521" i="1"/>
  <c r="BW231" i="1"/>
  <c r="BV231" i="1"/>
  <c r="BU231" i="1"/>
  <c r="BT231" i="1"/>
  <c r="BS231" i="1"/>
  <c r="BR231" i="1"/>
  <c r="BQ231" i="1"/>
  <c r="BP231" i="1"/>
  <c r="BO231" i="1"/>
  <c r="BN231" i="1"/>
  <c r="BM231" i="1"/>
  <c r="BE231" i="1"/>
  <c r="BB231" i="1"/>
  <c r="BA231" i="1"/>
  <c r="AZ231" i="1"/>
  <c r="AY231" i="1"/>
  <c r="AX231" i="1"/>
  <c r="AW231" i="1"/>
  <c r="AV231" i="1"/>
  <c r="AU231" i="1"/>
  <c r="AT231" i="1"/>
  <c r="AS231" i="1"/>
  <c r="AR231" i="1"/>
  <c r="AQ231" i="1"/>
  <c r="AP231" i="1"/>
  <c r="AO231" i="1"/>
  <c r="AG231" i="1"/>
  <c r="AD231" i="1"/>
  <c r="AC231" i="1"/>
  <c r="AB231" i="1"/>
  <c r="AA231" i="1"/>
  <c r="Z231" i="1"/>
  <c r="Y231" i="1"/>
  <c r="X231" i="1"/>
  <c r="W231" i="1"/>
  <c r="V231" i="1"/>
  <c r="U231" i="1"/>
  <c r="T231" i="1"/>
  <c r="S231" i="1"/>
  <c r="R231" i="1"/>
  <c r="Q231" i="1"/>
  <c r="BT230" i="1"/>
  <c r="BS230" i="1"/>
  <c r="BR230" i="1"/>
  <c r="BQ230" i="1"/>
  <c r="BP230" i="1"/>
  <c r="BO230" i="1"/>
  <c r="BN230" i="1"/>
  <c r="BM230" i="1"/>
  <c r="BL230" i="1"/>
  <c r="BK230" i="1"/>
  <c r="BJ230" i="1"/>
  <c r="BI230" i="1"/>
  <c r="BH230" i="1"/>
  <c r="BG230" i="1"/>
  <c r="AY230" i="1"/>
  <c r="AU230" i="1"/>
  <c r="AT230" i="1"/>
  <c r="AR230" i="1"/>
  <c r="AQ230" i="1"/>
  <c r="AP230" i="1"/>
  <c r="AO230" i="1"/>
  <c r="AM230" i="1"/>
  <c r="AL230" i="1"/>
  <c r="AK230" i="1"/>
  <c r="AJ230" i="1"/>
  <c r="AI230" i="1"/>
  <c r="X230" i="1"/>
  <c r="W230" i="1"/>
  <c r="V230" i="1"/>
  <c r="U230" i="1"/>
  <c r="T230" i="1"/>
  <c r="S230" i="1"/>
  <c r="R230" i="1"/>
  <c r="Q230" i="1"/>
  <c r="P230" i="1"/>
  <c r="N230" i="1"/>
  <c r="BQ229" i="1"/>
  <c r="BN229" i="1"/>
  <c r="BM229" i="1"/>
  <c r="BL229" i="1"/>
  <c r="BK229" i="1"/>
  <c r="BJ229" i="1"/>
  <c r="BI229" i="1"/>
  <c r="BH229" i="1"/>
  <c r="BG229" i="1"/>
  <c r="BF229" i="1"/>
  <c r="BE229" i="1"/>
  <c r="BD229" i="1"/>
  <c r="BC229" i="1"/>
  <c r="BB229" i="1"/>
  <c r="BA229" i="1"/>
  <c r="U229" i="1"/>
  <c r="R229" i="1"/>
  <c r="Q229" i="1"/>
  <c r="P229" i="1"/>
  <c r="O229" i="1"/>
  <c r="N229" i="1"/>
  <c r="BW228" i="1"/>
  <c r="BV228" i="1"/>
  <c r="BU228" i="1"/>
  <c r="BT228" i="1"/>
  <c r="BS228" i="1"/>
  <c r="BR228" i="1"/>
  <c r="BK228" i="1"/>
  <c r="BH228" i="1"/>
  <c r="BG228" i="1"/>
  <c r="BF228" i="1"/>
  <c r="BE228" i="1"/>
  <c r="BD228" i="1"/>
  <c r="BC228" i="1"/>
  <c r="BB228" i="1"/>
  <c r="BA228" i="1"/>
  <c r="AZ228" i="1"/>
  <c r="AY228" i="1"/>
  <c r="AX228" i="1"/>
  <c r="AW228" i="1"/>
  <c r="AV228" i="1"/>
  <c r="AU228" i="1"/>
  <c r="AT228" i="1"/>
  <c r="AM228" i="1"/>
  <c r="AJ228" i="1"/>
  <c r="AI228" i="1"/>
  <c r="AH228" i="1"/>
  <c r="AG228" i="1"/>
  <c r="AF228" i="1"/>
  <c r="AE228" i="1"/>
  <c r="AD228" i="1"/>
  <c r="AC228" i="1"/>
  <c r="AB228" i="1"/>
  <c r="AA228" i="1"/>
  <c r="Z228" i="1"/>
  <c r="Y228" i="1"/>
  <c r="X228" i="1"/>
  <c r="W228" i="1"/>
  <c r="V228" i="1"/>
  <c r="O228" i="1"/>
  <c r="BW227" i="1"/>
  <c r="BV227" i="1"/>
  <c r="BU227" i="1"/>
  <c r="BT227" i="1"/>
  <c r="BS227" i="1"/>
  <c r="BR227" i="1"/>
  <c r="BQ227" i="1"/>
  <c r="BP227" i="1"/>
  <c r="BO227" i="1"/>
  <c r="BN227" i="1"/>
  <c r="BM227" i="1"/>
  <c r="BL227" i="1"/>
  <c r="BK227" i="1"/>
  <c r="BJ227" i="1"/>
  <c r="BI227" i="1"/>
  <c r="BH227" i="1"/>
  <c r="BG227" i="1"/>
  <c r="BF227" i="1"/>
  <c r="BE227" i="1"/>
  <c r="BD227" i="1"/>
  <c r="BC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T227" i="1"/>
  <c r="S227" i="1"/>
  <c r="R227" i="1"/>
  <c r="Q227" i="1"/>
  <c r="P227" i="1"/>
  <c r="O227" i="1"/>
  <c r="N227" i="1"/>
  <c r="BW226" i="1"/>
  <c r="BV226" i="1"/>
  <c r="BU226" i="1"/>
  <c r="BT226" i="1"/>
  <c r="BS226" i="1"/>
  <c r="BR226" i="1"/>
  <c r="BQ226" i="1"/>
  <c r="BP226" i="1"/>
  <c r="BO226" i="1"/>
  <c r="BN226" i="1"/>
  <c r="BM226" i="1"/>
  <c r="BL226" i="1"/>
  <c r="BK226" i="1"/>
  <c r="BJ226" i="1"/>
  <c r="BI226" i="1"/>
  <c r="BH226" i="1"/>
  <c r="BG226" i="1"/>
  <c r="BF226" i="1"/>
  <c r="BE226" i="1"/>
  <c r="BD226" i="1"/>
  <c r="BC226" i="1"/>
  <c r="BB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AA226" i="1"/>
  <c r="Z226" i="1"/>
  <c r="Y226" i="1"/>
  <c r="X226" i="1"/>
  <c r="W226" i="1"/>
  <c r="V226" i="1"/>
  <c r="U226" i="1"/>
  <c r="T226" i="1"/>
  <c r="S226" i="1"/>
  <c r="R226" i="1"/>
  <c r="Q226" i="1"/>
  <c r="P226" i="1"/>
  <c r="O226" i="1"/>
  <c r="N226" i="1"/>
  <c r="BW225" i="1"/>
  <c r="BV225" i="1"/>
  <c r="BU225" i="1"/>
  <c r="BT225" i="1"/>
  <c r="BS225" i="1"/>
  <c r="BR225" i="1"/>
  <c r="BQ225" i="1"/>
  <c r="BP225" i="1"/>
  <c r="BO225" i="1"/>
  <c r="BN225" i="1"/>
  <c r="BM225" i="1"/>
  <c r="BL225" i="1"/>
  <c r="BK225" i="1"/>
  <c r="BJ225" i="1"/>
  <c r="BI225" i="1"/>
  <c r="BH225" i="1"/>
  <c r="BG225" i="1"/>
  <c r="BF225" i="1"/>
  <c r="BE225" i="1"/>
  <c r="BD225" i="1"/>
  <c r="BC225" i="1"/>
  <c r="BB225" i="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T225" i="1"/>
  <c r="S225" i="1"/>
  <c r="R225" i="1"/>
  <c r="Q225" i="1"/>
  <c r="P225" i="1"/>
  <c r="O225" i="1"/>
  <c r="N225" i="1"/>
  <c r="BW224" i="1"/>
  <c r="BV224" i="1"/>
  <c r="BU224" i="1"/>
  <c r="BT224" i="1"/>
  <c r="BS224" i="1"/>
  <c r="BR224" i="1"/>
  <c r="BQ224" i="1"/>
  <c r="BP224" i="1"/>
  <c r="BO224" i="1"/>
  <c r="BN224" i="1"/>
  <c r="BM224" i="1"/>
  <c r="BL224" i="1"/>
  <c r="BK224" i="1"/>
  <c r="BJ224" i="1"/>
  <c r="BI224" i="1"/>
  <c r="BH224" i="1"/>
  <c r="BG224" i="1"/>
  <c r="BF224" i="1"/>
  <c r="BE224" i="1"/>
  <c r="BD224" i="1"/>
  <c r="BC224" i="1"/>
  <c r="BB224" i="1"/>
  <c r="BA224" i="1"/>
  <c r="AZ224" i="1"/>
  <c r="AY224" i="1"/>
  <c r="AX224" i="1"/>
  <c r="AW224" i="1"/>
  <c r="AV224" i="1"/>
  <c r="AU224" i="1"/>
  <c r="AT224" i="1"/>
  <c r="AS224" i="1"/>
  <c r="AR224" i="1"/>
  <c r="AQ224" i="1"/>
  <c r="AP224" i="1"/>
  <c r="AO224" i="1"/>
  <c r="AN224" i="1"/>
  <c r="AM224" i="1"/>
  <c r="AL224" i="1"/>
  <c r="AK224" i="1"/>
  <c r="AJ224" i="1"/>
  <c r="AI224" i="1"/>
  <c r="AH224" i="1"/>
  <c r="AG224" i="1"/>
  <c r="X224" i="1"/>
  <c r="W224" i="1"/>
  <c r="V224" i="1"/>
  <c r="U224" i="1"/>
  <c r="T224" i="1"/>
  <c r="S224" i="1"/>
  <c r="R224" i="1"/>
  <c r="Q224" i="1"/>
  <c r="P224" i="1"/>
  <c r="O224" i="1"/>
  <c r="N224" i="1"/>
  <c r="BW223" i="1"/>
  <c r="BV223" i="1"/>
  <c r="BU223" i="1"/>
  <c r="BT223" i="1"/>
  <c r="BS223" i="1"/>
  <c r="BR223" i="1"/>
  <c r="BQ223" i="1"/>
  <c r="BP223" i="1"/>
  <c r="BO223" i="1"/>
  <c r="BN223" i="1"/>
  <c r="BM223" i="1"/>
  <c r="BL223" i="1"/>
  <c r="BK223" i="1"/>
  <c r="BJ223" i="1"/>
  <c r="BI223" i="1"/>
  <c r="BH223" i="1"/>
  <c r="BG223" i="1"/>
  <c r="BF223" i="1"/>
  <c r="BE223" i="1"/>
  <c r="BD223" i="1"/>
  <c r="BC223" i="1"/>
  <c r="BB223" i="1"/>
  <c r="BA223" i="1"/>
  <c r="AZ223" i="1"/>
  <c r="X223" i="1"/>
  <c r="W223" i="1"/>
  <c r="V223" i="1"/>
  <c r="U223" i="1"/>
  <c r="T223" i="1"/>
  <c r="S223" i="1"/>
  <c r="R223" i="1"/>
  <c r="Q223" i="1"/>
  <c r="P223" i="1"/>
  <c r="O223" i="1"/>
  <c r="N223" i="1"/>
  <c r="BW222" i="1"/>
  <c r="BV222" i="1"/>
  <c r="BU222" i="1"/>
  <c r="BT222" i="1"/>
  <c r="BS222" i="1"/>
  <c r="BR222" i="1"/>
  <c r="BQ222" i="1"/>
  <c r="BP222" i="1"/>
  <c r="BO222" i="1"/>
  <c r="BN222" i="1"/>
  <c r="BM222" i="1"/>
  <c r="BL222" i="1"/>
  <c r="BK222" i="1"/>
  <c r="BJ222" i="1"/>
  <c r="BI222" i="1"/>
  <c r="BH222" i="1"/>
  <c r="BG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W222" i="1"/>
  <c r="V222" i="1"/>
  <c r="U222" i="1"/>
  <c r="T222" i="1"/>
  <c r="S222" i="1"/>
  <c r="R222" i="1"/>
  <c r="Q222" i="1"/>
  <c r="P222" i="1"/>
  <c r="O222" i="1"/>
  <c r="N222" i="1"/>
  <c r="BQ221" i="1"/>
  <c r="BN221" i="1"/>
  <c r="BM221" i="1"/>
  <c r="BL221" i="1"/>
  <c r="BK221" i="1"/>
  <c r="BJ221" i="1"/>
  <c r="BI221" i="1"/>
  <c r="BH221" i="1"/>
  <c r="BG221" i="1"/>
  <c r="BF221" i="1"/>
  <c r="BE221" i="1"/>
  <c r="BD221" i="1"/>
  <c r="BC221" i="1"/>
  <c r="BB221" i="1"/>
  <c r="U221" i="1"/>
  <c r="R221" i="1"/>
  <c r="Q221" i="1"/>
  <c r="P221" i="1"/>
  <c r="O221" i="1"/>
  <c r="N221" i="1"/>
  <c r="BW220" i="1"/>
  <c r="BV220" i="1"/>
  <c r="BU220" i="1"/>
  <c r="BT220" i="1"/>
  <c r="BS220" i="1"/>
  <c r="BR220" i="1"/>
  <c r="BQ220" i="1"/>
  <c r="BP220" i="1"/>
  <c r="BO220" i="1"/>
  <c r="BN220" i="1"/>
  <c r="BM220" i="1"/>
  <c r="BL220" i="1"/>
  <c r="BK220" i="1"/>
  <c r="BJ220" i="1"/>
  <c r="BI220" i="1"/>
  <c r="BH220" i="1"/>
  <c r="BG220" i="1"/>
  <c r="BF220" i="1"/>
  <c r="BE220" i="1"/>
  <c r="BD220" i="1"/>
  <c r="BC220" i="1"/>
  <c r="BB220" i="1"/>
  <c r="BA220" i="1"/>
  <c r="X220" i="1"/>
  <c r="W220" i="1"/>
  <c r="V220" i="1"/>
  <c r="U220" i="1"/>
  <c r="T220" i="1"/>
  <c r="S220" i="1"/>
  <c r="R220" i="1"/>
  <c r="Q220" i="1"/>
  <c r="P220" i="1"/>
  <c r="O220" i="1"/>
  <c r="N220" i="1"/>
  <c r="BW219" i="1"/>
  <c r="BV219" i="1"/>
  <c r="BU219" i="1"/>
  <c r="BT219" i="1"/>
  <c r="BS219" i="1"/>
  <c r="BR219" i="1"/>
  <c r="BQ219" i="1"/>
  <c r="BP219" i="1"/>
  <c r="BO219" i="1"/>
  <c r="BN219" i="1"/>
  <c r="BM219" i="1"/>
  <c r="BL219" i="1"/>
  <c r="BK219" i="1"/>
  <c r="BJ219" i="1"/>
  <c r="BI219" i="1"/>
  <c r="BH219" i="1"/>
  <c r="BG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T219" i="1"/>
  <c r="S219" i="1"/>
  <c r="R219" i="1"/>
  <c r="Q219" i="1"/>
  <c r="P219" i="1"/>
  <c r="O219" i="1"/>
  <c r="N219" i="1"/>
  <c r="BP218" i="1"/>
  <c r="BM218" i="1"/>
  <c r="BL218" i="1"/>
  <c r="BK218" i="1"/>
  <c r="BJ218" i="1"/>
  <c r="BI218" i="1"/>
  <c r="BH218" i="1"/>
  <c r="BG218" i="1"/>
  <c r="BF218" i="1"/>
  <c r="BA218" i="1"/>
  <c r="AZ218" i="1"/>
  <c r="AY218" i="1"/>
  <c r="AV218" i="1"/>
  <c r="AU218" i="1"/>
  <c r="AT218" i="1"/>
  <c r="AL218" i="1"/>
  <c r="X218" i="1"/>
  <c r="W218" i="1"/>
  <c r="V218" i="1"/>
  <c r="U218" i="1"/>
  <c r="T218" i="1"/>
  <c r="S218" i="1"/>
  <c r="R218" i="1"/>
  <c r="Q218" i="1"/>
  <c r="P218" i="1"/>
  <c r="BL217" i="1"/>
  <c r="BK217" i="1"/>
  <c r="BJ217" i="1"/>
  <c r="BI217" i="1"/>
  <c r="BH217" i="1"/>
  <c r="BF217" i="1"/>
  <c r="BE217" i="1"/>
  <c r="BD217" i="1"/>
  <c r="BC217" i="1"/>
  <c r="BB217" i="1"/>
  <c r="BA217" i="1"/>
  <c r="W217" i="1"/>
  <c r="V217" i="1"/>
  <c r="U217" i="1"/>
  <c r="R217" i="1"/>
  <c r="Q217" i="1"/>
  <c r="P217" i="1"/>
  <c r="BH216" i="1"/>
  <c r="BC216" i="1"/>
  <c r="BB216" i="1"/>
  <c r="BA216" i="1"/>
  <c r="AZ216" i="1"/>
  <c r="AD216" i="1"/>
  <c r="Y216" i="1"/>
  <c r="X216" i="1"/>
  <c r="W216" i="1"/>
  <c r="V216" i="1"/>
  <c r="BW215" i="1"/>
  <c r="BV215" i="1"/>
  <c r="BU215" i="1"/>
  <c r="BT215" i="1"/>
  <c r="BS215" i="1"/>
  <c r="BR215" i="1"/>
  <c r="BQ215" i="1"/>
  <c r="BP215" i="1"/>
  <c r="BO215" i="1"/>
  <c r="BN215" i="1"/>
  <c r="BM215" i="1"/>
  <c r="BL215" i="1"/>
  <c r="BG215" i="1"/>
  <c r="BF215" i="1"/>
  <c r="BE215" i="1"/>
  <c r="BB215" i="1"/>
  <c r="BA215" i="1"/>
  <c r="AZ215" i="1"/>
  <c r="AY215" i="1"/>
  <c r="AX215" i="1"/>
  <c r="AW215" i="1"/>
  <c r="AV215" i="1"/>
  <c r="AU215" i="1"/>
  <c r="AT215" i="1"/>
  <c r="AS215" i="1"/>
  <c r="AR215" i="1"/>
  <c r="AQ215" i="1"/>
  <c r="AP215" i="1"/>
  <c r="AO215" i="1"/>
  <c r="AN215" i="1"/>
  <c r="AI215" i="1"/>
  <c r="AH215" i="1"/>
  <c r="AG215" i="1"/>
  <c r="X215" i="1"/>
  <c r="W215" i="1"/>
  <c r="V215" i="1"/>
  <c r="U215" i="1"/>
  <c r="T215" i="1"/>
  <c r="S215" i="1"/>
  <c r="R215" i="1"/>
  <c r="Q215" i="1"/>
  <c r="P215" i="1"/>
  <c r="BT214" i="1"/>
  <c r="BS214" i="1"/>
  <c r="BR214" i="1"/>
  <c r="BQ214" i="1"/>
  <c r="BP214" i="1"/>
  <c r="BO214" i="1"/>
  <c r="BN214" i="1"/>
  <c r="BM214" i="1"/>
  <c r="BL214" i="1"/>
  <c r="BK214" i="1"/>
  <c r="BJ214" i="1"/>
  <c r="BI214" i="1"/>
  <c r="BH214" i="1"/>
  <c r="BG214" i="1"/>
  <c r="BF214" i="1"/>
  <c r="X214" i="1"/>
  <c r="W214" i="1"/>
  <c r="V214" i="1"/>
  <c r="Q214" i="1"/>
  <c r="P214" i="1"/>
  <c r="N214" i="1"/>
  <c r="BS213" i="1"/>
  <c r="BR213" i="1"/>
  <c r="BQ213" i="1"/>
  <c r="BN213" i="1"/>
  <c r="BL213" i="1"/>
  <c r="BK213" i="1"/>
  <c r="BJ213" i="1"/>
  <c r="BI213" i="1"/>
  <c r="BH213" i="1"/>
  <c r="BG213" i="1"/>
  <c r="BF213" i="1"/>
  <c r="AN213" i="1"/>
  <c r="AM213" i="1"/>
  <c r="AL213" i="1"/>
  <c r="AK213" i="1"/>
  <c r="AJ213" i="1"/>
  <c r="AH213" i="1"/>
  <c r="AG213" i="1"/>
  <c r="AF213" i="1"/>
  <c r="AE213" i="1"/>
  <c r="AD213" i="1"/>
  <c r="AC213" i="1"/>
  <c r="AB213" i="1"/>
  <c r="BW212" i="1"/>
  <c r="BV212" i="1"/>
  <c r="BU212" i="1"/>
  <c r="BT212" i="1"/>
  <c r="BR212" i="1"/>
  <c r="BM212" i="1"/>
  <c r="BL212" i="1"/>
  <c r="BK212" i="1"/>
  <c r="BH212" i="1"/>
  <c r="BG212" i="1"/>
  <c r="BF212" i="1"/>
  <c r="AT212" i="1"/>
  <c r="AO212" i="1"/>
  <c r="AN212" i="1"/>
  <c r="AM212" i="1"/>
  <c r="AJ212" i="1"/>
  <c r="AH212" i="1"/>
  <c r="AG212" i="1"/>
  <c r="AF212" i="1"/>
  <c r="AE212" i="1"/>
  <c r="AD212" i="1"/>
  <c r="AC212" i="1"/>
  <c r="AB212" i="1"/>
  <c r="BT211" i="1"/>
  <c r="BP211" i="1"/>
  <c r="BO211" i="1"/>
  <c r="BN211" i="1"/>
  <c r="BM211" i="1"/>
  <c r="BL211" i="1"/>
  <c r="AP211" i="1"/>
  <c r="AH211" i="1"/>
  <c r="AG211" i="1"/>
  <c r="AD211" i="1"/>
  <c r="AC211" i="1"/>
  <c r="AB211" i="1"/>
  <c r="BT210" i="1"/>
  <c r="BP210" i="1"/>
  <c r="BO210" i="1"/>
  <c r="BN210" i="1"/>
  <c r="BM210" i="1"/>
  <c r="BL210" i="1"/>
  <c r="AP210" i="1"/>
  <c r="AL210" i="1"/>
  <c r="AK210" i="1"/>
  <c r="AJ210" i="1"/>
  <c r="AH210" i="1"/>
  <c r="AK209" i="1"/>
  <c r="AJ209" i="1"/>
  <c r="AH209" i="1"/>
  <c r="BW207" i="1"/>
  <c r="BV207" i="1"/>
  <c r="BU207" i="1"/>
  <c r="BT207" i="1"/>
  <c r="BS207" i="1"/>
  <c r="BR207" i="1"/>
  <c r="BQ207" i="1"/>
  <c r="BP207" i="1"/>
  <c r="BO207" i="1"/>
  <c r="BN207" i="1"/>
  <c r="BM207" i="1"/>
  <c r="BL207" i="1"/>
  <c r="BG207" i="1"/>
  <c r="BF207" i="1"/>
  <c r="BE207" i="1"/>
  <c r="BB207" i="1"/>
  <c r="BA207" i="1"/>
  <c r="AZ207" i="1"/>
  <c r="AY207" i="1"/>
  <c r="AX207" i="1"/>
  <c r="AW207" i="1"/>
  <c r="AV207" i="1"/>
  <c r="AU207" i="1"/>
  <c r="AT207" i="1"/>
  <c r="AS207" i="1"/>
  <c r="AR207" i="1"/>
  <c r="AQ207" i="1"/>
  <c r="AP207" i="1"/>
  <c r="AO207" i="1"/>
  <c r="AN207" i="1"/>
  <c r="AI207" i="1"/>
  <c r="AH207" i="1"/>
  <c r="AG207" i="1"/>
  <c r="AD207" i="1"/>
  <c r="AC207" i="1"/>
  <c r="AB207" i="1"/>
  <c r="AA207" i="1"/>
  <c r="Z207" i="1"/>
  <c r="Y207" i="1"/>
  <c r="X207" i="1"/>
  <c r="W207" i="1"/>
  <c r="V207" i="1"/>
  <c r="U207" i="1"/>
  <c r="T207" i="1"/>
  <c r="S207" i="1"/>
  <c r="R207" i="1"/>
  <c r="Q207" i="1"/>
  <c r="P207" i="1"/>
  <c r="BW206" i="1"/>
  <c r="BT206" i="1"/>
  <c r="BS206" i="1"/>
  <c r="BR206" i="1"/>
  <c r="BQ206" i="1"/>
  <c r="BP206" i="1"/>
  <c r="BO206" i="1"/>
  <c r="BN206" i="1"/>
  <c r="BM206" i="1"/>
  <c r="BL206" i="1"/>
  <c r="BK206" i="1"/>
  <c r="BJ206" i="1"/>
  <c r="BI206" i="1"/>
  <c r="BH206" i="1"/>
  <c r="BG206" i="1"/>
  <c r="BF206" i="1"/>
  <c r="BA206" i="1"/>
  <c r="AZ206" i="1"/>
  <c r="AY206" i="1"/>
  <c r="AV206" i="1"/>
  <c r="AU206" i="1"/>
  <c r="AT206" i="1"/>
  <c r="AS206" i="1"/>
  <c r="AR206" i="1"/>
  <c r="AQ206" i="1"/>
  <c r="AP206" i="1"/>
  <c r="AO206" i="1"/>
  <c r="AN206" i="1"/>
  <c r="AM206" i="1"/>
  <c r="AL206" i="1"/>
  <c r="AK206" i="1"/>
  <c r="AJ206" i="1"/>
  <c r="AI206" i="1"/>
  <c r="AH206" i="1"/>
  <c r="X206" i="1"/>
  <c r="W206" i="1"/>
  <c r="V206" i="1"/>
  <c r="U206" i="1"/>
  <c r="T206" i="1"/>
  <c r="S206" i="1"/>
  <c r="R206" i="1"/>
  <c r="Q206" i="1"/>
  <c r="P206" i="1"/>
  <c r="O206" i="1"/>
  <c r="N206" i="1"/>
  <c r="BS205" i="1"/>
  <c r="BR205" i="1"/>
  <c r="BQ205" i="1"/>
  <c r="BN205" i="1"/>
  <c r="BM205" i="1"/>
  <c r="BL205" i="1"/>
  <c r="BK205" i="1"/>
  <c r="BJ205" i="1"/>
  <c r="BI205" i="1"/>
  <c r="BH205" i="1"/>
  <c r="BG205" i="1"/>
  <c r="BF205" i="1"/>
  <c r="BE205" i="1"/>
  <c r="BD205" i="1"/>
  <c r="BC205" i="1"/>
  <c r="BB205" i="1"/>
  <c r="BA205" i="1"/>
  <c r="AZ205" i="1"/>
  <c r="W205" i="1"/>
  <c r="V205" i="1"/>
  <c r="U205" i="1"/>
  <c r="R205" i="1"/>
  <c r="Q205" i="1"/>
  <c r="P205" i="1"/>
  <c r="O205" i="1"/>
  <c r="N205" i="1"/>
  <c r="BW204" i="1"/>
  <c r="BV204" i="1"/>
  <c r="BU204" i="1"/>
  <c r="BT204" i="1"/>
  <c r="BS204" i="1"/>
  <c r="BR204" i="1"/>
  <c r="BQ204" i="1"/>
  <c r="BP204" i="1"/>
  <c r="BO204" i="1"/>
  <c r="BN204" i="1"/>
  <c r="BM204" i="1"/>
  <c r="BL204" i="1"/>
  <c r="BK204" i="1"/>
  <c r="BJ204" i="1"/>
  <c r="BI204" i="1"/>
  <c r="BH204" i="1"/>
  <c r="BG204" i="1"/>
  <c r="BF204" i="1"/>
  <c r="BE204" i="1"/>
  <c r="BD204" i="1"/>
  <c r="BC204" i="1"/>
  <c r="BB204" i="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AA204" i="1"/>
  <c r="Z204" i="1"/>
  <c r="Y204" i="1"/>
  <c r="X204" i="1"/>
  <c r="W204" i="1"/>
  <c r="V204" i="1"/>
  <c r="U204" i="1"/>
  <c r="T204" i="1"/>
  <c r="S204" i="1"/>
  <c r="R204" i="1"/>
  <c r="Q204" i="1"/>
  <c r="P204" i="1"/>
  <c r="O204" i="1"/>
  <c r="N204" i="1"/>
  <c r="BW203" i="1"/>
  <c r="BV203" i="1"/>
  <c r="BU203" i="1"/>
  <c r="BT203" i="1"/>
  <c r="BS203" i="1"/>
  <c r="BR203" i="1"/>
  <c r="BQ203" i="1"/>
  <c r="BP203" i="1"/>
  <c r="BO203" i="1"/>
  <c r="BN203" i="1"/>
  <c r="BM203" i="1"/>
  <c r="BL203" i="1"/>
  <c r="BK203" i="1"/>
  <c r="BJ203" i="1"/>
  <c r="BI203" i="1"/>
  <c r="BH203" i="1"/>
  <c r="BG203" i="1"/>
  <c r="BF203" i="1"/>
  <c r="BE203" i="1"/>
  <c r="BD203" i="1"/>
  <c r="BC203" i="1"/>
  <c r="BB203" i="1"/>
  <c r="BA203" i="1"/>
  <c r="AZ203" i="1"/>
  <c r="AY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W203" i="1"/>
  <c r="V203" i="1"/>
  <c r="U203" i="1"/>
  <c r="T203" i="1"/>
  <c r="S203" i="1"/>
  <c r="R203" i="1"/>
  <c r="Q203" i="1"/>
  <c r="P203" i="1"/>
  <c r="O203" i="1"/>
  <c r="N203" i="1"/>
  <c r="BW202" i="1"/>
  <c r="BV202" i="1"/>
  <c r="BU202" i="1"/>
  <c r="BT202" i="1"/>
  <c r="BS202" i="1"/>
  <c r="BR202" i="1"/>
  <c r="BQ202" i="1"/>
  <c r="BP202" i="1"/>
  <c r="BO202" i="1"/>
  <c r="BN202" i="1"/>
  <c r="BM202" i="1"/>
  <c r="BL202" i="1"/>
  <c r="BK202" i="1"/>
  <c r="BJ202" i="1"/>
  <c r="BI202" i="1"/>
  <c r="BH202" i="1"/>
  <c r="BG202" i="1"/>
  <c r="BF202" i="1"/>
  <c r="BE202" i="1"/>
  <c r="BD202" i="1"/>
  <c r="BC202" i="1"/>
  <c r="BB202" i="1"/>
  <c r="BA202" i="1"/>
  <c r="AZ202" i="1"/>
  <c r="X202" i="1"/>
  <c r="W202" i="1"/>
  <c r="V202" i="1"/>
  <c r="U202" i="1"/>
  <c r="T202" i="1"/>
  <c r="S202" i="1"/>
  <c r="R202" i="1"/>
  <c r="Q202" i="1"/>
  <c r="P202" i="1"/>
  <c r="O202" i="1"/>
  <c r="N202" i="1"/>
  <c r="BW201" i="1"/>
  <c r="BV201" i="1"/>
  <c r="BU201" i="1"/>
  <c r="BT201" i="1"/>
  <c r="BS201" i="1"/>
  <c r="BR201" i="1"/>
  <c r="BQ201" i="1"/>
  <c r="BP201" i="1"/>
  <c r="BO201" i="1"/>
  <c r="BN201" i="1"/>
  <c r="BM201" i="1"/>
  <c r="BL201" i="1"/>
  <c r="BK201" i="1"/>
  <c r="BJ201" i="1"/>
  <c r="BI201" i="1"/>
  <c r="BH201" i="1"/>
  <c r="BG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T201" i="1"/>
  <c r="S201" i="1"/>
  <c r="R201" i="1"/>
  <c r="Q201" i="1"/>
  <c r="P201" i="1"/>
  <c r="O201" i="1"/>
  <c r="N201" i="1"/>
  <c r="BW200" i="1"/>
  <c r="BV200" i="1"/>
  <c r="BU200" i="1"/>
  <c r="BT200" i="1"/>
  <c r="BS200" i="1"/>
  <c r="BR200" i="1"/>
  <c r="BQ200" i="1"/>
  <c r="BP200" i="1"/>
  <c r="BO200" i="1"/>
  <c r="BN200" i="1"/>
  <c r="BM200" i="1"/>
  <c r="BL200" i="1"/>
  <c r="BK200" i="1"/>
  <c r="BJ200" i="1"/>
  <c r="BI200" i="1"/>
  <c r="BH200" i="1"/>
  <c r="BG200" i="1"/>
  <c r="BF200" i="1"/>
  <c r="BE200" i="1"/>
  <c r="BD200" i="1"/>
  <c r="BC200" i="1"/>
  <c r="BB200" i="1"/>
  <c r="BA200" i="1"/>
  <c r="AZ200" i="1"/>
  <c r="AY200" i="1"/>
  <c r="AX200" i="1"/>
  <c r="AW200" i="1"/>
  <c r="AV200" i="1"/>
  <c r="AU200" i="1"/>
  <c r="AT200" i="1"/>
  <c r="AS200" i="1"/>
  <c r="AR200" i="1"/>
  <c r="AQ200" i="1"/>
  <c r="AP200" i="1"/>
  <c r="AO200" i="1"/>
  <c r="AN200" i="1"/>
  <c r="AM200" i="1"/>
  <c r="AL200" i="1"/>
  <c r="AK200" i="1"/>
  <c r="AJ200" i="1"/>
  <c r="AI200" i="1"/>
  <c r="AH200" i="1"/>
  <c r="AG200" i="1"/>
  <c r="X200" i="1"/>
  <c r="W200" i="1"/>
  <c r="V200" i="1"/>
  <c r="U200" i="1"/>
  <c r="T200" i="1"/>
  <c r="S200" i="1"/>
  <c r="R200" i="1"/>
  <c r="Q200" i="1"/>
  <c r="P200" i="1"/>
  <c r="O200" i="1"/>
  <c r="N200" i="1"/>
  <c r="BW199" i="1"/>
  <c r="BV199" i="1"/>
  <c r="BU199" i="1"/>
  <c r="BT199" i="1"/>
  <c r="BS199" i="1"/>
  <c r="BR199" i="1"/>
  <c r="BQ199" i="1"/>
  <c r="BP199" i="1"/>
  <c r="BO199" i="1"/>
  <c r="BN199" i="1"/>
  <c r="BM199" i="1"/>
  <c r="BL199" i="1"/>
  <c r="BK199" i="1"/>
  <c r="BJ199" i="1"/>
  <c r="BI199" i="1"/>
  <c r="BH199" i="1"/>
  <c r="BG199" i="1"/>
  <c r="BF199" i="1"/>
  <c r="BE199" i="1"/>
  <c r="BD199" i="1"/>
  <c r="BC199" i="1"/>
  <c r="BB199" i="1"/>
  <c r="BA199" i="1"/>
  <c r="AZ199" i="1"/>
  <c r="X199" i="1"/>
  <c r="W199" i="1"/>
  <c r="V199" i="1"/>
  <c r="U199" i="1"/>
  <c r="T199" i="1"/>
  <c r="S199" i="1"/>
  <c r="R199" i="1"/>
  <c r="Q199" i="1"/>
  <c r="P199" i="1"/>
  <c r="O199" i="1"/>
  <c r="N199" i="1"/>
  <c r="BW198" i="1"/>
  <c r="BV198" i="1"/>
  <c r="BU198" i="1"/>
  <c r="BT198" i="1"/>
  <c r="BS198" i="1"/>
  <c r="BR198" i="1"/>
  <c r="BQ198" i="1"/>
  <c r="BP198" i="1"/>
  <c r="BO198" i="1"/>
  <c r="BN198" i="1"/>
  <c r="BM198" i="1"/>
  <c r="BL198" i="1"/>
  <c r="BK198" i="1"/>
  <c r="BJ198" i="1"/>
  <c r="BI198" i="1"/>
  <c r="BH198" i="1"/>
  <c r="BG198" i="1"/>
  <c r="BF198" i="1"/>
  <c r="BE198" i="1"/>
  <c r="BD198" i="1"/>
  <c r="BC198" i="1"/>
  <c r="BB198" i="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T198" i="1"/>
  <c r="S198" i="1"/>
  <c r="R198" i="1"/>
  <c r="Q198" i="1"/>
  <c r="P198" i="1"/>
  <c r="O198" i="1"/>
  <c r="N198" i="1"/>
  <c r="BV197" i="1"/>
  <c r="BU197" i="1"/>
  <c r="BS197" i="1"/>
  <c r="BR197" i="1"/>
  <c r="BQ197" i="1"/>
  <c r="BP197" i="1"/>
  <c r="BO197" i="1"/>
  <c r="BN197" i="1"/>
  <c r="BM197" i="1"/>
  <c r="BL197" i="1"/>
  <c r="BK197" i="1"/>
  <c r="BJ197" i="1"/>
  <c r="BI197" i="1"/>
  <c r="BH197" i="1"/>
  <c r="BG197" i="1"/>
  <c r="BF197" i="1"/>
  <c r="BE197" i="1"/>
  <c r="BD197" i="1"/>
  <c r="BC197" i="1"/>
  <c r="BB197" i="1"/>
  <c r="BA197" i="1"/>
  <c r="AZ197" i="1"/>
  <c r="AX197" i="1"/>
  <c r="AW197" i="1"/>
  <c r="AU197" i="1"/>
  <c r="AT197" i="1"/>
  <c r="AS197" i="1"/>
  <c r="AR197" i="1"/>
  <c r="AQ197" i="1"/>
  <c r="AP197" i="1"/>
  <c r="AO197" i="1"/>
  <c r="AN197" i="1"/>
  <c r="AM197" i="1"/>
  <c r="AL197" i="1"/>
  <c r="AK197" i="1"/>
  <c r="AJ197" i="1"/>
  <c r="AI197" i="1"/>
  <c r="AH197" i="1"/>
  <c r="AG197" i="1"/>
  <c r="W197" i="1"/>
  <c r="V197" i="1"/>
  <c r="U197" i="1"/>
  <c r="T197" i="1"/>
  <c r="S197" i="1"/>
  <c r="R197" i="1"/>
  <c r="Q197" i="1"/>
  <c r="P197" i="1"/>
  <c r="O197" i="1"/>
  <c r="N197" i="1"/>
  <c r="BW196" i="1"/>
  <c r="BV196" i="1"/>
  <c r="BU196" i="1"/>
  <c r="BT196" i="1"/>
  <c r="BS196" i="1"/>
  <c r="BR196" i="1"/>
  <c r="BQ196" i="1"/>
  <c r="BP196" i="1"/>
  <c r="BO196" i="1"/>
  <c r="BN196" i="1"/>
  <c r="BM196" i="1"/>
  <c r="BL196" i="1"/>
  <c r="BK196" i="1"/>
  <c r="BJ196" i="1"/>
  <c r="BI196" i="1"/>
  <c r="BH196" i="1"/>
  <c r="BG196" i="1"/>
  <c r="BF196" i="1"/>
  <c r="BE196" i="1"/>
  <c r="BD196" i="1"/>
  <c r="BC196" i="1"/>
  <c r="BB196" i="1"/>
  <c r="BA196" i="1"/>
  <c r="AZ196" i="1"/>
  <c r="X196" i="1"/>
  <c r="W196" i="1"/>
  <c r="V196" i="1"/>
  <c r="U196" i="1"/>
  <c r="T196" i="1"/>
  <c r="S196" i="1"/>
  <c r="R196" i="1"/>
  <c r="Q196" i="1"/>
  <c r="P196" i="1"/>
  <c r="O196" i="1"/>
  <c r="N196" i="1"/>
  <c r="BW195" i="1"/>
  <c r="BV195" i="1"/>
  <c r="BU195" i="1"/>
  <c r="BT195" i="1"/>
  <c r="BS195" i="1"/>
  <c r="BR195" i="1"/>
  <c r="BQ195" i="1"/>
  <c r="BP195" i="1"/>
  <c r="BO195" i="1"/>
  <c r="BN195" i="1"/>
  <c r="BM195" i="1"/>
  <c r="BL195" i="1"/>
  <c r="BK195" i="1"/>
  <c r="BJ195" i="1"/>
  <c r="BI195" i="1"/>
  <c r="BH195" i="1"/>
  <c r="BG195" i="1"/>
  <c r="BF195" i="1"/>
  <c r="BE195" i="1"/>
  <c r="BD195" i="1"/>
  <c r="BC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T195" i="1"/>
  <c r="S195" i="1"/>
  <c r="R195" i="1"/>
  <c r="Q195" i="1"/>
  <c r="P195" i="1"/>
  <c r="O195" i="1"/>
  <c r="N195" i="1"/>
  <c r="BW194" i="1"/>
  <c r="BV194" i="1"/>
  <c r="BU194" i="1"/>
  <c r="BT194" i="1"/>
  <c r="BS194" i="1"/>
  <c r="BR194" i="1"/>
  <c r="BQ194" i="1"/>
  <c r="BP194" i="1"/>
  <c r="BO194" i="1"/>
  <c r="BN194" i="1"/>
  <c r="BM194" i="1"/>
  <c r="BL194" i="1"/>
  <c r="BK194" i="1"/>
  <c r="BJ194" i="1"/>
  <c r="BI194" i="1"/>
  <c r="BH194" i="1"/>
  <c r="BG194" i="1"/>
  <c r="BF194" i="1"/>
  <c r="BE194" i="1"/>
  <c r="BD194" i="1"/>
  <c r="BC194" i="1"/>
  <c r="BA194" i="1"/>
  <c r="AZ194" i="1"/>
  <c r="AY194" i="1"/>
  <c r="AX194" i="1"/>
  <c r="AW194" i="1"/>
  <c r="AV194" i="1"/>
  <c r="AU194" i="1"/>
  <c r="AT194" i="1"/>
  <c r="AS194" i="1"/>
  <c r="AR194" i="1"/>
  <c r="AQ194" i="1"/>
  <c r="AP194" i="1"/>
  <c r="AO194" i="1"/>
  <c r="AN194" i="1"/>
  <c r="AM194" i="1"/>
  <c r="AL194" i="1"/>
  <c r="AK194" i="1"/>
  <c r="AJ194" i="1"/>
  <c r="AI194" i="1"/>
  <c r="AH194" i="1"/>
  <c r="AG194" i="1"/>
  <c r="X194" i="1"/>
  <c r="W194" i="1"/>
  <c r="V194" i="1"/>
  <c r="U194" i="1"/>
  <c r="T194" i="1"/>
  <c r="S194" i="1"/>
  <c r="R194" i="1"/>
  <c r="Q194" i="1"/>
  <c r="P194" i="1"/>
  <c r="O194" i="1"/>
  <c r="N194" i="1"/>
  <c r="BW193" i="1"/>
  <c r="BV193" i="1"/>
  <c r="BU193" i="1"/>
  <c r="BS193" i="1"/>
  <c r="BR193" i="1"/>
  <c r="BQ193" i="1"/>
  <c r="BP193" i="1"/>
  <c r="BO193" i="1"/>
  <c r="BN193" i="1"/>
  <c r="BM193" i="1"/>
  <c r="BL193" i="1"/>
  <c r="BK193" i="1"/>
  <c r="BJ193" i="1"/>
  <c r="BI193" i="1"/>
  <c r="BH193" i="1"/>
  <c r="BG193" i="1"/>
  <c r="BF193" i="1"/>
  <c r="BE193" i="1"/>
  <c r="BD193" i="1"/>
  <c r="BC193" i="1"/>
  <c r="BB193" i="1"/>
  <c r="AZ193" i="1"/>
  <c r="W193" i="1"/>
  <c r="V193" i="1"/>
  <c r="U193" i="1"/>
  <c r="T193" i="1"/>
  <c r="S193" i="1"/>
  <c r="R193" i="1"/>
  <c r="Q193" i="1"/>
  <c r="P193" i="1"/>
  <c r="O193" i="1"/>
  <c r="N193" i="1"/>
  <c r="BW192" i="1"/>
  <c r="BV192" i="1"/>
  <c r="BU192" i="1"/>
  <c r="BT192" i="1"/>
  <c r="BS192" i="1"/>
  <c r="BF192" i="1"/>
  <c r="BE192" i="1"/>
  <c r="BD192" i="1"/>
  <c r="BC192" i="1"/>
  <c r="BB192" i="1"/>
  <c r="AZ192" i="1"/>
  <c r="AY192" i="1"/>
  <c r="AX192" i="1"/>
  <c r="AW192" i="1"/>
  <c r="AV192" i="1"/>
  <c r="AU192" i="1"/>
  <c r="AT192" i="1"/>
  <c r="AG192" i="1"/>
  <c r="AF192" i="1"/>
  <c r="AE192" i="1"/>
  <c r="AD192" i="1"/>
  <c r="AC192" i="1"/>
  <c r="AA192" i="1"/>
  <c r="Z192" i="1"/>
  <c r="Y192" i="1"/>
  <c r="X192" i="1"/>
  <c r="W192" i="1"/>
  <c r="V192" i="1"/>
  <c r="U192" i="1"/>
  <c r="BW191" i="1"/>
  <c r="BV191" i="1"/>
  <c r="BU191" i="1"/>
  <c r="BT191" i="1"/>
  <c r="BS191" i="1"/>
  <c r="BR191" i="1"/>
  <c r="BQ191" i="1"/>
  <c r="BP191" i="1"/>
  <c r="BO191" i="1"/>
  <c r="BN191" i="1"/>
  <c r="BM191" i="1"/>
  <c r="BL191" i="1"/>
  <c r="BK191" i="1"/>
  <c r="BJ191" i="1"/>
  <c r="BI191" i="1"/>
  <c r="BG191" i="1"/>
  <c r="BF191" i="1"/>
  <c r="BE191" i="1"/>
  <c r="BD191" i="1"/>
  <c r="BC191" i="1"/>
  <c r="BB191" i="1"/>
  <c r="BA191" i="1"/>
  <c r="AZ191" i="1"/>
  <c r="AY191" i="1"/>
  <c r="AX191" i="1"/>
  <c r="X191" i="1"/>
  <c r="W191" i="1"/>
  <c r="V191" i="1"/>
  <c r="U191" i="1"/>
  <c r="T191" i="1"/>
  <c r="S191" i="1"/>
  <c r="R191" i="1"/>
  <c r="Q191" i="1"/>
  <c r="P191" i="1"/>
  <c r="O191" i="1"/>
  <c r="N191" i="1"/>
  <c r="BW190" i="1"/>
  <c r="BV190" i="1"/>
  <c r="BU190" i="1"/>
  <c r="BT190" i="1"/>
  <c r="BS190" i="1"/>
  <c r="BR190" i="1"/>
  <c r="BQ190" i="1"/>
  <c r="BP190" i="1"/>
  <c r="BO190" i="1"/>
  <c r="BN190" i="1"/>
  <c r="BM190" i="1"/>
  <c r="BL190" i="1"/>
  <c r="BK190" i="1"/>
  <c r="BJ190" i="1"/>
  <c r="BI190" i="1"/>
  <c r="BH190" i="1"/>
  <c r="BG190" i="1"/>
  <c r="BF190" i="1"/>
  <c r="BE190" i="1"/>
  <c r="BD190" i="1"/>
  <c r="BC190" i="1"/>
  <c r="BA190" i="1"/>
  <c r="AZ190" i="1"/>
  <c r="AY190" i="1"/>
  <c r="AX190" i="1"/>
  <c r="X190" i="1"/>
  <c r="W190" i="1"/>
  <c r="V190" i="1"/>
  <c r="U190" i="1"/>
  <c r="T190" i="1"/>
  <c r="S190" i="1"/>
  <c r="R190" i="1"/>
  <c r="Q190" i="1"/>
  <c r="P190" i="1"/>
  <c r="O190" i="1"/>
  <c r="N190" i="1"/>
  <c r="BW189" i="1"/>
  <c r="BV189" i="1"/>
  <c r="BU189" i="1"/>
  <c r="BS189" i="1"/>
  <c r="BR189" i="1"/>
  <c r="BQ189" i="1"/>
  <c r="BP189" i="1"/>
  <c r="BO189" i="1"/>
  <c r="BM189" i="1"/>
  <c r="BL189" i="1"/>
  <c r="BK189" i="1"/>
  <c r="BJ189" i="1"/>
  <c r="BI189" i="1"/>
  <c r="BH189" i="1"/>
  <c r="BG189" i="1"/>
  <c r="BF189" i="1"/>
  <c r="BE189" i="1"/>
  <c r="BD189" i="1"/>
  <c r="BC189" i="1"/>
  <c r="BB189" i="1"/>
  <c r="BA189" i="1"/>
  <c r="AZ189" i="1"/>
  <c r="AY189" i="1"/>
  <c r="AX189" i="1"/>
  <c r="W189" i="1"/>
  <c r="V189" i="1"/>
  <c r="U189" i="1"/>
  <c r="T189" i="1"/>
  <c r="S189" i="1"/>
  <c r="R189" i="1"/>
  <c r="Q189" i="1"/>
  <c r="O189" i="1"/>
  <c r="N189" i="1"/>
  <c r="BW188" i="1"/>
  <c r="BV188" i="1"/>
  <c r="BU188" i="1"/>
  <c r="BT188" i="1"/>
  <c r="BS188" i="1"/>
  <c r="BR188" i="1"/>
  <c r="BQ188" i="1"/>
  <c r="BP188" i="1"/>
  <c r="BO188" i="1"/>
  <c r="BM188" i="1"/>
  <c r="BL188" i="1"/>
  <c r="BK188" i="1"/>
  <c r="BJ188" i="1"/>
  <c r="BI188" i="1"/>
  <c r="BH188" i="1"/>
  <c r="BG188" i="1"/>
  <c r="BF188" i="1"/>
  <c r="BD188" i="1"/>
  <c r="BC188" i="1"/>
  <c r="BB188" i="1"/>
  <c r="BA188" i="1"/>
  <c r="AZ188" i="1"/>
  <c r="AY188" i="1"/>
  <c r="AX188" i="1"/>
  <c r="AW188" i="1"/>
  <c r="AV188" i="1"/>
  <c r="AU188" i="1"/>
  <c r="AT188" i="1"/>
  <c r="AS188" i="1"/>
  <c r="AR188" i="1"/>
  <c r="AQ188" i="1"/>
  <c r="AO188" i="1"/>
  <c r="AN188" i="1"/>
  <c r="AM188" i="1"/>
  <c r="AL188" i="1"/>
  <c r="AK188" i="1"/>
  <c r="AJ188" i="1"/>
  <c r="AI188" i="1"/>
  <c r="AH188" i="1"/>
  <c r="AG188" i="1"/>
  <c r="AE188" i="1"/>
  <c r="AD188" i="1"/>
  <c r="AC188" i="1"/>
  <c r="AB188" i="1"/>
  <c r="AA188" i="1"/>
  <c r="Z188" i="1"/>
  <c r="Y188" i="1"/>
  <c r="X188" i="1"/>
  <c r="W188" i="1"/>
  <c r="V188" i="1"/>
  <c r="U188" i="1"/>
  <c r="T188" i="1"/>
  <c r="S188" i="1"/>
  <c r="Q188" i="1"/>
  <c r="P188" i="1"/>
  <c r="O188" i="1"/>
  <c r="N188" i="1"/>
  <c r="BW187" i="1"/>
  <c r="BO187" i="1"/>
  <c r="BK187" i="1"/>
  <c r="BJ187" i="1"/>
  <c r="BI187" i="1"/>
  <c r="BH187" i="1"/>
  <c r="BG187" i="1"/>
  <c r="BF187" i="1"/>
  <c r="BE187" i="1"/>
  <c r="BD187" i="1"/>
  <c r="BC187" i="1"/>
  <c r="BB187" i="1"/>
  <c r="BA187" i="1"/>
  <c r="AZ187" i="1"/>
  <c r="AY187" i="1"/>
  <c r="S187" i="1"/>
  <c r="O187" i="1"/>
  <c r="N187" i="1"/>
  <c r="BW186" i="1"/>
  <c r="BV186" i="1"/>
  <c r="BU186" i="1"/>
  <c r="BT186" i="1"/>
  <c r="BS186" i="1"/>
  <c r="BR186" i="1"/>
  <c r="BQ186" i="1"/>
  <c r="BI186" i="1"/>
  <c r="BE186" i="1"/>
  <c r="BD186" i="1"/>
  <c r="BC186" i="1"/>
  <c r="BB186" i="1"/>
  <c r="BA186" i="1"/>
  <c r="AZ186" i="1"/>
  <c r="AY186" i="1"/>
  <c r="AX186" i="1"/>
  <c r="X186" i="1"/>
  <c r="W186" i="1"/>
  <c r="V186" i="1"/>
  <c r="U186" i="1"/>
  <c r="BW185" i="1"/>
  <c r="BV185" i="1"/>
  <c r="BU185" i="1"/>
  <c r="BT185" i="1"/>
  <c r="BS185" i="1"/>
  <c r="BR185" i="1"/>
  <c r="BQ185" i="1"/>
  <c r="BP185" i="1"/>
  <c r="BO185" i="1"/>
  <c r="BN185" i="1"/>
  <c r="BM185" i="1"/>
  <c r="BL185" i="1"/>
  <c r="BK185" i="1"/>
  <c r="BC185" i="1"/>
  <c r="AY185" i="1"/>
  <c r="AX185" i="1"/>
  <c r="X185" i="1"/>
  <c r="W185" i="1"/>
  <c r="V185" i="1"/>
  <c r="U185" i="1"/>
  <c r="T185" i="1"/>
  <c r="S185" i="1"/>
  <c r="R185" i="1"/>
  <c r="Q185" i="1"/>
  <c r="P185" i="1"/>
  <c r="O185" i="1"/>
  <c r="AP184" i="1"/>
  <c r="BW183" i="1"/>
  <c r="BV183" i="1"/>
  <c r="BU183" i="1"/>
  <c r="BT183" i="1"/>
  <c r="BS183" i="1"/>
  <c r="BR183" i="1"/>
  <c r="BQ183" i="1"/>
  <c r="BP183" i="1"/>
  <c r="BO183" i="1"/>
  <c r="BN183" i="1"/>
  <c r="BM183" i="1"/>
  <c r="BL183" i="1"/>
  <c r="BK183" i="1"/>
  <c r="BJ183" i="1"/>
  <c r="BI183" i="1"/>
  <c r="BH183" i="1"/>
  <c r="BG183" i="1"/>
  <c r="BF183" i="1"/>
  <c r="BE183" i="1"/>
  <c r="BD183" i="1"/>
  <c r="BC183" i="1"/>
  <c r="BB183" i="1"/>
  <c r="BA183" i="1"/>
  <c r="X183" i="1"/>
  <c r="W183" i="1"/>
  <c r="V183" i="1"/>
  <c r="U183" i="1"/>
  <c r="T183" i="1"/>
  <c r="S183" i="1"/>
  <c r="R183" i="1"/>
  <c r="Q183" i="1"/>
  <c r="P183" i="1"/>
  <c r="O183" i="1"/>
  <c r="N183" i="1"/>
  <c r="BW182" i="1"/>
  <c r="BV182" i="1"/>
  <c r="BU182" i="1"/>
  <c r="BT182" i="1"/>
  <c r="BS182" i="1"/>
  <c r="BR182" i="1"/>
  <c r="BQ182" i="1"/>
  <c r="BP182" i="1"/>
  <c r="BO182" i="1"/>
  <c r="BN182" i="1"/>
  <c r="BM182" i="1"/>
  <c r="BL182" i="1"/>
  <c r="BK182" i="1"/>
  <c r="BJ182" i="1"/>
  <c r="BI182" i="1"/>
  <c r="BH182" i="1"/>
  <c r="BG182" i="1"/>
  <c r="BF182" i="1"/>
  <c r="BE182" i="1"/>
  <c r="BD182" i="1"/>
  <c r="BC182" i="1"/>
  <c r="BB182" i="1"/>
  <c r="BA182" i="1"/>
  <c r="X182" i="1"/>
  <c r="W182" i="1"/>
  <c r="V182" i="1"/>
  <c r="U182" i="1"/>
  <c r="T182" i="1"/>
  <c r="S182" i="1"/>
  <c r="R182" i="1"/>
  <c r="Q182" i="1"/>
  <c r="P182" i="1"/>
  <c r="O182" i="1"/>
  <c r="N182" i="1"/>
  <c r="BW181" i="1"/>
  <c r="BV181" i="1"/>
  <c r="BU181" i="1"/>
  <c r="BT181" i="1"/>
  <c r="BS181" i="1"/>
  <c r="BR181" i="1"/>
  <c r="BQ181" i="1"/>
  <c r="BP181" i="1"/>
  <c r="BO181" i="1"/>
  <c r="BN181" i="1"/>
  <c r="BM181" i="1"/>
  <c r="BL181" i="1"/>
  <c r="BK181" i="1"/>
  <c r="BJ181" i="1"/>
  <c r="BI181" i="1"/>
  <c r="BH181" i="1"/>
  <c r="BG181" i="1"/>
  <c r="BF181" i="1"/>
  <c r="BE181" i="1"/>
  <c r="BD181" i="1"/>
  <c r="BC181" i="1"/>
  <c r="BB181" i="1"/>
  <c r="BA181" i="1"/>
  <c r="X181" i="1"/>
  <c r="W181" i="1"/>
  <c r="V181" i="1"/>
  <c r="U181" i="1"/>
  <c r="T181" i="1"/>
  <c r="S181" i="1"/>
  <c r="R181" i="1"/>
  <c r="Q181" i="1"/>
  <c r="P181" i="1"/>
  <c r="O181" i="1"/>
  <c r="N181" i="1"/>
  <c r="BW180" i="1"/>
  <c r="BV180" i="1"/>
  <c r="BU180" i="1"/>
  <c r="BT180" i="1"/>
  <c r="BS180" i="1"/>
  <c r="BR180" i="1"/>
  <c r="BQ180" i="1"/>
  <c r="BP180" i="1"/>
  <c r="BO180" i="1"/>
  <c r="BN180" i="1"/>
  <c r="BM180" i="1"/>
  <c r="BL180" i="1"/>
  <c r="BK180" i="1"/>
  <c r="BJ180" i="1"/>
  <c r="BI180" i="1"/>
  <c r="BH180" i="1"/>
  <c r="BG180" i="1"/>
  <c r="BF180" i="1"/>
  <c r="BE180" i="1"/>
  <c r="BD180" i="1"/>
  <c r="BC180" i="1"/>
  <c r="BB180" i="1"/>
  <c r="BA180"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W180" i="1"/>
  <c r="V180" i="1"/>
  <c r="U180" i="1"/>
  <c r="T180" i="1"/>
  <c r="S180" i="1"/>
  <c r="R180" i="1"/>
  <c r="Q180" i="1"/>
  <c r="P180" i="1"/>
  <c r="O180" i="1"/>
  <c r="N180" i="1"/>
  <c r="BW179" i="1"/>
  <c r="BV179" i="1"/>
  <c r="BU179" i="1"/>
  <c r="BT179" i="1"/>
  <c r="BS179" i="1"/>
  <c r="BR179" i="1"/>
  <c r="BQ179" i="1"/>
  <c r="BP179" i="1"/>
  <c r="BO179" i="1"/>
  <c r="BN179" i="1"/>
  <c r="BM179" i="1"/>
  <c r="BL179" i="1"/>
  <c r="BK179" i="1"/>
  <c r="BJ179" i="1"/>
  <c r="BI179" i="1"/>
  <c r="BH179" i="1"/>
  <c r="BG179" i="1"/>
  <c r="BF179" i="1"/>
  <c r="BE179" i="1"/>
  <c r="BD179" i="1"/>
  <c r="BC179" i="1"/>
  <c r="BB179" i="1"/>
  <c r="BA179" i="1"/>
  <c r="AZ179" i="1"/>
  <c r="AY179" i="1"/>
  <c r="AX179" i="1"/>
  <c r="X179" i="1"/>
  <c r="W179" i="1"/>
  <c r="V179" i="1"/>
  <c r="U179" i="1"/>
  <c r="T179" i="1"/>
  <c r="S179" i="1"/>
  <c r="R179" i="1"/>
  <c r="Q179" i="1"/>
  <c r="P179" i="1"/>
  <c r="O179" i="1"/>
  <c r="N179" i="1"/>
  <c r="BW178" i="1"/>
  <c r="BV178" i="1"/>
  <c r="BU178" i="1"/>
  <c r="BT178" i="1"/>
  <c r="BS178" i="1"/>
  <c r="BR178" i="1"/>
  <c r="BQ178" i="1"/>
  <c r="BP178" i="1"/>
  <c r="BO178" i="1"/>
  <c r="BN178" i="1"/>
  <c r="BM178" i="1"/>
  <c r="BL178" i="1"/>
  <c r="BK178" i="1"/>
  <c r="BJ178" i="1"/>
  <c r="BI178" i="1"/>
  <c r="BH178" i="1"/>
  <c r="BG178" i="1"/>
  <c r="BF178" i="1"/>
  <c r="BE178" i="1"/>
  <c r="BD178" i="1"/>
  <c r="BC178" i="1"/>
  <c r="BB178" i="1"/>
  <c r="BA178" i="1"/>
  <c r="AZ178" i="1"/>
  <c r="AY178" i="1"/>
  <c r="AX178" i="1"/>
  <c r="X178" i="1"/>
  <c r="W178" i="1"/>
  <c r="V178" i="1"/>
  <c r="U178" i="1"/>
  <c r="T178" i="1"/>
  <c r="S178" i="1"/>
  <c r="R178" i="1"/>
  <c r="Q178" i="1"/>
  <c r="P178" i="1"/>
  <c r="O178" i="1"/>
  <c r="N178" i="1"/>
  <c r="BW177" i="1"/>
  <c r="BV177" i="1"/>
  <c r="BU177" i="1"/>
  <c r="BT177" i="1"/>
  <c r="BS177" i="1"/>
  <c r="BR177" i="1"/>
  <c r="BQ177" i="1"/>
  <c r="BP177" i="1"/>
  <c r="BO177" i="1"/>
  <c r="BN177" i="1"/>
  <c r="BM177" i="1"/>
  <c r="BL177" i="1"/>
  <c r="BK177" i="1"/>
  <c r="BJ177" i="1"/>
  <c r="BI177" i="1"/>
  <c r="BH177" i="1"/>
  <c r="BG177" i="1"/>
  <c r="BF177" i="1"/>
  <c r="BE177" i="1"/>
  <c r="BD177" i="1"/>
  <c r="BC177" i="1"/>
  <c r="BB177" i="1"/>
  <c r="BA177" i="1"/>
  <c r="AZ177" i="1"/>
  <c r="AY177" i="1"/>
  <c r="AX177" i="1"/>
  <c r="X177" i="1"/>
  <c r="W177" i="1"/>
  <c r="V177" i="1"/>
  <c r="U177" i="1"/>
  <c r="T177" i="1"/>
  <c r="S177" i="1"/>
  <c r="R177" i="1"/>
  <c r="Q177" i="1"/>
  <c r="P177" i="1"/>
  <c r="O177" i="1"/>
  <c r="N177" i="1"/>
  <c r="BW176" i="1"/>
  <c r="BV176" i="1"/>
  <c r="BU176" i="1"/>
  <c r="BT176" i="1"/>
  <c r="BS176" i="1"/>
  <c r="BR176" i="1"/>
  <c r="BQ176" i="1"/>
  <c r="BP176" i="1"/>
  <c r="BO176" i="1"/>
  <c r="BN176" i="1"/>
  <c r="BM176" i="1"/>
  <c r="BL176" i="1"/>
  <c r="BK176" i="1"/>
  <c r="BJ176" i="1"/>
  <c r="BI176" i="1"/>
  <c r="BH176" i="1"/>
  <c r="BG176" i="1"/>
  <c r="BF176" i="1"/>
  <c r="BE176" i="1"/>
  <c r="BD176" i="1"/>
  <c r="BC176" i="1"/>
  <c r="BB176" i="1"/>
  <c r="BA176"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AA176" i="1"/>
  <c r="Z176" i="1"/>
  <c r="Y176" i="1"/>
  <c r="X176" i="1"/>
  <c r="W176" i="1"/>
  <c r="V176" i="1"/>
  <c r="U176" i="1"/>
  <c r="T176" i="1"/>
  <c r="S176" i="1"/>
  <c r="R176" i="1"/>
  <c r="Q176" i="1"/>
  <c r="P176" i="1"/>
  <c r="O176" i="1"/>
  <c r="N176" i="1"/>
  <c r="BW175" i="1"/>
  <c r="BV175" i="1"/>
  <c r="BU175" i="1"/>
  <c r="BT175" i="1"/>
  <c r="BS175" i="1"/>
  <c r="BR175" i="1"/>
  <c r="BQ175" i="1"/>
  <c r="BP175" i="1"/>
  <c r="BO175" i="1"/>
  <c r="BN175" i="1"/>
  <c r="BM175" i="1"/>
  <c r="BL175" i="1"/>
  <c r="BK175" i="1"/>
  <c r="BJ175" i="1"/>
  <c r="BI175" i="1"/>
  <c r="BH175" i="1"/>
  <c r="BG175" i="1"/>
  <c r="BF175" i="1"/>
  <c r="BE175" i="1"/>
  <c r="BD175" i="1"/>
  <c r="BC175" i="1"/>
  <c r="BB175" i="1"/>
  <c r="BA175" i="1"/>
  <c r="X175" i="1"/>
  <c r="W175" i="1"/>
  <c r="V175" i="1"/>
  <c r="U175" i="1"/>
  <c r="T175" i="1"/>
  <c r="S175" i="1"/>
  <c r="R175" i="1"/>
  <c r="Q175" i="1"/>
  <c r="P175" i="1"/>
  <c r="O175" i="1"/>
  <c r="N175" i="1"/>
  <c r="BW174" i="1"/>
  <c r="BV174" i="1"/>
  <c r="BU174" i="1"/>
  <c r="BT174" i="1"/>
  <c r="BS174" i="1"/>
  <c r="BR174" i="1"/>
  <c r="BQ174" i="1"/>
  <c r="BP174" i="1"/>
  <c r="BO174" i="1"/>
  <c r="BN174" i="1"/>
  <c r="BM174" i="1"/>
  <c r="BL174" i="1"/>
  <c r="BK174" i="1"/>
  <c r="BJ174" i="1"/>
  <c r="BI174" i="1"/>
  <c r="BH174" i="1"/>
  <c r="BG174" i="1"/>
  <c r="BF174" i="1"/>
  <c r="BE174" i="1"/>
  <c r="BD174" i="1"/>
  <c r="BC174" i="1"/>
  <c r="BB174" i="1"/>
  <c r="BA174" i="1"/>
  <c r="X174" i="1"/>
  <c r="W174" i="1"/>
  <c r="V174" i="1"/>
  <c r="U174" i="1"/>
  <c r="T174" i="1"/>
  <c r="S174" i="1"/>
  <c r="R174" i="1"/>
  <c r="Q174" i="1"/>
  <c r="P174" i="1"/>
  <c r="O174" i="1"/>
  <c r="N174" i="1"/>
  <c r="BW173" i="1"/>
  <c r="BV173" i="1"/>
  <c r="BU173" i="1"/>
  <c r="BT173" i="1"/>
  <c r="BS173" i="1"/>
  <c r="BR173" i="1"/>
  <c r="BQ173" i="1"/>
  <c r="BP173" i="1"/>
  <c r="BO173" i="1"/>
  <c r="BN173" i="1"/>
  <c r="BM173" i="1"/>
  <c r="BL173" i="1"/>
  <c r="BK173" i="1"/>
  <c r="BJ173" i="1"/>
  <c r="BI173" i="1"/>
  <c r="BH173" i="1"/>
  <c r="BG173" i="1"/>
  <c r="BF173" i="1"/>
  <c r="BE173" i="1"/>
  <c r="BD173" i="1"/>
  <c r="BC173" i="1"/>
  <c r="BB173" i="1"/>
  <c r="BA173"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W173" i="1"/>
  <c r="V173" i="1"/>
  <c r="U173" i="1"/>
  <c r="T173" i="1"/>
  <c r="S173" i="1"/>
  <c r="R173" i="1"/>
  <c r="Q173" i="1"/>
  <c r="P173" i="1"/>
  <c r="O173" i="1"/>
  <c r="N173" i="1"/>
  <c r="BW172" i="1"/>
  <c r="BV172" i="1"/>
  <c r="BU172" i="1"/>
  <c r="BT172" i="1"/>
  <c r="BS172" i="1"/>
  <c r="BR172" i="1"/>
  <c r="BQ172" i="1"/>
  <c r="BP172" i="1"/>
  <c r="BO172" i="1"/>
  <c r="BN172" i="1"/>
  <c r="BM172" i="1"/>
  <c r="BL172" i="1"/>
  <c r="BK172" i="1"/>
  <c r="BJ172" i="1"/>
  <c r="BI172" i="1"/>
  <c r="BH172" i="1"/>
  <c r="BG172" i="1"/>
  <c r="BF172" i="1"/>
  <c r="BE172" i="1"/>
  <c r="BD172" i="1"/>
  <c r="BC172" i="1"/>
  <c r="BB172" i="1"/>
  <c r="BA172" i="1"/>
  <c r="X172" i="1"/>
  <c r="W172" i="1"/>
  <c r="V172" i="1"/>
  <c r="U172" i="1"/>
  <c r="T172" i="1"/>
  <c r="S172" i="1"/>
  <c r="R172" i="1"/>
  <c r="Q172" i="1"/>
  <c r="P172" i="1"/>
  <c r="O172" i="1"/>
  <c r="N172" i="1"/>
  <c r="BW171" i="1"/>
  <c r="BV171" i="1"/>
  <c r="BU171" i="1"/>
  <c r="BT171" i="1"/>
  <c r="BS171" i="1"/>
  <c r="BR171" i="1"/>
  <c r="BQ171" i="1"/>
  <c r="BP171" i="1"/>
  <c r="BO171" i="1"/>
  <c r="BN171" i="1"/>
  <c r="BM171" i="1"/>
  <c r="BL171" i="1"/>
  <c r="BK171" i="1"/>
  <c r="BJ171" i="1"/>
  <c r="BI171" i="1"/>
  <c r="BH171" i="1"/>
  <c r="BG171" i="1"/>
  <c r="BF171" i="1"/>
  <c r="BE171" i="1"/>
  <c r="BD171" i="1"/>
  <c r="BC171" i="1"/>
  <c r="BB171" i="1"/>
  <c r="BA171" i="1"/>
  <c r="X171" i="1"/>
  <c r="W171" i="1"/>
  <c r="V171" i="1"/>
  <c r="U171" i="1"/>
  <c r="T171" i="1"/>
  <c r="S171" i="1"/>
  <c r="R171" i="1"/>
  <c r="Q171" i="1"/>
  <c r="P171" i="1"/>
  <c r="O171" i="1"/>
  <c r="N171" i="1"/>
  <c r="BW170" i="1"/>
  <c r="BV170" i="1"/>
  <c r="BU170" i="1"/>
  <c r="BT170" i="1"/>
  <c r="BS170" i="1"/>
  <c r="BR170" i="1"/>
  <c r="BQ170" i="1"/>
  <c r="BP170" i="1"/>
  <c r="BO170" i="1"/>
  <c r="BN170" i="1"/>
  <c r="BM170" i="1"/>
  <c r="BL170" i="1"/>
  <c r="BK170" i="1"/>
  <c r="BJ170" i="1"/>
  <c r="BI170" i="1"/>
  <c r="BH170" i="1"/>
  <c r="BG170" i="1"/>
  <c r="BF170" i="1"/>
  <c r="BE170" i="1"/>
  <c r="BD170" i="1"/>
  <c r="BC170" i="1"/>
  <c r="BB170" i="1"/>
  <c r="BA170"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AB170" i="1"/>
  <c r="AA170" i="1"/>
  <c r="Z170" i="1"/>
  <c r="Y170" i="1"/>
  <c r="X170" i="1"/>
  <c r="W170" i="1"/>
  <c r="V170" i="1"/>
  <c r="U170" i="1"/>
  <c r="T170" i="1"/>
  <c r="S170" i="1"/>
  <c r="R170" i="1"/>
  <c r="Q170" i="1"/>
  <c r="P170" i="1"/>
  <c r="O170" i="1"/>
  <c r="N170" i="1"/>
  <c r="BW169" i="1"/>
  <c r="BV169" i="1"/>
  <c r="BU169" i="1"/>
  <c r="BT169" i="1"/>
  <c r="BS169" i="1"/>
  <c r="BR169" i="1"/>
  <c r="BQ169" i="1"/>
  <c r="BP169" i="1"/>
  <c r="BO169" i="1"/>
  <c r="BN169" i="1"/>
  <c r="BM169" i="1"/>
  <c r="BL169" i="1"/>
  <c r="BK169" i="1"/>
  <c r="BJ169" i="1"/>
  <c r="BI169" i="1"/>
  <c r="BH169" i="1"/>
  <c r="BG169" i="1"/>
  <c r="BF169" i="1"/>
  <c r="BE169" i="1"/>
  <c r="BD169" i="1"/>
  <c r="BC169" i="1"/>
  <c r="BB169" i="1"/>
  <c r="BA169" i="1"/>
  <c r="X169" i="1"/>
  <c r="W169" i="1"/>
  <c r="V169" i="1"/>
  <c r="U169" i="1"/>
  <c r="T169" i="1"/>
  <c r="S169" i="1"/>
  <c r="R169" i="1"/>
  <c r="Q169" i="1"/>
  <c r="P169" i="1"/>
  <c r="O169" i="1"/>
  <c r="N169" i="1"/>
  <c r="BW168" i="1"/>
  <c r="BV168" i="1"/>
  <c r="BU168" i="1"/>
  <c r="BT168" i="1"/>
  <c r="BS168" i="1"/>
  <c r="BR168" i="1"/>
  <c r="BQ168" i="1"/>
  <c r="BP168" i="1"/>
  <c r="BO168" i="1"/>
  <c r="BN168" i="1"/>
  <c r="BM168" i="1"/>
  <c r="BL168" i="1"/>
  <c r="BK168" i="1"/>
  <c r="BJ168" i="1"/>
  <c r="BI168" i="1"/>
  <c r="BH168" i="1"/>
  <c r="BG168" i="1"/>
  <c r="BF168" i="1"/>
  <c r="BE168" i="1"/>
  <c r="BD168" i="1"/>
  <c r="BB168" i="1"/>
  <c r="BA168" i="1"/>
  <c r="X168" i="1"/>
  <c r="W168" i="1"/>
  <c r="V168" i="1"/>
  <c r="U168" i="1"/>
  <c r="T168" i="1"/>
  <c r="S168" i="1"/>
  <c r="R168" i="1"/>
  <c r="Q168" i="1"/>
  <c r="P168" i="1"/>
  <c r="O168" i="1"/>
  <c r="N168" i="1"/>
  <c r="BW167" i="1"/>
  <c r="BV167" i="1"/>
  <c r="BU167" i="1"/>
  <c r="BT167" i="1"/>
  <c r="BS167" i="1"/>
  <c r="BR167" i="1"/>
  <c r="BQ167" i="1"/>
  <c r="BP167" i="1"/>
  <c r="BO167" i="1"/>
  <c r="BN167" i="1"/>
  <c r="BM167" i="1"/>
  <c r="BL167" i="1"/>
  <c r="BK167" i="1"/>
  <c r="BJ167" i="1"/>
  <c r="BI167" i="1"/>
  <c r="BH167" i="1"/>
  <c r="BG167" i="1"/>
  <c r="BF167" i="1"/>
  <c r="BE167" i="1"/>
  <c r="BD167" i="1"/>
  <c r="BC167" i="1"/>
  <c r="BB167" i="1"/>
  <c r="BA167"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W167" i="1"/>
  <c r="V167" i="1"/>
  <c r="U167" i="1"/>
  <c r="T167" i="1"/>
  <c r="S167" i="1"/>
  <c r="R167" i="1"/>
  <c r="Q167" i="1"/>
  <c r="P167" i="1"/>
  <c r="O167" i="1"/>
  <c r="N167" i="1"/>
  <c r="BW166" i="1"/>
  <c r="BV166" i="1"/>
  <c r="BU166" i="1"/>
  <c r="BT166" i="1"/>
  <c r="BS166" i="1"/>
  <c r="BR166" i="1"/>
  <c r="BQ166" i="1"/>
  <c r="BP166" i="1"/>
  <c r="BO166" i="1"/>
  <c r="BN166" i="1"/>
  <c r="BM166" i="1"/>
  <c r="BL166" i="1"/>
  <c r="BK166" i="1"/>
  <c r="BJ166" i="1"/>
  <c r="BI166" i="1"/>
  <c r="BH166" i="1"/>
  <c r="BG166" i="1"/>
  <c r="BF166" i="1"/>
  <c r="BE166" i="1"/>
  <c r="BD166" i="1"/>
  <c r="BC166" i="1"/>
  <c r="BB166" i="1"/>
  <c r="BA166" i="1"/>
  <c r="X166" i="1"/>
  <c r="W166" i="1"/>
  <c r="V166" i="1"/>
  <c r="U166" i="1"/>
  <c r="T166" i="1"/>
  <c r="S166" i="1"/>
  <c r="R166" i="1"/>
  <c r="Q166" i="1"/>
  <c r="P166" i="1"/>
  <c r="O166" i="1"/>
  <c r="N166" i="1"/>
  <c r="BW165" i="1"/>
  <c r="BV165" i="1"/>
  <c r="BU165" i="1"/>
  <c r="BT165" i="1"/>
  <c r="BS165" i="1"/>
  <c r="BR165" i="1"/>
  <c r="BQ165" i="1"/>
  <c r="BP165" i="1"/>
  <c r="BO165" i="1"/>
  <c r="BN165" i="1"/>
  <c r="BM165" i="1"/>
  <c r="BL165" i="1"/>
  <c r="BK165" i="1"/>
  <c r="BJ165" i="1"/>
  <c r="BI165" i="1"/>
  <c r="BH165" i="1"/>
  <c r="BG165" i="1"/>
  <c r="BF165" i="1"/>
  <c r="BE165" i="1"/>
  <c r="BD165" i="1"/>
  <c r="BC165" i="1"/>
  <c r="BB165" i="1"/>
  <c r="BA165" i="1"/>
  <c r="X165" i="1"/>
  <c r="W165" i="1"/>
  <c r="V165" i="1"/>
  <c r="U165" i="1"/>
  <c r="T165" i="1"/>
  <c r="S165" i="1"/>
  <c r="R165" i="1"/>
  <c r="Q165" i="1"/>
  <c r="P165" i="1"/>
  <c r="O165" i="1"/>
  <c r="N165" i="1"/>
  <c r="BW164" i="1"/>
  <c r="BV164" i="1"/>
  <c r="BU164" i="1"/>
  <c r="BT164" i="1"/>
  <c r="BS164" i="1"/>
  <c r="BR164" i="1"/>
  <c r="BQ164" i="1"/>
  <c r="BP164" i="1"/>
  <c r="BO164" i="1"/>
  <c r="BN164" i="1"/>
  <c r="BM164" i="1"/>
  <c r="BL164" i="1"/>
  <c r="BK164" i="1"/>
  <c r="BJ164" i="1"/>
  <c r="BI164" i="1"/>
  <c r="BH164" i="1"/>
  <c r="BG164" i="1"/>
  <c r="BF164" i="1"/>
  <c r="BE164" i="1"/>
  <c r="BD164" i="1"/>
  <c r="BC164" i="1"/>
  <c r="BB164"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X164" i="1"/>
  <c r="W164" i="1"/>
  <c r="V164" i="1"/>
  <c r="U164" i="1"/>
  <c r="T164" i="1"/>
  <c r="S164" i="1"/>
  <c r="R164" i="1"/>
  <c r="Q164" i="1"/>
  <c r="P164" i="1"/>
  <c r="O164" i="1"/>
  <c r="N164" i="1"/>
  <c r="BW163" i="1"/>
  <c r="BV163" i="1"/>
  <c r="BU163" i="1"/>
  <c r="BT163" i="1"/>
  <c r="BS163" i="1"/>
  <c r="BR163" i="1"/>
  <c r="BQ163" i="1"/>
  <c r="BP163" i="1"/>
  <c r="BO163" i="1"/>
  <c r="BN163" i="1"/>
  <c r="BM163" i="1"/>
  <c r="BL163" i="1"/>
  <c r="BK163" i="1"/>
  <c r="BJ163" i="1"/>
  <c r="BI163" i="1"/>
  <c r="BH163" i="1"/>
  <c r="BG163" i="1"/>
  <c r="BF163" i="1"/>
  <c r="BE163" i="1"/>
  <c r="BD163" i="1"/>
  <c r="BC163" i="1"/>
  <c r="BB163" i="1"/>
  <c r="BA163" i="1"/>
  <c r="X163" i="1"/>
  <c r="W163" i="1"/>
  <c r="V163" i="1"/>
  <c r="U163" i="1"/>
  <c r="T163" i="1"/>
  <c r="S163" i="1"/>
  <c r="R163" i="1"/>
  <c r="Q163" i="1"/>
  <c r="P163" i="1"/>
  <c r="O163" i="1"/>
  <c r="N163" i="1"/>
  <c r="BW162" i="1"/>
  <c r="BV162" i="1"/>
  <c r="BU162" i="1"/>
  <c r="BT162" i="1"/>
  <c r="BS162" i="1"/>
  <c r="BR162" i="1"/>
  <c r="BQ162" i="1"/>
  <c r="BP162" i="1"/>
  <c r="BN162" i="1"/>
  <c r="BM162" i="1"/>
  <c r="BL162" i="1"/>
  <c r="BK162" i="1"/>
  <c r="BJ162" i="1"/>
  <c r="BI162" i="1"/>
  <c r="BH162" i="1"/>
  <c r="BG162" i="1"/>
  <c r="BF162" i="1"/>
  <c r="BE162" i="1"/>
  <c r="BD162" i="1"/>
  <c r="BC162" i="1"/>
  <c r="BB162" i="1"/>
  <c r="BA162" i="1"/>
  <c r="X162" i="1"/>
  <c r="W162" i="1"/>
  <c r="V162" i="1"/>
  <c r="U162" i="1"/>
  <c r="T162" i="1"/>
  <c r="R162" i="1"/>
  <c r="Q162" i="1"/>
  <c r="P162" i="1"/>
  <c r="O162" i="1"/>
  <c r="N162" i="1"/>
  <c r="BW161" i="1"/>
  <c r="BV161" i="1"/>
  <c r="BU161" i="1"/>
  <c r="BT161" i="1"/>
  <c r="BS161" i="1"/>
  <c r="BR161" i="1"/>
  <c r="BQ161" i="1"/>
  <c r="BP161" i="1"/>
  <c r="BO161" i="1"/>
  <c r="BN161" i="1"/>
  <c r="BM161" i="1"/>
  <c r="BL161" i="1"/>
  <c r="BK161" i="1"/>
  <c r="BJ161" i="1"/>
  <c r="BH161" i="1"/>
  <c r="BG161" i="1"/>
  <c r="BF161" i="1"/>
  <c r="BE161" i="1"/>
  <c r="BD161" i="1"/>
  <c r="BC161" i="1"/>
  <c r="BB161" i="1"/>
  <c r="BA161" i="1"/>
  <c r="X161" i="1"/>
  <c r="W161" i="1"/>
  <c r="V161" i="1"/>
  <c r="U161" i="1"/>
  <c r="T161" i="1"/>
  <c r="S161" i="1"/>
  <c r="R161" i="1"/>
  <c r="Q161" i="1"/>
  <c r="P161" i="1"/>
  <c r="O161" i="1"/>
  <c r="N161" i="1"/>
  <c r="BA160" i="1"/>
  <c r="AC160" i="1"/>
  <c r="BW159" i="1"/>
  <c r="BV159" i="1"/>
  <c r="BU159" i="1"/>
  <c r="BT159" i="1"/>
  <c r="BS159" i="1"/>
  <c r="BR159" i="1"/>
  <c r="BQ159" i="1"/>
  <c r="BP159" i="1"/>
  <c r="BO159" i="1"/>
  <c r="BN159" i="1"/>
  <c r="BM159" i="1"/>
  <c r="BL159" i="1"/>
  <c r="BK159" i="1"/>
  <c r="BJ159" i="1"/>
  <c r="BI159" i="1"/>
  <c r="BH159" i="1"/>
  <c r="BG159" i="1"/>
  <c r="BF159" i="1"/>
  <c r="BE159" i="1"/>
  <c r="BD159" i="1"/>
  <c r="BC159" i="1"/>
  <c r="BB159" i="1"/>
  <c r="BA159" i="1"/>
  <c r="X159" i="1"/>
  <c r="W159" i="1"/>
  <c r="V159" i="1"/>
  <c r="U159" i="1"/>
  <c r="T159" i="1"/>
  <c r="S159" i="1"/>
  <c r="R159" i="1"/>
  <c r="Q159" i="1"/>
  <c r="P159" i="1"/>
  <c r="O159" i="1"/>
  <c r="N159" i="1"/>
  <c r="BW158" i="1"/>
  <c r="BV158" i="1"/>
  <c r="BU158" i="1"/>
  <c r="BT158" i="1"/>
  <c r="BS158" i="1"/>
  <c r="BR158" i="1"/>
  <c r="BQ158" i="1"/>
  <c r="BP158" i="1"/>
  <c r="BO158" i="1"/>
  <c r="BN158" i="1"/>
  <c r="BM158" i="1"/>
  <c r="BL158" i="1"/>
  <c r="BK158" i="1"/>
  <c r="BJ158" i="1"/>
  <c r="BI158" i="1"/>
  <c r="BH158" i="1"/>
  <c r="BG158" i="1"/>
  <c r="BF158" i="1"/>
  <c r="BE158" i="1"/>
  <c r="BD158" i="1"/>
  <c r="BC158" i="1"/>
  <c r="BB158" i="1"/>
  <c r="BA158" i="1"/>
  <c r="X158" i="1"/>
  <c r="W158" i="1"/>
  <c r="V158" i="1"/>
  <c r="U158" i="1"/>
  <c r="T158" i="1"/>
  <c r="S158" i="1"/>
  <c r="R158" i="1"/>
  <c r="Q158" i="1"/>
  <c r="P158" i="1"/>
  <c r="O158" i="1"/>
  <c r="N158" i="1"/>
  <c r="BW157" i="1"/>
  <c r="BV157" i="1"/>
  <c r="BU157" i="1"/>
  <c r="BT157" i="1"/>
  <c r="BS157" i="1"/>
  <c r="BR157" i="1"/>
  <c r="BQ157" i="1"/>
  <c r="BP157" i="1"/>
  <c r="BO157" i="1"/>
  <c r="BN157" i="1"/>
  <c r="BM157" i="1"/>
  <c r="BL157" i="1"/>
  <c r="BK157" i="1"/>
  <c r="BJ157" i="1"/>
  <c r="BI157" i="1"/>
  <c r="BH157" i="1"/>
  <c r="BG157" i="1"/>
  <c r="BF157" i="1"/>
  <c r="BE157" i="1"/>
  <c r="BD157" i="1"/>
  <c r="BC157" i="1"/>
  <c r="BB157" i="1"/>
  <c r="BA157" i="1"/>
  <c r="AZ157" i="1"/>
  <c r="AY157" i="1"/>
  <c r="AX157" i="1"/>
  <c r="AW157" i="1"/>
  <c r="AV157" i="1"/>
  <c r="AU157" i="1"/>
  <c r="AT157" i="1"/>
  <c r="AS157" i="1"/>
  <c r="AR157" i="1"/>
  <c r="AQ157" i="1"/>
  <c r="AP157" i="1"/>
  <c r="AO157" i="1"/>
  <c r="AN157" i="1"/>
  <c r="AM157" i="1"/>
  <c r="AL157" i="1"/>
  <c r="AK157" i="1"/>
  <c r="AJ157" i="1"/>
  <c r="AI157" i="1"/>
  <c r="AH157" i="1"/>
  <c r="AG157" i="1"/>
  <c r="AF157" i="1"/>
  <c r="AE157" i="1"/>
  <c r="AD157" i="1"/>
  <c r="AC157" i="1"/>
  <c r="AB157" i="1"/>
  <c r="AA157" i="1"/>
  <c r="Z157" i="1"/>
  <c r="Y157" i="1"/>
  <c r="X157" i="1"/>
  <c r="W157" i="1"/>
  <c r="V157" i="1"/>
  <c r="U157" i="1"/>
  <c r="T157" i="1"/>
  <c r="S157" i="1"/>
  <c r="R157" i="1"/>
  <c r="Q157" i="1"/>
  <c r="P157" i="1"/>
  <c r="O157" i="1"/>
  <c r="N157" i="1"/>
  <c r="BW156" i="1"/>
  <c r="BV156" i="1"/>
  <c r="BU156" i="1"/>
  <c r="BT156" i="1"/>
  <c r="BS156" i="1"/>
  <c r="BR156" i="1"/>
  <c r="BQ156" i="1"/>
  <c r="BP156" i="1"/>
  <c r="BO156" i="1"/>
  <c r="BN156" i="1"/>
  <c r="BM156" i="1"/>
  <c r="BL156" i="1"/>
  <c r="BK156" i="1"/>
  <c r="BJ156" i="1"/>
  <c r="BI156" i="1"/>
  <c r="BH156" i="1"/>
  <c r="BG156" i="1"/>
  <c r="BF156" i="1"/>
  <c r="BE156" i="1"/>
  <c r="BD156" i="1"/>
  <c r="BC156" i="1"/>
  <c r="BB156" i="1"/>
  <c r="BA156" i="1"/>
  <c r="X156" i="1"/>
  <c r="W156" i="1"/>
  <c r="V156" i="1"/>
  <c r="U156" i="1"/>
  <c r="T156" i="1"/>
  <c r="S156" i="1"/>
  <c r="R156" i="1"/>
  <c r="Q156" i="1"/>
  <c r="P156" i="1"/>
  <c r="O156" i="1"/>
  <c r="N156" i="1"/>
  <c r="BW155" i="1"/>
  <c r="BV155" i="1"/>
  <c r="BU155" i="1"/>
  <c r="BT155" i="1"/>
  <c r="BS155" i="1"/>
  <c r="BR155" i="1"/>
  <c r="BQ155" i="1"/>
  <c r="BP155" i="1"/>
  <c r="BO155" i="1"/>
  <c r="BN155" i="1"/>
  <c r="BM155" i="1"/>
  <c r="BL155" i="1"/>
  <c r="BK155" i="1"/>
  <c r="BJ155" i="1"/>
  <c r="BI155" i="1"/>
  <c r="BH155" i="1"/>
  <c r="BG155" i="1"/>
  <c r="BF155" i="1"/>
  <c r="BE155" i="1"/>
  <c r="BD155" i="1"/>
  <c r="BC155" i="1"/>
  <c r="BB155" i="1"/>
  <c r="BA155" i="1"/>
  <c r="X155" i="1"/>
  <c r="W155" i="1"/>
  <c r="V155" i="1"/>
  <c r="U155" i="1"/>
  <c r="T155" i="1"/>
  <c r="S155" i="1"/>
  <c r="R155" i="1"/>
  <c r="Q155" i="1"/>
  <c r="P155" i="1"/>
  <c r="O155" i="1"/>
  <c r="N155" i="1"/>
  <c r="BW154" i="1"/>
  <c r="BV154" i="1"/>
  <c r="BU154" i="1"/>
  <c r="BT154" i="1"/>
  <c r="BS154" i="1"/>
  <c r="BR154" i="1"/>
  <c r="BQ154" i="1"/>
  <c r="BP154" i="1"/>
  <c r="BO154" i="1"/>
  <c r="BN154" i="1"/>
  <c r="BM154" i="1"/>
  <c r="BL154" i="1"/>
  <c r="BK154" i="1"/>
  <c r="BJ154" i="1"/>
  <c r="BI154" i="1"/>
  <c r="BH154" i="1"/>
  <c r="BG154" i="1"/>
  <c r="BF154" i="1"/>
  <c r="BE154" i="1"/>
  <c r="BD154" i="1"/>
  <c r="BC154" i="1"/>
  <c r="BB154" i="1"/>
  <c r="BA154" i="1"/>
  <c r="X154" i="1"/>
  <c r="W154" i="1"/>
  <c r="V154" i="1"/>
  <c r="U154" i="1"/>
  <c r="T154" i="1"/>
  <c r="S154" i="1"/>
  <c r="R154" i="1"/>
  <c r="Q154" i="1"/>
  <c r="P154" i="1"/>
  <c r="O154" i="1"/>
  <c r="N154" i="1"/>
  <c r="BW153" i="1"/>
  <c r="BV153" i="1"/>
  <c r="BU153" i="1"/>
  <c r="BT153" i="1"/>
  <c r="BS153" i="1"/>
  <c r="BR153" i="1"/>
  <c r="BQ153" i="1"/>
  <c r="BP153" i="1"/>
  <c r="BO153" i="1"/>
  <c r="BN153" i="1"/>
  <c r="BM153" i="1"/>
  <c r="BL153" i="1"/>
  <c r="BK153" i="1"/>
  <c r="BJ153" i="1"/>
  <c r="BI153" i="1"/>
  <c r="BH153" i="1"/>
  <c r="BG153" i="1"/>
  <c r="BF153" i="1"/>
  <c r="BE153" i="1"/>
  <c r="BD153" i="1"/>
  <c r="BC153" i="1"/>
  <c r="BB153"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W153" i="1"/>
  <c r="V153" i="1"/>
  <c r="U153" i="1"/>
  <c r="T153" i="1"/>
  <c r="S153" i="1"/>
  <c r="R153" i="1"/>
  <c r="Q153" i="1"/>
  <c r="P153" i="1"/>
  <c r="O153" i="1"/>
  <c r="N153" i="1"/>
  <c r="BW152" i="1"/>
  <c r="BV152" i="1"/>
  <c r="BU152" i="1"/>
  <c r="BT152" i="1"/>
  <c r="BS152" i="1"/>
  <c r="BR152" i="1"/>
  <c r="BQ152" i="1"/>
  <c r="BP152" i="1"/>
  <c r="BO152" i="1"/>
  <c r="BN152" i="1"/>
  <c r="BM152" i="1"/>
  <c r="BL152" i="1"/>
  <c r="BK152" i="1"/>
  <c r="BJ152" i="1"/>
  <c r="BI152" i="1"/>
  <c r="BH152" i="1"/>
  <c r="BG152" i="1"/>
  <c r="BF152" i="1"/>
  <c r="BE152" i="1"/>
  <c r="BD152" i="1"/>
  <c r="BC152" i="1"/>
  <c r="BB152" i="1"/>
  <c r="BA152" i="1"/>
  <c r="X152" i="1"/>
  <c r="W152" i="1"/>
  <c r="V152" i="1"/>
  <c r="U152" i="1"/>
  <c r="T152" i="1"/>
  <c r="S152" i="1"/>
  <c r="R152" i="1"/>
  <c r="Q152" i="1"/>
  <c r="P152" i="1"/>
  <c r="O152" i="1"/>
  <c r="N152" i="1"/>
  <c r="BW151" i="1"/>
  <c r="BV151" i="1"/>
  <c r="BU151" i="1"/>
  <c r="BT151" i="1"/>
  <c r="BS151" i="1"/>
  <c r="BR151" i="1"/>
  <c r="BQ151" i="1"/>
  <c r="BP151" i="1"/>
  <c r="BO151" i="1"/>
  <c r="BN151" i="1"/>
  <c r="BM151" i="1"/>
  <c r="BL151" i="1"/>
  <c r="BK151" i="1"/>
  <c r="BJ151" i="1"/>
  <c r="BI151" i="1"/>
  <c r="BH151" i="1"/>
  <c r="BG151" i="1"/>
  <c r="BF151" i="1"/>
  <c r="BE151" i="1"/>
  <c r="BD151" i="1"/>
  <c r="BC151" i="1"/>
  <c r="BB151" i="1"/>
  <c r="BA151" i="1"/>
  <c r="X151" i="1"/>
  <c r="W151" i="1"/>
  <c r="V151" i="1"/>
  <c r="U151" i="1"/>
  <c r="T151" i="1"/>
  <c r="S151" i="1"/>
  <c r="R151" i="1"/>
  <c r="Q151" i="1"/>
  <c r="P151" i="1"/>
  <c r="O151" i="1"/>
  <c r="N151" i="1"/>
  <c r="BW150" i="1"/>
  <c r="BV150" i="1"/>
  <c r="BU150" i="1"/>
  <c r="BT150" i="1"/>
  <c r="BS150" i="1"/>
  <c r="BR150" i="1"/>
  <c r="BQ150" i="1"/>
  <c r="BP150" i="1"/>
  <c r="BO150" i="1"/>
  <c r="BN150" i="1"/>
  <c r="BM150" i="1"/>
  <c r="BL150" i="1"/>
  <c r="BK150" i="1"/>
  <c r="BJ150" i="1"/>
  <c r="BI150" i="1"/>
  <c r="BH150" i="1"/>
  <c r="BG150" i="1"/>
  <c r="BF150" i="1"/>
  <c r="BE150" i="1"/>
  <c r="BD150" i="1"/>
  <c r="BC150" i="1"/>
  <c r="BB150" i="1"/>
  <c r="BA150" i="1"/>
  <c r="X150" i="1"/>
  <c r="W150" i="1"/>
  <c r="V150" i="1"/>
  <c r="U150" i="1"/>
  <c r="T150" i="1"/>
  <c r="S150" i="1"/>
  <c r="R150" i="1"/>
  <c r="Q150" i="1"/>
  <c r="P150" i="1"/>
  <c r="O150" i="1"/>
  <c r="N150" i="1"/>
  <c r="AD160" i="1" l="1"/>
  <c r="BB160" i="1"/>
  <c r="AQ184" i="1"/>
  <c r="BJ185" i="1"/>
  <c r="N185" i="1"/>
  <c r="BI185" i="1"/>
  <c r="BH185" i="1"/>
  <c r="BG185" i="1"/>
  <c r="BF185" i="1"/>
  <c r="BE185" i="1"/>
  <c r="BD185" i="1"/>
  <c r="BB185" i="1"/>
  <c r="BA185" i="1"/>
  <c r="AZ185" i="1"/>
  <c r="BW209" i="1"/>
  <c r="AY209" i="1"/>
  <c r="BV209" i="1"/>
  <c r="AX209" i="1"/>
  <c r="BU209" i="1"/>
  <c r="AW209" i="1"/>
  <c r="BT209" i="1"/>
  <c r="AV209" i="1"/>
  <c r="X209" i="1"/>
  <c r="BP209" i="1"/>
  <c r="AR209" i="1"/>
  <c r="T209" i="1"/>
  <c r="BO209" i="1"/>
  <c r="AQ209" i="1"/>
  <c r="S209" i="1"/>
  <c r="BK209" i="1"/>
  <c r="AG209" i="1"/>
  <c r="BJ209" i="1"/>
  <c r="BI209" i="1"/>
  <c r="BH209" i="1"/>
  <c r="BG209" i="1"/>
  <c r="BF209" i="1"/>
  <c r="BE209" i="1"/>
  <c r="W209" i="1"/>
  <c r="BD209" i="1"/>
  <c r="V209" i="1"/>
  <c r="BC209" i="1"/>
  <c r="U209" i="1"/>
  <c r="BB209" i="1"/>
  <c r="R209" i="1"/>
  <c r="BA209" i="1"/>
  <c r="Q209" i="1"/>
  <c r="AZ209" i="1"/>
  <c r="P209" i="1"/>
  <c r="AU209" i="1"/>
  <c r="O209" i="1"/>
  <c r="AT209" i="1"/>
  <c r="N209" i="1"/>
  <c r="AS209" i="1"/>
  <c r="AO209" i="1"/>
  <c r="AN209" i="1"/>
  <c r="BS209" i="1"/>
  <c r="AM209" i="1"/>
  <c r="AR184" i="1"/>
  <c r="AI209" i="1"/>
  <c r="BO162" i="1"/>
  <c r="S162" i="1"/>
  <c r="BP186" i="1"/>
  <c r="T186" i="1"/>
  <c r="BO186" i="1"/>
  <c r="S186" i="1"/>
  <c r="BN186" i="1"/>
  <c r="R186" i="1"/>
  <c r="BM186" i="1"/>
  <c r="Q186" i="1"/>
  <c r="BL186" i="1"/>
  <c r="P186" i="1"/>
  <c r="BK186" i="1"/>
  <c r="O186" i="1"/>
  <c r="BJ186" i="1"/>
  <c r="N186" i="1"/>
  <c r="BH186" i="1"/>
  <c r="BG186" i="1"/>
  <c r="BF186" i="1"/>
  <c r="BE210" i="1"/>
  <c r="AG210" i="1"/>
  <c r="BD210" i="1"/>
  <c r="AF210" i="1"/>
  <c r="BC210" i="1"/>
  <c r="AE210" i="1"/>
  <c r="BB210" i="1"/>
  <c r="AD210" i="1"/>
  <c r="BV210" i="1"/>
  <c r="AX210" i="1"/>
  <c r="Z210" i="1"/>
  <c r="BU210" i="1"/>
  <c r="AW210" i="1"/>
  <c r="Y210" i="1"/>
  <c r="BK210" i="1"/>
  <c r="AC210" i="1"/>
  <c r="BJ210" i="1"/>
  <c r="AB210" i="1"/>
  <c r="BI210" i="1"/>
  <c r="AA210" i="1"/>
  <c r="BH210" i="1"/>
  <c r="X210" i="1"/>
  <c r="BG210" i="1"/>
  <c r="W210" i="1"/>
  <c r="BF210" i="1"/>
  <c r="V210" i="1"/>
  <c r="BA210" i="1"/>
  <c r="U210" i="1"/>
  <c r="AZ210" i="1"/>
  <c r="T210" i="1"/>
  <c r="AY210" i="1"/>
  <c r="S210" i="1"/>
  <c r="AV210" i="1"/>
  <c r="R210" i="1"/>
  <c r="AU210" i="1"/>
  <c r="Q210" i="1"/>
  <c r="AT210" i="1"/>
  <c r="P210" i="1"/>
  <c r="AS210" i="1"/>
  <c r="O210" i="1"/>
  <c r="AR210" i="1"/>
  <c r="N210" i="1"/>
  <c r="BW210" i="1"/>
  <c r="AQ210" i="1"/>
  <c r="BS210" i="1"/>
  <c r="AO210" i="1"/>
  <c r="BR210" i="1"/>
  <c r="AN210" i="1"/>
  <c r="BQ210" i="1"/>
  <c r="AM210" i="1"/>
  <c r="AG160" i="1"/>
  <c r="BE160" i="1"/>
  <c r="AW184" i="1"/>
  <c r="AH160" i="1"/>
  <c r="BF160" i="1"/>
  <c r="BE184" i="1"/>
  <c r="AL209" i="1"/>
  <c r="AE160" i="1"/>
  <c r="BC160" i="1"/>
  <c r="N184" i="1"/>
  <c r="BF184" i="1"/>
  <c r="AP209" i="1"/>
  <c r="AJ160" i="1"/>
  <c r="BH160" i="1"/>
  <c r="O184" i="1"/>
  <c r="BG184" i="1"/>
  <c r="BL209" i="1"/>
  <c r="AK160" i="1"/>
  <c r="BI160" i="1"/>
  <c r="P184" i="1"/>
  <c r="BH184" i="1"/>
  <c r="BM209" i="1"/>
  <c r="BC168" i="1"/>
  <c r="BN192" i="1"/>
  <c r="AP192" i="1"/>
  <c r="R192" i="1"/>
  <c r="BR192" i="1"/>
  <c r="AS192" i="1"/>
  <c r="T192" i="1"/>
  <c r="BQ192" i="1"/>
  <c r="AR192" i="1"/>
  <c r="S192" i="1"/>
  <c r="BP192" i="1"/>
  <c r="AQ192" i="1"/>
  <c r="Q192" i="1"/>
  <c r="BO192" i="1"/>
  <c r="AO192" i="1"/>
  <c r="P192" i="1"/>
  <c r="BM192" i="1"/>
  <c r="AN192" i="1"/>
  <c r="O192" i="1"/>
  <c r="BL192" i="1"/>
  <c r="AM192" i="1"/>
  <c r="N192" i="1"/>
  <c r="BK192" i="1"/>
  <c r="AL192" i="1"/>
  <c r="BJ192" i="1"/>
  <c r="AK192" i="1"/>
  <c r="BI192" i="1"/>
  <c r="AJ192" i="1"/>
  <c r="BH192" i="1"/>
  <c r="AI192" i="1"/>
  <c r="BG192" i="1"/>
  <c r="AH192" i="1"/>
  <c r="BA192" i="1"/>
  <c r="AB192" i="1"/>
  <c r="BQ216" i="1"/>
  <c r="AS216" i="1"/>
  <c r="U216" i="1"/>
  <c r="BP216" i="1"/>
  <c r="AR216" i="1"/>
  <c r="T216" i="1"/>
  <c r="BO216" i="1"/>
  <c r="AQ216" i="1"/>
  <c r="S216" i="1"/>
  <c r="BN216" i="1"/>
  <c r="AP216" i="1"/>
  <c r="R216" i="1"/>
  <c r="BJ216" i="1"/>
  <c r="AL216" i="1"/>
  <c r="N216" i="1"/>
  <c r="BI216" i="1"/>
  <c r="AK216" i="1"/>
  <c r="AY216" i="1"/>
  <c r="Q216" i="1"/>
  <c r="AX216" i="1"/>
  <c r="P216" i="1"/>
  <c r="AW216" i="1"/>
  <c r="O216" i="1"/>
  <c r="AV216" i="1"/>
  <c r="AU216" i="1"/>
  <c r="AT216" i="1"/>
  <c r="BW216" i="1"/>
  <c r="AO216" i="1"/>
  <c r="BV216" i="1"/>
  <c r="AN216" i="1"/>
  <c r="BU216" i="1"/>
  <c r="AM216" i="1"/>
  <c r="BT216" i="1"/>
  <c r="AJ216" i="1"/>
  <c r="BS216" i="1"/>
  <c r="AI216" i="1"/>
  <c r="BR216" i="1"/>
  <c r="AH216" i="1"/>
  <c r="BM216" i="1"/>
  <c r="AG216" i="1"/>
  <c r="BL216" i="1"/>
  <c r="AF216" i="1"/>
  <c r="BK216" i="1"/>
  <c r="AE216" i="1"/>
  <c r="BG216" i="1"/>
  <c r="AC216" i="1"/>
  <c r="BF216" i="1"/>
  <c r="AB216" i="1"/>
  <c r="BE216" i="1"/>
  <c r="AA216" i="1"/>
  <c r="BD216" i="1"/>
  <c r="Z216" i="1"/>
  <c r="AI160" i="1"/>
  <c r="BG160" i="1"/>
  <c r="N160" i="1"/>
  <c r="AL160" i="1"/>
  <c r="BJ160" i="1"/>
  <c r="Q184" i="1"/>
  <c r="BI184" i="1"/>
  <c r="BN209" i="1"/>
  <c r="AF160" i="1"/>
  <c r="BD160" i="1"/>
  <c r="O160" i="1"/>
  <c r="AM160" i="1"/>
  <c r="BK160" i="1"/>
  <c r="R184" i="1"/>
  <c r="BJ184" i="1"/>
  <c r="BQ209" i="1"/>
  <c r="P160" i="1"/>
  <c r="AN160" i="1"/>
  <c r="BL160" i="1"/>
  <c r="S184" i="1"/>
  <c r="BK184" i="1"/>
  <c r="BR209" i="1"/>
  <c r="Q160" i="1"/>
  <c r="AO160" i="1"/>
  <c r="BM160" i="1"/>
  <c r="T184" i="1"/>
  <c r="BL184" i="1"/>
  <c r="R160" i="1"/>
  <c r="AP160" i="1"/>
  <c r="BN160" i="1"/>
  <c r="U184" i="1"/>
  <c r="BM184" i="1"/>
  <c r="S160" i="1"/>
  <c r="AQ160" i="1"/>
  <c r="BO160" i="1"/>
  <c r="Y184" i="1"/>
  <c r="BN184" i="1"/>
  <c r="AI210" i="1"/>
  <c r="AS184" i="1"/>
  <c r="T160" i="1"/>
  <c r="AR160" i="1"/>
  <c r="BP160" i="1"/>
  <c r="AG184" i="1"/>
  <c r="BO184" i="1"/>
  <c r="U160" i="1"/>
  <c r="AS160" i="1"/>
  <c r="BQ160" i="1"/>
  <c r="AH184" i="1"/>
  <c r="BP184" i="1"/>
  <c r="BQ208" i="1"/>
  <c r="U208" i="1"/>
  <c r="BP208" i="1"/>
  <c r="T208" i="1"/>
  <c r="BO208" i="1"/>
  <c r="S208" i="1"/>
  <c r="BN208" i="1"/>
  <c r="R208" i="1"/>
  <c r="BJ208" i="1"/>
  <c r="N208" i="1"/>
  <c r="BI208" i="1"/>
  <c r="BM208" i="1"/>
  <c r="BL208" i="1"/>
  <c r="BK208" i="1"/>
  <c r="BH208" i="1"/>
  <c r="BG208" i="1"/>
  <c r="BF208" i="1"/>
  <c r="BE208" i="1"/>
  <c r="BD208" i="1"/>
  <c r="BC208" i="1"/>
  <c r="BB208" i="1"/>
  <c r="X208" i="1"/>
  <c r="BA208" i="1"/>
  <c r="W208" i="1"/>
  <c r="AZ208" i="1"/>
  <c r="V208" i="1"/>
  <c r="Q208" i="1"/>
  <c r="P208" i="1"/>
  <c r="O208" i="1"/>
  <c r="BW208" i="1"/>
  <c r="V160" i="1"/>
  <c r="AT160" i="1"/>
  <c r="BR160" i="1"/>
  <c r="AI184" i="1"/>
  <c r="BQ184" i="1"/>
  <c r="W160" i="1"/>
  <c r="AU160" i="1"/>
  <c r="BS160" i="1"/>
  <c r="AJ184" i="1"/>
  <c r="BD184" i="1"/>
  <c r="AF184" i="1"/>
  <c r="BC184" i="1"/>
  <c r="AE184" i="1"/>
  <c r="BB184" i="1"/>
  <c r="AD184" i="1"/>
  <c r="BA184" i="1"/>
  <c r="AC184" i="1"/>
  <c r="AZ184" i="1"/>
  <c r="AB184" i="1"/>
  <c r="BW184" i="1"/>
  <c r="AY184" i="1"/>
  <c r="AA184" i="1"/>
  <c r="BV184" i="1"/>
  <c r="AX184" i="1"/>
  <c r="Z184" i="1"/>
  <c r="BT184" i="1"/>
  <c r="AV184" i="1"/>
  <c r="X184" i="1"/>
  <c r="BS184" i="1"/>
  <c r="AU184" i="1"/>
  <c r="W184" i="1"/>
  <c r="BR184" i="1"/>
  <c r="AT184" i="1"/>
  <c r="V184" i="1"/>
  <c r="X160" i="1"/>
  <c r="AV160" i="1"/>
  <c r="BT160" i="1"/>
  <c r="AK184" i="1"/>
  <c r="BR208" i="1"/>
  <c r="Y160" i="1"/>
  <c r="AW160" i="1"/>
  <c r="BU160" i="1"/>
  <c r="AL184" i="1"/>
  <c r="BS208" i="1"/>
  <c r="Z160" i="1"/>
  <c r="AX160" i="1"/>
  <c r="BV160" i="1"/>
  <c r="AM184" i="1"/>
  <c r="BT208" i="1"/>
  <c r="AA160" i="1"/>
  <c r="AY160" i="1"/>
  <c r="BW160" i="1"/>
  <c r="AN184" i="1"/>
  <c r="BU208" i="1"/>
  <c r="AB160" i="1"/>
  <c r="AZ160" i="1"/>
  <c r="AO184" i="1"/>
  <c r="BV208" i="1"/>
  <c r="BK211" i="1"/>
  <c r="AM211" i="1"/>
  <c r="O211" i="1"/>
  <c r="BJ211" i="1"/>
  <c r="AL211" i="1"/>
  <c r="N211" i="1"/>
  <c r="BI211" i="1"/>
  <c r="AK211" i="1"/>
  <c r="BH211" i="1"/>
  <c r="AJ211" i="1"/>
  <c r="BD211" i="1"/>
  <c r="AF211" i="1"/>
  <c r="BC211" i="1"/>
  <c r="AE211" i="1"/>
  <c r="BN188" i="1"/>
  <c r="AP188" i="1"/>
  <c r="R188" i="1"/>
  <c r="BQ212" i="1"/>
  <c r="AS212" i="1"/>
  <c r="U212" i="1"/>
  <c r="BP212" i="1"/>
  <c r="AR212" i="1"/>
  <c r="T212" i="1"/>
  <c r="BO212" i="1"/>
  <c r="AQ212" i="1"/>
  <c r="S212" i="1"/>
  <c r="BN212" i="1"/>
  <c r="AP212" i="1"/>
  <c r="R212" i="1"/>
  <c r="BJ212" i="1"/>
  <c r="AL212" i="1"/>
  <c r="N212" i="1"/>
  <c r="BI212" i="1"/>
  <c r="AK212" i="1"/>
  <c r="AI211" i="1"/>
  <c r="BQ211" i="1"/>
  <c r="BT189" i="1"/>
  <c r="X189" i="1"/>
  <c r="BW213" i="1"/>
  <c r="AY213" i="1"/>
  <c r="AA213" i="1"/>
  <c r="BV213" i="1"/>
  <c r="AX213" i="1"/>
  <c r="Z213" i="1"/>
  <c r="BU213" i="1"/>
  <c r="AW213" i="1"/>
  <c r="Y213" i="1"/>
  <c r="BT213" i="1"/>
  <c r="AV213" i="1"/>
  <c r="X213" i="1"/>
  <c r="BP213" i="1"/>
  <c r="AR213" i="1"/>
  <c r="T213" i="1"/>
  <c r="BO213" i="1"/>
  <c r="AQ213" i="1"/>
  <c r="S213" i="1"/>
  <c r="AN211" i="1"/>
  <c r="BR211" i="1"/>
  <c r="BB190" i="1"/>
  <c r="BE214" i="1"/>
  <c r="BD214" i="1"/>
  <c r="BC214" i="1"/>
  <c r="BB214" i="1"/>
  <c r="BV214" i="1"/>
  <c r="BU214" i="1"/>
  <c r="AO211" i="1"/>
  <c r="BS211" i="1"/>
  <c r="AI212" i="1"/>
  <c r="BS212" i="1"/>
  <c r="AI213" i="1"/>
  <c r="BM213" i="1"/>
  <c r="BH191" i="1"/>
  <c r="BK215" i="1"/>
  <c r="AM215" i="1"/>
  <c r="O215" i="1"/>
  <c r="BJ215" i="1"/>
  <c r="AL215" i="1"/>
  <c r="N215" i="1"/>
  <c r="BI215" i="1"/>
  <c r="AK215" i="1"/>
  <c r="BH215" i="1"/>
  <c r="AJ215" i="1"/>
  <c r="BD215" i="1"/>
  <c r="BC215" i="1"/>
  <c r="AQ211" i="1"/>
  <c r="BU211" i="1"/>
  <c r="BT193" i="1"/>
  <c r="X193" i="1"/>
  <c r="BW217" i="1"/>
  <c r="BV217" i="1"/>
  <c r="BU217" i="1"/>
  <c r="BT217" i="1"/>
  <c r="X217" i="1"/>
  <c r="BP217" i="1"/>
  <c r="T217" i="1"/>
  <c r="BO217" i="1"/>
  <c r="S217" i="1"/>
  <c r="AR211" i="1"/>
  <c r="BV211" i="1"/>
  <c r="BB194" i="1"/>
  <c r="BE218" i="1"/>
  <c r="BD218" i="1"/>
  <c r="BC218" i="1"/>
  <c r="BB218" i="1"/>
  <c r="BV218" i="1"/>
  <c r="AX218" i="1"/>
  <c r="BU218" i="1"/>
  <c r="AW218" i="1"/>
  <c r="AS211" i="1"/>
  <c r="BW211" i="1"/>
  <c r="P211" i="1"/>
  <c r="AT211" i="1"/>
  <c r="P187" i="1"/>
  <c r="BL187" i="1"/>
  <c r="Q211" i="1"/>
  <c r="AU211" i="1"/>
  <c r="AU212" i="1"/>
  <c r="AO213" i="1"/>
  <c r="BM217" i="1"/>
  <c r="BW197" i="1"/>
  <c r="AY197" i="1"/>
  <c r="BT197" i="1"/>
  <c r="AV197" i="1"/>
  <c r="X197" i="1"/>
  <c r="AZ221" i="1"/>
  <c r="BW221" i="1"/>
  <c r="AY221" i="1"/>
  <c r="BV221" i="1"/>
  <c r="AX221" i="1"/>
  <c r="BU221" i="1"/>
  <c r="AW221" i="1"/>
  <c r="BT221" i="1"/>
  <c r="AV221" i="1"/>
  <c r="X221" i="1"/>
  <c r="BS221" i="1"/>
  <c r="AU221" i="1"/>
  <c r="W221" i="1"/>
  <c r="BR221" i="1"/>
  <c r="AT221" i="1"/>
  <c r="V221" i="1"/>
  <c r="BP221" i="1"/>
  <c r="AR221" i="1"/>
  <c r="T221" i="1"/>
  <c r="BO221" i="1"/>
  <c r="AQ221" i="1"/>
  <c r="S221" i="1"/>
  <c r="Q187" i="1"/>
  <c r="BM187" i="1"/>
  <c r="R211" i="1"/>
  <c r="AV211" i="1"/>
  <c r="AV212" i="1"/>
  <c r="AP213" i="1"/>
  <c r="BN217" i="1"/>
  <c r="AJ218" i="1"/>
  <c r="BN218" i="1"/>
  <c r="R187" i="1"/>
  <c r="BN187" i="1"/>
  <c r="S211" i="1"/>
  <c r="AW211" i="1"/>
  <c r="O212" i="1"/>
  <c r="AW212" i="1"/>
  <c r="AS213" i="1"/>
  <c r="BW214" i="1"/>
  <c r="BQ217" i="1"/>
  <c r="AK218" i="1"/>
  <c r="BO218" i="1"/>
  <c r="AN230" i="1"/>
  <c r="BW230" i="1"/>
  <c r="T211" i="1"/>
  <c r="AX211" i="1"/>
  <c r="P212" i="1"/>
  <c r="AX212" i="1"/>
  <c r="N213" i="1"/>
  <c r="AT213" i="1"/>
  <c r="BR217" i="1"/>
  <c r="T187" i="1"/>
  <c r="BP187" i="1"/>
  <c r="U211" i="1"/>
  <c r="AY211" i="1"/>
  <c r="Q212" i="1"/>
  <c r="AY212" i="1"/>
  <c r="O213" i="1"/>
  <c r="AU213" i="1"/>
  <c r="O214" i="1"/>
  <c r="BS217" i="1"/>
  <c r="AM218" i="1"/>
  <c r="BQ218" i="1"/>
  <c r="U187" i="1"/>
  <c r="BQ187" i="1"/>
  <c r="V211" i="1"/>
  <c r="AZ211" i="1"/>
  <c r="V212" i="1"/>
  <c r="AZ212" i="1"/>
  <c r="P213" i="1"/>
  <c r="AZ213" i="1"/>
  <c r="AN218" i="1"/>
  <c r="BR218" i="1"/>
  <c r="V187" i="1"/>
  <c r="BR187" i="1"/>
  <c r="W211" i="1"/>
  <c r="BA211" i="1"/>
  <c r="W212" i="1"/>
  <c r="BA212" i="1"/>
  <c r="Q213" i="1"/>
  <c r="BA213" i="1"/>
  <c r="AO218" i="1"/>
  <c r="BS218" i="1"/>
  <c r="W187" i="1"/>
  <c r="BS187" i="1"/>
  <c r="X211" i="1"/>
  <c r="BB211" i="1"/>
  <c r="X212" i="1"/>
  <c r="BB212" i="1"/>
  <c r="R213" i="1"/>
  <c r="BB213" i="1"/>
  <c r="R214" i="1"/>
  <c r="AP218" i="1"/>
  <c r="BT218" i="1"/>
  <c r="X187" i="1"/>
  <c r="BT187" i="1"/>
  <c r="Y211" i="1"/>
  <c r="BE211" i="1"/>
  <c r="Y212" i="1"/>
  <c r="BC212" i="1"/>
  <c r="U213" i="1"/>
  <c r="BC213" i="1"/>
  <c r="S214" i="1"/>
  <c r="AQ218" i="1"/>
  <c r="BW218" i="1"/>
  <c r="AP221" i="1"/>
  <c r="BW205" i="1"/>
  <c r="BV205" i="1"/>
  <c r="BU205" i="1"/>
  <c r="BT205" i="1"/>
  <c r="X205" i="1"/>
  <c r="BP205" i="1"/>
  <c r="T205" i="1"/>
  <c r="BO205" i="1"/>
  <c r="S205" i="1"/>
  <c r="AZ229" i="1"/>
  <c r="BW229" i="1"/>
  <c r="BV229" i="1"/>
  <c r="BU229" i="1"/>
  <c r="BT229" i="1"/>
  <c r="X229" i="1"/>
  <c r="BS229" i="1"/>
  <c r="W229" i="1"/>
  <c r="BR229" i="1"/>
  <c r="V229" i="1"/>
  <c r="BP229" i="1"/>
  <c r="T229" i="1"/>
  <c r="BO229" i="1"/>
  <c r="S229" i="1"/>
  <c r="BU187" i="1"/>
  <c r="AF188" i="1"/>
  <c r="BE188" i="1"/>
  <c r="P189" i="1"/>
  <c r="BN189" i="1"/>
  <c r="BA193" i="1"/>
  <c r="Z211" i="1"/>
  <c r="BF211" i="1"/>
  <c r="Z212" i="1"/>
  <c r="BD212" i="1"/>
  <c r="V213" i="1"/>
  <c r="BD213" i="1"/>
  <c r="T214" i="1"/>
  <c r="AZ214" i="1"/>
  <c r="N217" i="1"/>
  <c r="N218" i="1"/>
  <c r="AR218" i="1"/>
  <c r="AS221" i="1"/>
  <c r="BE206" i="1"/>
  <c r="AG206" i="1"/>
  <c r="BD206" i="1"/>
  <c r="BC206" i="1"/>
  <c r="BB206" i="1"/>
  <c r="BV206" i="1"/>
  <c r="AX206" i="1"/>
  <c r="BU206" i="1"/>
  <c r="AW206" i="1"/>
  <c r="BF230" i="1"/>
  <c r="AH230" i="1"/>
  <c r="BE230" i="1"/>
  <c r="AG230" i="1"/>
  <c r="BD230" i="1"/>
  <c r="BC230" i="1"/>
  <c r="BB230" i="1"/>
  <c r="BA230" i="1"/>
  <c r="AZ230" i="1"/>
  <c r="BV230" i="1"/>
  <c r="AX230" i="1"/>
  <c r="BU230" i="1"/>
  <c r="AW230" i="1"/>
  <c r="AX187" i="1"/>
  <c r="AA211" i="1"/>
  <c r="BG211" i="1"/>
  <c r="AA212" i="1"/>
  <c r="BE212" i="1"/>
  <c r="W213" i="1"/>
  <c r="BE213" i="1"/>
  <c r="U214" i="1"/>
  <c r="BA214" i="1"/>
  <c r="O217" i="1"/>
  <c r="O218" i="1"/>
  <c r="AS218" i="1"/>
  <c r="BA221" i="1"/>
  <c r="O230" i="1"/>
  <c r="AV230" i="1"/>
  <c r="BK207" i="1"/>
  <c r="AM207" i="1"/>
  <c r="O207" i="1"/>
  <c r="BJ207" i="1"/>
  <c r="AL207" i="1"/>
  <c r="N207" i="1"/>
  <c r="BI207" i="1"/>
  <c r="AK207" i="1"/>
  <c r="BH207" i="1"/>
  <c r="AJ207" i="1"/>
  <c r="BD207" i="1"/>
  <c r="AF207" i="1"/>
  <c r="BC207" i="1"/>
  <c r="AE207" i="1"/>
  <c r="BL231" i="1"/>
  <c r="AN231" i="1"/>
  <c r="P231" i="1"/>
  <c r="BK231" i="1"/>
  <c r="AM231" i="1"/>
  <c r="O231" i="1"/>
  <c r="BJ231" i="1"/>
  <c r="AL231" i="1"/>
  <c r="N231" i="1"/>
  <c r="BI231" i="1"/>
  <c r="AK231" i="1"/>
  <c r="BH231" i="1"/>
  <c r="AJ231" i="1"/>
  <c r="BG231" i="1"/>
  <c r="AI231" i="1"/>
  <c r="BF231" i="1"/>
  <c r="AH231" i="1"/>
  <c r="BD231" i="1"/>
  <c r="AF231" i="1"/>
  <c r="BC231" i="1"/>
  <c r="AE231" i="1"/>
  <c r="AK228" i="1"/>
  <c r="BI228" i="1"/>
  <c r="N228" i="1"/>
  <c r="AL228" i="1"/>
  <c r="BJ228" i="1"/>
  <c r="P228" i="1"/>
  <c r="AN228" i="1"/>
  <c r="BL228" i="1"/>
  <c r="Q228" i="1"/>
  <c r="AO228" i="1"/>
  <c r="BM228" i="1"/>
  <c r="R228" i="1"/>
  <c r="AP228" i="1"/>
  <c r="BN228" i="1"/>
  <c r="S228" i="1"/>
  <c r="AQ228" i="1"/>
  <c r="BO228" i="1"/>
  <c r="T228" i="1"/>
  <c r="AR228" i="1"/>
  <c r="BP228" i="1"/>
  <c r="U228" i="1"/>
  <c r="AS228" i="1"/>
  <c r="BX6" i="12"/>
  <c r="BW6" i="12"/>
  <c r="BV6" i="12"/>
  <c r="BU6" i="12"/>
  <c r="BT6" i="12"/>
  <c r="BS6" i="12"/>
  <c r="BR6" i="12"/>
  <c r="BQ6" i="12"/>
  <c r="BP6" i="12"/>
  <c r="BO6" i="12"/>
  <c r="BN6" i="12"/>
  <c r="BM6" i="12"/>
  <c r="BL6" i="12"/>
  <c r="BK6" i="12"/>
  <c r="BJ6" i="12"/>
  <c r="BI6" i="12"/>
  <c r="BH6" i="12"/>
  <c r="BG6" i="12"/>
  <c r="BF6" i="12"/>
  <c r="BE6" i="12"/>
  <c r="BD6" i="12"/>
  <c r="BC6" i="12"/>
  <c r="BB6" i="12"/>
  <c r="BA6" i="12"/>
  <c r="AZ6" i="12"/>
  <c r="AY6" i="12"/>
  <c r="AX6" i="12"/>
  <c r="AW6" i="12"/>
  <c r="AV6" i="12"/>
  <c r="AU6" i="12"/>
  <c r="AT6" i="12"/>
  <c r="AS6" i="12"/>
  <c r="AR6" i="12"/>
  <c r="AQ6" i="12"/>
  <c r="AP6" i="12"/>
  <c r="AO6" i="12"/>
  <c r="AN6" i="12"/>
  <c r="AM6" i="12"/>
  <c r="AL6" i="12"/>
  <c r="AK6" i="12"/>
  <c r="AJ6" i="12"/>
  <c r="AI6" i="12"/>
  <c r="AH6" i="12"/>
  <c r="AG6" i="12"/>
  <c r="AF6" i="12"/>
  <c r="AE6" i="12"/>
  <c r="AD6" i="12"/>
  <c r="AC6" i="12"/>
  <c r="AB6" i="12"/>
  <c r="AA6" i="12"/>
  <c r="Z6" i="12"/>
  <c r="Y6" i="12"/>
  <c r="X6" i="12"/>
  <c r="W6" i="12"/>
  <c r="V6" i="12"/>
  <c r="U6" i="12"/>
  <c r="T6" i="12"/>
  <c r="S6" i="12"/>
  <c r="R6" i="12"/>
  <c r="Q6" i="12"/>
  <c r="P6" i="12"/>
  <c r="O6" i="12"/>
  <c r="N6" i="12"/>
  <c r="CY3" i="1"/>
  <c r="CY4" i="1"/>
  <c r="CY5" i="1"/>
  <c r="CY6" i="1"/>
  <c r="CY7" i="1"/>
  <c r="CY8" i="1"/>
  <c r="CY9" i="1"/>
  <c r="CY10" i="1"/>
  <c r="CY11" i="1"/>
  <c r="CY12" i="1"/>
  <c r="CY13" i="1"/>
  <c r="CY14" i="1"/>
  <c r="CY15" i="1"/>
  <c r="CY16" i="1"/>
  <c r="CY17" i="1"/>
  <c r="CY18" i="1"/>
  <c r="CY19" i="1"/>
  <c r="CY20" i="1"/>
  <c r="CY21" i="1"/>
  <c r="CY22" i="1"/>
  <c r="CY23" i="1"/>
  <c r="CY50" i="1"/>
  <c r="CY25" i="1"/>
  <c r="CY26" i="1"/>
  <c r="CY27" i="1"/>
  <c r="CY28" i="1"/>
  <c r="CY158" i="1" s="1"/>
  <c r="CY29" i="1"/>
  <c r="CY159" i="1" s="1"/>
  <c r="CY30" i="1"/>
  <c r="CY160" i="1" s="1"/>
  <c r="CY31" i="1"/>
  <c r="CY32" i="1"/>
  <c r="CY161" i="1" s="1"/>
  <c r="CY33" i="1"/>
  <c r="CY34" i="1"/>
  <c r="CY35" i="1"/>
  <c r="CY36" i="1"/>
  <c r="CY37" i="1"/>
  <c r="CY38" i="1"/>
  <c r="CY39" i="1"/>
  <c r="CY162" i="1" s="1"/>
  <c r="CY40" i="1"/>
  <c r="CY163" i="1" s="1"/>
  <c r="CY41" i="1"/>
  <c r="CY42" i="1"/>
  <c r="CY43" i="1"/>
  <c r="CY44" i="1"/>
  <c r="CY45" i="1"/>
  <c r="CY164" i="1" s="1"/>
  <c r="CY46" i="1"/>
  <c r="CY47" i="1"/>
  <c r="CY48" i="1"/>
  <c r="CY49" i="1"/>
  <c r="CY24" i="1"/>
  <c r="CY51" i="1"/>
  <c r="CY52" i="1"/>
  <c r="CY168" i="1"/>
  <c r="CY55" i="1"/>
  <c r="CY56" i="1"/>
  <c r="CY57" i="1"/>
  <c r="CY58" i="1"/>
  <c r="CY59" i="1"/>
  <c r="CY60" i="1"/>
  <c r="CY169" i="1"/>
  <c r="CY170" i="1"/>
  <c r="CY63" i="1"/>
  <c r="CY154" i="1" s="1"/>
  <c r="CY64" i="1"/>
  <c r="CY155" i="1" s="1"/>
  <c r="CY65" i="1"/>
  <c r="CY156" i="1" s="1"/>
  <c r="CY66" i="1"/>
  <c r="CY157" i="1" s="1"/>
  <c r="CY67" i="1"/>
  <c r="CY68" i="1"/>
  <c r="CY69" i="1"/>
  <c r="CY177" i="1" s="1"/>
  <c r="CY70" i="1"/>
  <c r="CY178" i="1" s="1"/>
  <c r="CY71" i="1"/>
  <c r="CY179" i="1" s="1"/>
  <c r="CY72" i="1"/>
  <c r="CY180" i="1" s="1"/>
  <c r="CY73" i="1"/>
  <c r="CY74" i="1"/>
  <c r="CY165" i="1" s="1"/>
  <c r="CY75" i="1"/>
  <c r="CY166" i="1" s="1"/>
  <c r="CY76" i="1"/>
  <c r="CY167" i="1" s="1"/>
  <c r="CY77" i="1"/>
  <c r="CY78" i="1"/>
  <c r="CY79" i="1"/>
  <c r="CY80" i="1"/>
  <c r="CY171" i="1" s="1"/>
  <c r="CY81" i="1"/>
  <c r="CY172" i="1" s="1"/>
  <c r="CY82" i="1"/>
  <c r="CY173" i="1" s="1"/>
  <c r="CY174" i="1"/>
  <c r="CY175" i="1"/>
  <c r="CY176" i="1"/>
  <c r="CY86" i="1"/>
  <c r="CY87" i="1"/>
  <c r="CY88" i="1"/>
  <c r="CY89" i="1"/>
  <c r="CY90" i="1"/>
  <c r="CY181" i="1" s="1"/>
  <c r="CY91" i="1"/>
  <c r="CY182" i="1" s="1"/>
  <c r="CY92" i="1"/>
  <c r="CY183" i="1" s="1"/>
  <c r="CY93" i="1"/>
  <c r="CY184" i="1" s="1"/>
  <c r="CY94" i="1"/>
  <c r="CY185" i="1" s="1"/>
  <c r="CY95" i="1"/>
  <c r="CY186" i="1" s="1"/>
  <c r="CY96" i="1"/>
  <c r="CY187" i="1" s="1"/>
  <c r="CY97" i="1"/>
  <c r="CY188" i="1" s="1"/>
  <c r="CY189" i="1"/>
  <c r="CY190" i="1"/>
  <c r="CY191" i="1"/>
  <c r="CY192" i="1"/>
  <c r="CY102" i="1"/>
  <c r="CY103" i="1"/>
  <c r="CY193" i="1" s="1"/>
  <c r="CY104" i="1"/>
  <c r="CY194" i="1" s="1"/>
  <c r="CY105" i="1"/>
  <c r="CY196" i="1" s="1"/>
  <c r="CY106" i="1"/>
  <c r="CY197" i="1" s="1"/>
  <c r="CY107" i="1"/>
  <c r="CY198" i="1" s="1"/>
  <c r="CY108" i="1"/>
  <c r="CY199" i="1" s="1"/>
  <c r="CY109" i="1"/>
  <c r="CY200" i="1" s="1"/>
  <c r="CY110" i="1"/>
  <c r="CY201" i="1" s="1"/>
  <c r="CY111" i="1"/>
  <c r="CY202" i="1" s="1"/>
  <c r="CY112" i="1"/>
  <c r="CY203" i="1" s="1"/>
  <c r="CY113" i="1"/>
  <c r="CY204" i="1" s="1"/>
  <c r="CY114" i="1"/>
  <c r="CY205" i="1" s="1"/>
  <c r="CY115" i="1"/>
  <c r="CY206" i="1" s="1"/>
  <c r="CY116" i="1"/>
  <c r="CY207" i="1" s="1"/>
  <c r="CY117" i="1"/>
  <c r="CY195" i="1" s="1"/>
  <c r="CY118" i="1"/>
  <c r="CY119" i="1"/>
  <c r="CY208" i="1" s="1"/>
  <c r="CY120" i="1"/>
  <c r="CY211" i="1" s="1"/>
  <c r="CY121" i="1"/>
  <c r="CY212" i="1" s="1"/>
  <c r="CY122" i="1"/>
  <c r="CY213" i="1" s="1"/>
  <c r="CY123" i="1"/>
  <c r="CY214" i="1" s="1"/>
  <c r="CY124" i="1"/>
  <c r="CY215" i="1" s="1"/>
  <c r="CY125" i="1"/>
  <c r="CY216" i="1" s="1"/>
  <c r="CY126" i="1"/>
  <c r="CY217" i="1" s="1"/>
  <c r="CY127" i="1"/>
  <c r="CY218" i="1" s="1"/>
  <c r="CY128" i="1"/>
  <c r="CY219" i="1" s="1"/>
  <c r="CY129" i="1"/>
  <c r="CY209" i="1" s="1"/>
  <c r="CY130" i="1"/>
  <c r="CY210" i="1" s="1"/>
  <c r="CY131" i="1"/>
  <c r="CY132" i="1"/>
  <c r="CY220" i="1" s="1"/>
  <c r="CY133" i="1"/>
  <c r="CY221" i="1" s="1"/>
  <c r="CY134" i="1"/>
  <c r="CY222" i="1" s="1"/>
  <c r="CY135" i="1"/>
  <c r="CY226" i="1" s="1"/>
  <c r="CY136" i="1"/>
  <c r="CY227" i="1" s="1"/>
  <c r="CY137" i="1"/>
  <c r="CY228" i="1" s="1"/>
  <c r="CY138" i="1"/>
  <c r="CY139" i="1"/>
  <c r="CY140" i="1"/>
  <c r="CY141" i="1"/>
  <c r="CY142" i="1"/>
  <c r="CY223" i="1" s="1"/>
  <c r="CY143" i="1"/>
  <c r="CY224" i="1" s="1"/>
  <c r="CY144" i="1"/>
  <c r="CY225" i="1" s="1"/>
  <c r="CY145" i="1"/>
  <c r="CY146" i="1"/>
  <c r="CY229" i="1" s="1"/>
  <c r="CY147" i="1"/>
  <c r="CY230" i="1" s="1"/>
  <c r="CY148" i="1"/>
  <c r="CY231" i="1" s="1"/>
  <c r="CY149" i="1"/>
  <c r="CY232" i="1"/>
  <c r="CY233" i="1"/>
  <c r="CY234" i="1"/>
  <c r="CY235" i="1"/>
  <c r="CY236" i="1"/>
  <c r="CY237" i="1"/>
  <c r="CY239" i="1"/>
  <c r="CY240" i="1"/>
  <c r="CY241" i="1"/>
  <c r="CY242" i="1"/>
  <c r="CY244" i="1"/>
  <c r="CY245" i="1"/>
  <c r="CY246" i="1"/>
  <c r="CY247" i="1"/>
  <c r="CY248" i="1"/>
  <c r="CY249" i="1"/>
  <c r="CY250" i="1"/>
  <c r="CY251" i="1"/>
  <c r="CY252" i="1"/>
  <c r="CY253" i="1"/>
  <c r="CY254" i="1"/>
  <c r="CY255" i="1"/>
  <c r="CY256" i="1"/>
  <c r="CY257" i="1"/>
  <c r="CY258" i="1"/>
  <c r="CY259" i="1"/>
  <c r="CY260" i="1"/>
  <c r="CY261" i="1"/>
  <c r="CY262" i="1"/>
  <c r="CY263" i="1"/>
  <c r="CY264" i="1"/>
  <c r="CY265" i="1"/>
  <c r="CY266" i="1"/>
  <c r="CY267" i="1"/>
  <c r="CY268" i="1"/>
  <c r="CY269" i="1"/>
  <c r="CY270" i="1"/>
  <c r="CY271" i="1"/>
  <c r="CY272" i="1"/>
  <c r="CY273" i="1"/>
  <c r="CY274" i="1"/>
  <c r="CY275" i="1"/>
  <c r="CY276" i="1"/>
  <c r="CY277" i="1"/>
  <c r="CY278" i="1"/>
  <c r="CY279" i="1"/>
  <c r="CY280" i="1"/>
  <c r="CY281" i="1"/>
  <c r="CY282" i="1"/>
  <c r="CY283" i="1"/>
  <c r="CY284" i="1"/>
  <c r="CY285" i="1"/>
  <c r="CY286" i="1"/>
  <c r="CY287" i="1"/>
  <c r="CY288" i="1"/>
  <c r="CY289" i="1"/>
  <c r="CY290" i="1"/>
  <c r="CY291" i="1"/>
  <c r="CY292" i="1"/>
  <c r="CY293" i="1"/>
  <c r="CY294" i="1"/>
  <c r="CY295" i="1"/>
  <c r="CY296" i="1"/>
  <c r="CY297" i="1"/>
  <c r="CY298" i="1"/>
  <c r="CY299" i="1"/>
  <c r="CY300" i="1"/>
  <c r="CY301" i="1"/>
  <c r="CY302" i="1"/>
  <c r="CY303" i="1"/>
  <c r="CY304" i="1"/>
  <c r="CY305" i="1"/>
  <c r="CY306" i="1"/>
  <c r="CY307" i="1"/>
  <c r="CY308" i="1"/>
  <c r="CY309" i="1"/>
  <c r="CY310" i="1"/>
  <c r="CY311" i="1"/>
  <c r="CY312" i="1"/>
  <c r="CY313" i="1"/>
  <c r="CY314" i="1"/>
  <c r="CY315" i="1"/>
  <c r="CY316" i="1"/>
  <c r="CY317" i="1"/>
  <c r="CY318" i="1"/>
  <c r="CY319" i="1"/>
  <c r="CY320" i="1"/>
  <c r="CY321" i="1"/>
  <c r="CY322" i="1"/>
  <c r="CY323" i="1"/>
  <c r="CY324" i="1"/>
  <c r="CY325" i="1"/>
  <c r="CY326" i="1"/>
  <c r="CY327" i="1"/>
  <c r="CY328" i="1"/>
  <c r="CY329" i="1"/>
  <c r="CY330" i="1"/>
  <c r="CY331" i="1"/>
  <c r="CY332" i="1"/>
  <c r="CY333" i="1"/>
  <c r="CY334" i="1"/>
  <c r="CY335" i="1"/>
  <c r="CY336" i="1"/>
  <c r="CY337" i="1"/>
  <c r="CY338" i="1"/>
  <c r="CY339" i="1"/>
  <c r="CY340" i="1"/>
  <c r="CY341" i="1"/>
  <c r="CY342" i="1"/>
  <c r="CY343" i="1"/>
  <c r="CY344" i="1"/>
  <c r="CY345" i="1"/>
  <c r="CY346" i="1"/>
  <c r="CY347" i="1"/>
  <c r="CY348" i="1"/>
  <c r="CY349" i="1"/>
  <c r="CY350" i="1"/>
  <c r="CY351" i="1"/>
  <c r="CY352" i="1"/>
  <c r="CY353" i="1"/>
  <c r="CY354" i="1"/>
  <c r="CY355" i="1"/>
  <c r="CY356" i="1"/>
  <c r="CY357" i="1"/>
  <c r="CY358" i="1"/>
  <c r="CY359" i="1"/>
  <c r="CY360" i="1"/>
  <c r="CY361" i="1"/>
  <c r="CY362" i="1"/>
  <c r="CY363" i="1"/>
  <c r="CY364" i="1"/>
  <c r="CY365" i="1"/>
  <c r="CY366" i="1"/>
  <c r="CY367" i="1"/>
  <c r="CY368" i="1"/>
  <c r="CY369" i="1"/>
  <c r="CY370" i="1"/>
  <c r="CY371" i="1"/>
  <c r="CY372" i="1"/>
  <c r="CY373" i="1"/>
  <c r="CY374" i="1"/>
  <c r="CY375" i="1"/>
  <c r="CY376" i="1"/>
  <c r="CY377" i="1"/>
  <c r="CY378" i="1"/>
  <c r="CY379" i="1"/>
  <c r="CY380" i="1"/>
  <c r="CY381" i="1"/>
  <c r="CY382" i="1"/>
  <c r="CY383" i="1"/>
  <c r="CY384" i="1"/>
  <c r="CY385" i="1"/>
  <c r="CY386" i="1"/>
  <c r="CY387" i="1"/>
  <c r="CY388" i="1"/>
  <c r="CY389" i="1"/>
  <c r="CY390" i="1"/>
  <c r="CY391" i="1"/>
  <c r="CY392" i="1"/>
  <c r="CY393" i="1"/>
  <c r="CY394" i="1"/>
  <c r="CY395" i="1"/>
  <c r="CY396" i="1"/>
  <c r="CY397" i="1"/>
  <c r="CY398" i="1"/>
  <c r="CY399" i="1"/>
  <c r="CY400" i="1"/>
  <c r="CY401" i="1"/>
  <c r="CY402" i="1"/>
  <c r="CY403" i="1"/>
  <c r="CY404" i="1"/>
  <c r="CY405" i="1"/>
  <c r="CY406" i="1"/>
  <c r="CY407" i="1"/>
  <c r="CY408" i="1"/>
  <c r="CY409" i="1"/>
  <c r="CY410" i="1"/>
  <c r="CY411" i="1"/>
  <c r="CY412" i="1"/>
  <c r="CY413" i="1"/>
  <c r="CY414" i="1"/>
  <c r="CY415" i="1"/>
  <c r="CY416" i="1"/>
  <c r="CY417" i="1"/>
  <c r="CY418" i="1"/>
  <c r="CY419" i="1"/>
  <c r="CY420" i="1"/>
  <c r="CY421" i="1"/>
  <c r="CY422" i="1"/>
  <c r="CY423" i="1"/>
  <c r="CY424" i="1"/>
  <c r="CY425" i="1"/>
  <c r="CY426" i="1"/>
  <c r="CY427" i="1"/>
  <c r="CY428" i="1"/>
  <c r="CY429" i="1"/>
  <c r="CY430" i="1"/>
  <c r="CY431" i="1"/>
  <c r="CY432" i="1"/>
  <c r="CY433" i="1"/>
  <c r="CY434" i="1"/>
  <c r="CY435" i="1"/>
  <c r="CY436" i="1"/>
  <c r="CY437" i="1"/>
  <c r="CY438" i="1"/>
  <c r="CY439" i="1"/>
  <c r="CY440" i="1"/>
  <c r="CY441" i="1"/>
  <c r="CY442" i="1"/>
  <c r="CY443" i="1"/>
  <c r="CY444" i="1"/>
  <c r="CY445" i="1"/>
  <c r="CY446" i="1"/>
  <c r="CY447" i="1"/>
  <c r="CY448" i="1"/>
  <c r="CY449" i="1"/>
  <c r="CY450" i="1"/>
  <c r="CY451" i="1"/>
  <c r="CY452" i="1"/>
  <c r="CY453" i="1"/>
  <c r="CY454" i="1"/>
  <c r="CY455" i="1"/>
  <c r="CY456" i="1"/>
  <c r="CY457" i="1"/>
  <c r="CY458" i="1"/>
  <c r="CY459" i="1"/>
  <c r="CY460" i="1"/>
  <c r="CY461" i="1"/>
  <c r="CY462" i="1"/>
  <c r="CY463" i="1"/>
  <c r="CY464" i="1"/>
  <c r="CY465" i="1"/>
  <c r="CY466" i="1"/>
  <c r="CY467" i="1"/>
  <c r="CY468" i="1"/>
  <c r="CY469" i="1"/>
  <c r="CY470" i="1"/>
  <c r="CY471" i="1"/>
  <c r="CY472" i="1"/>
  <c r="CY473" i="1"/>
  <c r="CY474" i="1"/>
  <c r="CY475" i="1"/>
  <c r="CY476" i="1"/>
  <c r="CY477" i="1"/>
  <c r="CY478" i="1"/>
  <c r="CY479" i="1"/>
  <c r="CY480" i="1"/>
  <c r="CY481" i="1"/>
  <c r="CY482" i="1"/>
  <c r="CY483" i="1"/>
  <c r="CY484" i="1"/>
  <c r="CY485" i="1"/>
  <c r="CY486" i="1"/>
  <c r="CY487" i="1"/>
  <c r="CY488" i="1"/>
  <c r="CY489" i="1"/>
  <c r="CY490" i="1"/>
  <c r="CY491" i="1"/>
  <c r="CY492" i="1"/>
  <c r="CY493" i="1"/>
  <c r="CY494" i="1"/>
  <c r="CY495" i="1"/>
  <c r="CY496" i="1"/>
  <c r="CY497" i="1"/>
  <c r="CY498" i="1"/>
  <c r="CY499" i="1"/>
  <c r="CY500" i="1"/>
  <c r="CY501" i="1"/>
  <c r="CY502" i="1"/>
  <c r="CY503" i="1"/>
  <c r="CY504" i="1"/>
  <c r="CY505" i="1"/>
  <c r="CY506" i="1"/>
  <c r="CY507" i="1"/>
  <c r="CY508" i="1"/>
  <c r="CY509" i="1"/>
  <c r="CY510" i="1"/>
  <c r="CY511" i="1"/>
  <c r="CY512" i="1"/>
  <c r="CY513" i="1"/>
  <c r="CY514" i="1"/>
  <c r="CY515" i="1"/>
  <c r="CY516" i="1"/>
  <c r="CY517" i="1"/>
  <c r="CY518" i="1"/>
  <c r="CY519" i="1"/>
  <c r="CY520" i="1"/>
  <c r="CY521" i="1"/>
  <c r="BX67" i="10"/>
  <c r="BW67" i="10"/>
  <c r="BV67" i="10"/>
  <c r="BU67" i="10"/>
  <c r="BT67" i="10"/>
  <c r="BS67" i="10"/>
  <c r="BR67" i="10"/>
  <c r="BQ67" i="10"/>
  <c r="BP67" i="10"/>
  <c r="BO67" i="10"/>
  <c r="BN67" i="10"/>
  <c r="BM67" i="10"/>
  <c r="BL67" i="10"/>
  <c r="BK67" i="10"/>
  <c r="BJ67" i="10"/>
  <c r="BI67" i="10"/>
  <c r="BH67" i="10"/>
  <c r="BG67" i="10"/>
  <c r="BF67" i="10"/>
  <c r="BE67" i="10"/>
  <c r="BD67" i="10"/>
  <c r="BC67" i="10"/>
  <c r="BB67" i="10"/>
  <c r="BA67" i="10"/>
  <c r="AZ67" i="10"/>
  <c r="AY67" i="10"/>
  <c r="AX67" i="10"/>
  <c r="AW67" i="10"/>
  <c r="AV67" i="10"/>
  <c r="AU67" i="10"/>
  <c r="AT67" i="10"/>
  <c r="AS67" i="10"/>
  <c r="AR67" i="10"/>
  <c r="AQ67" i="10"/>
  <c r="AP67" i="10"/>
  <c r="AO67" i="10"/>
  <c r="AN67" i="10"/>
  <c r="AM67" i="10"/>
  <c r="AL67" i="10"/>
  <c r="AK67" i="10"/>
  <c r="AJ67" i="10"/>
  <c r="AI67" i="10"/>
  <c r="AH67" i="10"/>
  <c r="AG67" i="10"/>
  <c r="AF67" i="10"/>
  <c r="AE67" i="10"/>
  <c r="AD67" i="10"/>
  <c r="AC67" i="10"/>
  <c r="AB67" i="10"/>
  <c r="AA67" i="10"/>
  <c r="Z67" i="10"/>
  <c r="Y67" i="10"/>
  <c r="X67" i="10"/>
  <c r="W67" i="10"/>
  <c r="V67" i="10"/>
  <c r="U67" i="10"/>
  <c r="T67" i="10"/>
  <c r="S67" i="10"/>
  <c r="R67" i="10"/>
  <c r="Q67" i="10"/>
  <c r="P67" i="10"/>
  <c r="O67" i="10"/>
  <c r="N67" i="10"/>
  <c r="CX13" i="1"/>
  <c r="CX14" i="1"/>
  <c r="CX16" i="1"/>
  <c r="CX19" i="1"/>
  <c r="CX20" i="1"/>
  <c r="CX8" i="1"/>
  <c r="CX23" i="1"/>
  <c r="CX31" i="1"/>
  <c r="CX49" i="1"/>
  <c r="CX12" i="1"/>
  <c r="CX24" i="1"/>
  <c r="CX15" i="1"/>
  <c r="CX67" i="1"/>
  <c r="CX17" i="1"/>
  <c r="CX18" i="1"/>
  <c r="CX68" i="1"/>
  <c r="CX73" i="1"/>
  <c r="CX21" i="1"/>
  <c r="CX22" i="1"/>
  <c r="CX77" i="1"/>
  <c r="CX50" i="1"/>
  <c r="CX25" i="1"/>
  <c r="CX26" i="1"/>
  <c r="CX27" i="1"/>
  <c r="CX78" i="1"/>
  <c r="CX79" i="1"/>
  <c r="CX86" i="1"/>
  <c r="CX87" i="1"/>
  <c r="CX88" i="1"/>
  <c r="CX33" i="1"/>
  <c r="CX34" i="1"/>
  <c r="CX35" i="1"/>
  <c r="CX36" i="1"/>
  <c r="CX37" i="1"/>
  <c r="CX38" i="1"/>
  <c r="CX89" i="1"/>
  <c r="CX102" i="1"/>
  <c r="CX41" i="1"/>
  <c r="CX42" i="1"/>
  <c r="CX43" i="1"/>
  <c r="CX44" i="1"/>
  <c r="CX118" i="1"/>
  <c r="CX46" i="1"/>
  <c r="CX47" i="1"/>
  <c r="CX48" i="1"/>
  <c r="CX131" i="1"/>
  <c r="CX141" i="1"/>
  <c r="CX51" i="1"/>
  <c r="CX52" i="1"/>
  <c r="CX145" i="1"/>
  <c r="CX149" i="1"/>
  <c r="CX55" i="1"/>
  <c r="CX56" i="1"/>
  <c r="CX57" i="1"/>
  <c r="CX58" i="1"/>
  <c r="CX59" i="1"/>
  <c r="CX60" i="1"/>
  <c r="CX3" i="1"/>
  <c r="CX4" i="1"/>
  <c r="CX63" i="1"/>
  <c r="CX154" i="1" s="1"/>
  <c r="CX64" i="1"/>
  <c r="CX155" i="1" s="1"/>
  <c r="CX65" i="1"/>
  <c r="CX156" i="1" s="1"/>
  <c r="CX66" i="1"/>
  <c r="CX157" i="1" s="1"/>
  <c r="CX28" i="1"/>
  <c r="CX158" i="1" s="1"/>
  <c r="CX29" i="1"/>
  <c r="CX159" i="1" s="1"/>
  <c r="CX30" i="1"/>
  <c r="CX160" i="1" s="1"/>
  <c r="CX32" i="1"/>
  <c r="CX161" i="1" s="1"/>
  <c r="CX39" i="1"/>
  <c r="CX162" i="1" s="1"/>
  <c r="CX40" i="1"/>
  <c r="CX163" i="1" s="1"/>
  <c r="CX45" i="1"/>
  <c r="CX164" i="1" s="1"/>
  <c r="CX74" i="1"/>
  <c r="CX165" i="1" s="1"/>
  <c r="CX75" i="1"/>
  <c r="CX166" i="1" s="1"/>
  <c r="CX76" i="1"/>
  <c r="CX167" i="1" s="1"/>
  <c r="CX168" i="1"/>
  <c r="CX169" i="1"/>
  <c r="CX170" i="1"/>
  <c r="CX80" i="1"/>
  <c r="CX171" i="1" s="1"/>
  <c r="CX81" i="1"/>
  <c r="CX172" i="1" s="1"/>
  <c r="CX82" i="1"/>
  <c r="CX173" i="1" s="1"/>
  <c r="CX174" i="1"/>
  <c r="CX175" i="1"/>
  <c r="CX176" i="1"/>
  <c r="CX69" i="1"/>
  <c r="CX177" i="1" s="1"/>
  <c r="CX70" i="1"/>
  <c r="CX178" i="1" s="1"/>
  <c r="CX71" i="1"/>
  <c r="CX179" i="1" s="1"/>
  <c r="CX72" i="1"/>
  <c r="CX180" i="1" s="1"/>
  <c r="CX90" i="1"/>
  <c r="CX181" i="1" s="1"/>
  <c r="CX91" i="1"/>
  <c r="CX182" i="1" s="1"/>
  <c r="CX92" i="1"/>
  <c r="CX183" i="1" s="1"/>
  <c r="CX93" i="1"/>
  <c r="CX184" i="1" s="1"/>
  <c r="CX94" i="1"/>
  <c r="CX185" i="1" s="1"/>
  <c r="CX95" i="1"/>
  <c r="CX186" i="1" s="1"/>
  <c r="CX96" i="1"/>
  <c r="CX187" i="1" s="1"/>
  <c r="CX97" i="1"/>
  <c r="CX188" i="1" s="1"/>
  <c r="CX189" i="1"/>
  <c r="CX190" i="1"/>
  <c r="CX191" i="1"/>
  <c r="CX192" i="1"/>
  <c r="CX103" i="1"/>
  <c r="CX193" i="1" s="1"/>
  <c r="CX104" i="1"/>
  <c r="CX194" i="1" s="1"/>
  <c r="CX117" i="1"/>
  <c r="CX195" i="1" s="1"/>
  <c r="CX105" i="1"/>
  <c r="CX196" i="1" s="1"/>
  <c r="CX106" i="1"/>
  <c r="CX197" i="1" s="1"/>
  <c r="CX107" i="1"/>
  <c r="CX198" i="1" s="1"/>
  <c r="CX108" i="1"/>
  <c r="CX199" i="1" s="1"/>
  <c r="CX109" i="1"/>
  <c r="CX200" i="1" s="1"/>
  <c r="CX110" i="1"/>
  <c r="CX201" i="1" s="1"/>
  <c r="CX111" i="1"/>
  <c r="CX202" i="1" s="1"/>
  <c r="CX112" i="1"/>
  <c r="CX203" i="1" s="1"/>
  <c r="CX113" i="1"/>
  <c r="CX204" i="1" s="1"/>
  <c r="CX114" i="1"/>
  <c r="CX205" i="1" s="1"/>
  <c r="CX115" i="1"/>
  <c r="CX206" i="1" s="1"/>
  <c r="CX116" i="1"/>
  <c r="CX207" i="1" s="1"/>
  <c r="CX119" i="1"/>
  <c r="CX208" i="1" s="1"/>
  <c r="CX129" i="1"/>
  <c r="CX209" i="1" s="1"/>
  <c r="CX130" i="1"/>
  <c r="CX210" i="1" s="1"/>
  <c r="CX120" i="1"/>
  <c r="CX211" i="1" s="1"/>
  <c r="CX121" i="1"/>
  <c r="CX212" i="1" s="1"/>
  <c r="CX122" i="1"/>
  <c r="CX213" i="1" s="1"/>
  <c r="CX123" i="1"/>
  <c r="CX214" i="1" s="1"/>
  <c r="CX124" i="1"/>
  <c r="CX215" i="1" s="1"/>
  <c r="CX125" i="1"/>
  <c r="CX216" i="1" s="1"/>
  <c r="CX126" i="1"/>
  <c r="CX217" i="1" s="1"/>
  <c r="CX127" i="1"/>
  <c r="CX218" i="1" s="1"/>
  <c r="CX128" i="1"/>
  <c r="CX219" i="1" s="1"/>
  <c r="CX132" i="1"/>
  <c r="CX220" i="1" s="1"/>
  <c r="CX133" i="1"/>
  <c r="CX221" i="1" s="1"/>
  <c r="CX134" i="1"/>
  <c r="CX222" i="1" s="1"/>
  <c r="CX142" i="1"/>
  <c r="CX223" i="1" s="1"/>
  <c r="CX143" i="1"/>
  <c r="CX224" i="1" s="1"/>
  <c r="CX144" i="1"/>
  <c r="CX225" i="1" s="1"/>
  <c r="CX135" i="1"/>
  <c r="CX226" i="1" s="1"/>
  <c r="CX136" i="1"/>
  <c r="CX227" i="1" s="1"/>
  <c r="CX137" i="1"/>
  <c r="CX228" i="1" s="1"/>
  <c r="CX138" i="1"/>
  <c r="CX139" i="1"/>
  <c r="CX140" i="1"/>
  <c r="CX146" i="1"/>
  <c r="CX229" i="1" s="1"/>
  <c r="CX147" i="1"/>
  <c r="CX230" i="1" s="1"/>
  <c r="CX148" i="1"/>
  <c r="CX231" i="1" s="1"/>
  <c r="CX5" i="1"/>
  <c r="CX6" i="1"/>
  <c r="CX7" i="1"/>
  <c r="CX9" i="1"/>
  <c r="CX10" i="1"/>
  <c r="CX11" i="1"/>
  <c r="CX232" i="1"/>
  <c r="CX233" i="1"/>
  <c r="CX234" i="1"/>
  <c r="CX235" i="1"/>
  <c r="CX236" i="1"/>
  <c r="CX239" i="1"/>
  <c r="CX240" i="1"/>
  <c r="CX241" i="1"/>
  <c r="CX242"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X303" i="1"/>
  <c r="CX304" i="1"/>
  <c r="CX305" i="1"/>
  <c r="CX306" i="1"/>
  <c r="CX307" i="1"/>
  <c r="CX308" i="1"/>
  <c r="CX309" i="1"/>
  <c r="CX310" i="1"/>
  <c r="CX311" i="1"/>
  <c r="CX312" i="1"/>
  <c r="CX313" i="1"/>
  <c r="CX314" i="1"/>
  <c r="CX315" i="1"/>
  <c r="CX316" i="1"/>
  <c r="CX317" i="1"/>
  <c r="CX318" i="1"/>
  <c r="CX319" i="1"/>
  <c r="CX320" i="1"/>
  <c r="CX321" i="1"/>
  <c r="CX322" i="1"/>
  <c r="CX323" i="1"/>
  <c r="CX324" i="1"/>
  <c r="CX325" i="1"/>
  <c r="CX326" i="1"/>
  <c r="CX327" i="1"/>
  <c r="CX328" i="1"/>
  <c r="CX329" i="1"/>
  <c r="CX330" i="1"/>
  <c r="CX331" i="1"/>
  <c r="CX332" i="1"/>
  <c r="CX333" i="1"/>
  <c r="CX334" i="1"/>
  <c r="CX335" i="1"/>
  <c r="CX336" i="1"/>
  <c r="CX337" i="1"/>
  <c r="CX338" i="1"/>
  <c r="CX339" i="1"/>
  <c r="CX340" i="1"/>
  <c r="CX341" i="1"/>
  <c r="CX342" i="1"/>
  <c r="CX343" i="1"/>
  <c r="CX344" i="1"/>
  <c r="CX345" i="1"/>
  <c r="CX346" i="1"/>
  <c r="CX347" i="1"/>
  <c r="CX348" i="1"/>
  <c r="CX349" i="1"/>
  <c r="CX350" i="1"/>
  <c r="CX351" i="1"/>
  <c r="CX352" i="1"/>
  <c r="CX353" i="1"/>
  <c r="CX354" i="1"/>
  <c r="CX355" i="1"/>
  <c r="CX356" i="1"/>
  <c r="CX357" i="1"/>
  <c r="CX358" i="1"/>
  <c r="CX359" i="1"/>
  <c r="CX360" i="1"/>
  <c r="CX361" i="1"/>
  <c r="CX362" i="1"/>
  <c r="CX363" i="1"/>
  <c r="CX364" i="1"/>
  <c r="CX365" i="1"/>
  <c r="CX366" i="1"/>
  <c r="CX367" i="1"/>
  <c r="CX368" i="1"/>
  <c r="CX369" i="1"/>
  <c r="CX370" i="1"/>
  <c r="CX371" i="1"/>
  <c r="CX372" i="1"/>
  <c r="CX373" i="1"/>
  <c r="CX374" i="1"/>
  <c r="CX375" i="1"/>
  <c r="CX376" i="1"/>
  <c r="CX377" i="1"/>
  <c r="CX378" i="1"/>
  <c r="CX379" i="1"/>
  <c r="CX380" i="1"/>
  <c r="CX381" i="1"/>
  <c r="CX382" i="1"/>
  <c r="CX383" i="1"/>
  <c r="CX384" i="1"/>
  <c r="CX385" i="1"/>
  <c r="CX386" i="1"/>
  <c r="CX387" i="1"/>
  <c r="CX388" i="1"/>
  <c r="CX389" i="1"/>
  <c r="CX390" i="1"/>
  <c r="CX391" i="1"/>
  <c r="CX392" i="1"/>
  <c r="CX393" i="1"/>
  <c r="CX394" i="1"/>
  <c r="CX395" i="1"/>
  <c r="CX396" i="1"/>
  <c r="CX397" i="1"/>
  <c r="CX398" i="1"/>
  <c r="CX399" i="1"/>
  <c r="CX400" i="1"/>
  <c r="CX401" i="1"/>
  <c r="CX402" i="1"/>
  <c r="CX403" i="1"/>
  <c r="CX404" i="1"/>
  <c r="CX405" i="1"/>
  <c r="CX406" i="1"/>
  <c r="CX407" i="1"/>
  <c r="CX408" i="1"/>
  <c r="CX409" i="1"/>
  <c r="CX410" i="1"/>
  <c r="CX411" i="1"/>
  <c r="CX412" i="1"/>
  <c r="CX413" i="1"/>
  <c r="CX414" i="1"/>
  <c r="CX415" i="1"/>
  <c r="CX416" i="1"/>
  <c r="CX417" i="1"/>
  <c r="CX418" i="1"/>
  <c r="CX419" i="1"/>
  <c r="CX420" i="1"/>
  <c r="CX421" i="1"/>
  <c r="CX422" i="1"/>
  <c r="CX423" i="1"/>
  <c r="CX424" i="1"/>
  <c r="CX425" i="1"/>
  <c r="CX426" i="1"/>
  <c r="CX427" i="1"/>
  <c r="CX428" i="1"/>
  <c r="CX429" i="1"/>
  <c r="CX430" i="1"/>
  <c r="CX431" i="1"/>
  <c r="CX432" i="1"/>
  <c r="CX433" i="1"/>
  <c r="CX434" i="1"/>
  <c r="CX435" i="1"/>
  <c r="CX436" i="1"/>
  <c r="CX437" i="1"/>
  <c r="CX438" i="1"/>
  <c r="CX439" i="1"/>
  <c r="CX440" i="1"/>
  <c r="CX441" i="1"/>
  <c r="CX442" i="1"/>
  <c r="CX443" i="1"/>
  <c r="CX444" i="1"/>
  <c r="CX445" i="1"/>
  <c r="CX446" i="1"/>
  <c r="CX447" i="1"/>
  <c r="CX448" i="1"/>
  <c r="CX449" i="1"/>
  <c r="CX450" i="1"/>
  <c r="CX451" i="1"/>
  <c r="CX452" i="1"/>
  <c r="CX453" i="1"/>
  <c r="CX454" i="1"/>
  <c r="CX455" i="1"/>
  <c r="CX456" i="1"/>
  <c r="CX457" i="1"/>
  <c r="CX458" i="1"/>
  <c r="CX459" i="1"/>
  <c r="CX460" i="1"/>
  <c r="CX461" i="1"/>
  <c r="CX462" i="1"/>
  <c r="CX463" i="1"/>
  <c r="CX464" i="1"/>
  <c r="CX465" i="1"/>
  <c r="CX466" i="1"/>
  <c r="CX467" i="1"/>
  <c r="CX468" i="1"/>
  <c r="CX469" i="1"/>
  <c r="CX470" i="1"/>
  <c r="CX471" i="1"/>
  <c r="CX472" i="1"/>
  <c r="CX473" i="1"/>
  <c r="CX474" i="1"/>
  <c r="CX475" i="1"/>
  <c r="CX476" i="1"/>
  <c r="CX477" i="1"/>
  <c r="CX478" i="1"/>
  <c r="CX479" i="1"/>
  <c r="CX480" i="1"/>
  <c r="CX481" i="1"/>
  <c r="CX482" i="1"/>
  <c r="CX483" i="1"/>
  <c r="CX484" i="1"/>
  <c r="CX485" i="1"/>
  <c r="CX486" i="1"/>
  <c r="CX487" i="1"/>
  <c r="CX488" i="1"/>
  <c r="CX489" i="1"/>
  <c r="CX490" i="1"/>
  <c r="CX491" i="1"/>
  <c r="CX492" i="1"/>
  <c r="CX493" i="1"/>
  <c r="CX494" i="1"/>
  <c r="CX495" i="1"/>
  <c r="CX496" i="1"/>
  <c r="CX497" i="1"/>
  <c r="CX498" i="1"/>
  <c r="CX499" i="1"/>
  <c r="CX500" i="1"/>
  <c r="CX501" i="1"/>
  <c r="CX502" i="1"/>
  <c r="CX503" i="1"/>
  <c r="CX504" i="1"/>
  <c r="CX505" i="1"/>
  <c r="CX506" i="1"/>
  <c r="CX507" i="1"/>
  <c r="CX508" i="1"/>
  <c r="CX509" i="1"/>
  <c r="CX510" i="1"/>
  <c r="CX511" i="1"/>
  <c r="CX512" i="1"/>
  <c r="CX513" i="1"/>
  <c r="CX514" i="1"/>
  <c r="CX515" i="1"/>
  <c r="CX516" i="1"/>
  <c r="CX517" i="1"/>
  <c r="CX518" i="1"/>
  <c r="CX519" i="1"/>
  <c r="CX520" i="1"/>
  <c r="CX521" i="1"/>
  <c r="BX50" i="13"/>
  <c r="BW50" i="13"/>
  <c r="BV50" i="13"/>
  <c r="BU50" i="13"/>
  <c r="BT50" i="13"/>
  <c r="BS50" i="13"/>
  <c r="BR50" i="13"/>
  <c r="BQ50" i="13"/>
  <c r="BP50" i="13"/>
  <c r="BO50" i="13"/>
  <c r="BN50" i="13"/>
  <c r="BM50" i="13"/>
  <c r="BL50" i="13"/>
  <c r="BK50" i="13"/>
  <c r="BJ50" i="13"/>
  <c r="BI50" i="13"/>
  <c r="BH50" i="13"/>
  <c r="BG50" i="13"/>
  <c r="BF50" i="13"/>
  <c r="BE50" i="13"/>
  <c r="BD50" i="13"/>
  <c r="BC50" i="13"/>
  <c r="BB50" i="13"/>
  <c r="BA50" i="13"/>
  <c r="AZ50" i="13"/>
  <c r="AY50" i="13"/>
  <c r="AX50" i="13"/>
  <c r="AW50" i="13"/>
  <c r="AV50" i="13"/>
  <c r="AU50" i="13"/>
  <c r="AT50" i="13"/>
  <c r="AS50" i="13"/>
  <c r="AR50" i="13"/>
  <c r="AQ50" i="13"/>
  <c r="AP50" i="13"/>
  <c r="AO50" i="13"/>
  <c r="AN50" i="13"/>
  <c r="AM50" i="13"/>
  <c r="AL50" i="13"/>
  <c r="AK50" i="13"/>
  <c r="AJ50" i="13"/>
  <c r="AI50" i="13"/>
  <c r="AH50" i="13"/>
  <c r="AG50" i="13"/>
  <c r="AF50" i="13"/>
  <c r="AE50" i="13"/>
  <c r="AD50" i="13"/>
  <c r="AC50" i="13"/>
  <c r="AB50" i="13"/>
  <c r="AA50" i="13"/>
  <c r="Z50" i="13"/>
  <c r="Y50" i="13"/>
  <c r="X50" i="13"/>
  <c r="W50" i="13"/>
  <c r="V50" i="13"/>
  <c r="U50" i="13"/>
  <c r="T50" i="13"/>
  <c r="S50" i="13"/>
  <c r="R50" i="13"/>
  <c r="Q50" i="13"/>
  <c r="P50" i="13"/>
  <c r="O50" i="13"/>
  <c r="N50" i="13"/>
  <c r="CW5" i="1"/>
  <c r="CW63" i="1"/>
  <c r="CW154" i="1" s="1"/>
  <c r="CW20" i="1"/>
  <c r="CW23" i="1"/>
  <c r="CW74" i="1"/>
  <c r="CW165" i="1" s="1"/>
  <c r="CW168" i="1"/>
  <c r="CW80" i="1"/>
  <c r="CW171" i="1" s="1"/>
  <c r="CW174" i="1"/>
  <c r="CW28" i="1"/>
  <c r="CW158" i="1" s="1"/>
  <c r="CW90" i="1"/>
  <c r="CW181" i="1" s="1"/>
  <c r="CW94" i="1"/>
  <c r="CW185" i="1" s="1"/>
  <c r="CW189" i="1"/>
  <c r="CW103" i="1"/>
  <c r="CW193" i="1" s="1"/>
  <c r="CW105" i="1"/>
  <c r="CW196" i="1" s="1"/>
  <c r="CW108" i="1"/>
  <c r="CW199" i="1" s="1"/>
  <c r="CW111" i="1"/>
  <c r="CW202" i="1" s="1"/>
  <c r="CW114" i="1"/>
  <c r="CW205" i="1" s="1"/>
  <c r="CW29" i="1"/>
  <c r="CW159" i="1" s="1"/>
  <c r="CW120" i="1"/>
  <c r="CW211" i="1" s="1"/>
  <c r="CW123" i="1"/>
  <c r="CW214" i="1" s="1"/>
  <c r="CW126" i="1"/>
  <c r="CW217" i="1" s="1"/>
  <c r="CW30" i="1"/>
  <c r="CW160" i="1" s="1"/>
  <c r="CW31" i="1"/>
  <c r="CW135" i="1"/>
  <c r="CW226" i="1" s="1"/>
  <c r="CW138" i="1"/>
  <c r="CW32" i="1"/>
  <c r="CW161" i="1" s="1"/>
  <c r="CW9" i="1"/>
  <c r="CW6" i="1"/>
  <c r="CW64" i="1"/>
  <c r="CW155" i="1" s="1"/>
  <c r="CW39" i="1"/>
  <c r="CW162" i="1" s="1"/>
  <c r="CW40" i="1"/>
  <c r="CW163" i="1" s="1"/>
  <c r="CW75" i="1"/>
  <c r="CW166" i="1" s="1"/>
  <c r="CW169" i="1"/>
  <c r="CW81" i="1"/>
  <c r="CW172" i="1" s="1"/>
  <c r="CW175" i="1"/>
  <c r="CW45" i="1"/>
  <c r="CW164" i="1" s="1"/>
  <c r="CW91" i="1"/>
  <c r="CW182" i="1" s="1"/>
  <c r="CW95" i="1"/>
  <c r="CW186" i="1" s="1"/>
  <c r="CW190" i="1"/>
  <c r="CW104" i="1"/>
  <c r="CW194" i="1" s="1"/>
  <c r="CW106" i="1"/>
  <c r="CW197" i="1" s="1"/>
  <c r="CW109" i="1"/>
  <c r="CW200" i="1" s="1"/>
  <c r="CW112" i="1"/>
  <c r="CW203" i="1" s="1"/>
  <c r="CW115" i="1"/>
  <c r="CW206" i="1" s="1"/>
  <c r="CW49" i="1"/>
  <c r="CW121" i="1"/>
  <c r="CW212" i="1" s="1"/>
  <c r="CW124" i="1"/>
  <c r="CW215" i="1" s="1"/>
  <c r="CW127" i="1"/>
  <c r="CW218" i="1" s="1"/>
  <c r="CW24" i="1"/>
  <c r="CW67" i="1"/>
  <c r="CW136" i="1"/>
  <c r="CW227" i="1" s="1"/>
  <c r="CW139" i="1"/>
  <c r="CW69" i="1"/>
  <c r="CW177" i="1" s="1"/>
  <c r="CW10" i="1"/>
  <c r="CW4" i="1"/>
  <c r="CW3" i="1"/>
  <c r="CW70" i="1"/>
  <c r="CW178" i="1" s="1"/>
  <c r="CW92" i="1"/>
  <c r="CW183" i="1" s="1"/>
  <c r="CW96" i="1"/>
  <c r="CW187" i="1" s="1"/>
  <c r="CW191" i="1"/>
  <c r="CW65" i="1"/>
  <c r="CW156" i="1" s="1"/>
  <c r="CW7" i="1"/>
  <c r="CW66" i="1"/>
  <c r="CW157" i="1" s="1"/>
  <c r="CW76" i="1"/>
  <c r="CW167" i="1" s="1"/>
  <c r="CW170" i="1"/>
  <c r="CW82" i="1"/>
  <c r="CW173" i="1" s="1"/>
  <c r="CW176" i="1"/>
  <c r="CW71" i="1"/>
  <c r="CW179" i="1" s="1"/>
  <c r="CW93" i="1"/>
  <c r="CW184" i="1" s="1"/>
  <c r="CW97" i="1"/>
  <c r="CW188" i="1" s="1"/>
  <c r="CW192" i="1"/>
  <c r="CW117" i="1"/>
  <c r="CW195" i="1" s="1"/>
  <c r="CW107" i="1"/>
  <c r="CW198" i="1" s="1"/>
  <c r="CW110" i="1"/>
  <c r="CW201" i="1" s="1"/>
  <c r="CW113" i="1"/>
  <c r="CW204" i="1" s="1"/>
  <c r="CW116" i="1"/>
  <c r="CW207" i="1" s="1"/>
  <c r="CW72" i="1"/>
  <c r="CW180" i="1" s="1"/>
  <c r="CW122" i="1"/>
  <c r="CW213" i="1" s="1"/>
  <c r="CW125" i="1"/>
  <c r="CW216" i="1" s="1"/>
  <c r="CW128" i="1"/>
  <c r="CW219" i="1" s="1"/>
  <c r="CW68" i="1"/>
  <c r="CW73" i="1"/>
  <c r="CW137" i="1"/>
  <c r="CW228" i="1" s="1"/>
  <c r="CW140" i="1"/>
  <c r="CW79" i="1"/>
  <c r="CW11" i="1"/>
  <c r="CW13" i="1"/>
  <c r="CW14" i="1"/>
  <c r="CW16" i="1"/>
  <c r="CW19" i="1"/>
  <c r="CW86" i="1"/>
  <c r="CW8" i="1"/>
  <c r="CW87" i="1"/>
  <c r="CW88" i="1"/>
  <c r="CW89" i="1"/>
  <c r="CW12" i="1"/>
  <c r="CW119" i="1"/>
  <c r="CW208" i="1" s="1"/>
  <c r="CW15" i="1"/>
  <c r="CW129" i="1"/>
  <c r="CW209" i="1" s="1"/>
  <c r="CW17" i="1"/>
  <c r="CW18" i="1"/>
  <c r="CW130" i="1"/>
  <c r="CW210" i="1" s="1"/>
  <c r="CW118" i="1"/>
  <c r="CW21" i="1"/>
  <c r="CW22" i="1"/>
  <c r="CW77" i="1"/>
  <c r="CW50" i="1"/>
  <c r="CW25" i="1"/>
  <c r="CW26" i="1"/>
  <c r="CW27" i="1"/>
  <c r="CW78" i="1"/>
  <c r="CW33" i="1"/>
  <c r="CW34" i="1"/>
  <c r="CW35" i="1"/>
  <c r="CW36" i="1"/>
  <c r="CW37" i="1"/>
  <c r="CW38" i="1"/>
  <c r="CW132" i="1"/>
  <c r="CW220" i="1" s="1"/>
  <c r="CW102" i="1"/>
  <c r="CW41" i="1"/>
  <c r="CW42" i="1"/>
  <c r="CW43" i="1"/>
  <c r="CW44" i="1"/>
  <c r="CW133" i="1"/>
  <c r="CW221" i="1" s="1"/>
  <c r="CW46" i="1"/>
  <c r="CW47" i="1"/>
  <c r="CW48" i="1"/>
  <c r="CW134" i="1"/>
  <c r="CW222" i="1" s="1"/>
  <c r="CW131" i="1"/>
  <c r="CW51" i="1"/>
  <c r="CW52" i="1"/>
  <c r="CW142" i="1"/>
  <c r="CW223" i="1" s="1"/>
  <c r="CW149" i="1"/>
  <c r="CW55" i="1"/>
  <c r="CW56" i="1"/>
  <c r="CW57" i="1"/>
  <c r="CW58" i="1"/>
  <c r="CW59" i="1"/>
  <c r="CW60" i="1"/>
  <c r="CW143" i="1"/>
  <c r="CW224" i="1" s="1"/>
  <c r="CW144" i="1"/>
  <c r="CW225" i="1" s="1"/>
  <c r="CW141" i="1"/>
  <c r="CW146" i="1"/>
  <c r="CW229" i="1" s="1"/>
  <c r="CW147" i="1"/>
  <c r="CW230" i="1" s="1"/>
  <c r="CW148" i="1"/>
  <c r="CW231" i="1" s="1"/>
  <c r="CW145" i="1"/>
  <c r="CW233" i="1"/>
  <c r="CW234" i="1"/>
  <c r="CW232" i="1"/>
  <c r="CW235" i="1"/>
  <c r="CW240" i="1"/>
  <c r="CW241" i="1"/>
  <c r="CW242" i="1"/>
  <c r="CW261" i="1"/>
  <c r="CW262" i="1"/>
  <c r="CW263" i="1"/>
  <c r="CW264" i="1"/>
  <c r="CW265" i="1"/>
  <c r="CW266" i="1"/>
  <c r="CW267" i="1"/>
  <c r="CW268" i="1"/>
  <c r="CW269" i="1"/>
  <c r="CW270" i="1"/>
  <c r="CW271" i="1"/>
  <c r="CW272" i="1"/>
  <c r="CW273" i="1"/>
  <c r="CW274" i="1"/>
  <c r="CW275" i="1"/>
  <c r="CW276" i="1"/>
  <c r="CW277" i="1"/>
  <c r="CW278" i="1"/>
  <c r="CW279" i="1"/>
  <c r="CW280" i="1"/>
  <c r="CW281" i="1"/>
  <c r="CW282" i="1"/>
  <c r="CW283" i="1"/>
  <c r="CW284" i="1"/>
  <c r="CW285" i="1"/>
  <c r="CW286" i="1"/>
  <c r="CW288" i="1"/>
  <c r="CW287" i="1"/>
  <c r="CW289" i="1"/>
  <c r="CW290" i="1"/>
  <c r="CW291" i="1"/>
  <c r="CW292" i="1"/>
  <c r="CW293" i="1"/>
  <c r="CW294" i="1"/>
  <c r="CW295" i="1"/>
  <c r="CW298" i="1"/>
  <c r="CW299" i="1"/>
  <c r="CW300" i="1"/>
  <c r="CW301" i="1"/>
  <c r="CW302" i="1"/>
  <c r="CW303" i="1"/>
  <c r="CW304" i="1"/>
  <c r="CW305" i="1"/>
  <c r="CW306" i="1"/>
  <c r="CW307" i="1"/>
  <c r="CW376" i="1"/>
  <c r="CW377" i="1"/>
  <c r="CW378" i="1"/>
  <c r="CW379" i="1"/>
  <c r="CW380" i="1"/>
  <c r="CW381" i="1"/>
  <c r="CW382" i="1"/>
  <c r="CW383" i="1"/>
  <c r="CW384" i="1"/>
  <c r="CW385" i="1"/>
  <c r="CW386" i="1"/>
  <c r="CW387" i="1"/>
  <c r="CW388" i="1"/>
  <c r="CW389" i="1"/>
  <c r="CW390" i="1"/>
  <c r="CW391" i="1"/>
  <c r="CW392" i="1"/>
  <c r="CW393" i="1"/>
  <c r="CW394" i="1"/>
  <c r="CW395" i="1"/>
  <c r="CW396" i="1"/>
  <c r="CW296" i="1"/>
  <c r="CW297" i="1"/>
  <c r="CW342" i="1"/>
  <c r="CW343" i="1"/>
  <c r="CW344" i="1"/>
  <c r="CW345" i="1"/>
  <c r="CW346" i="1"/>
  <c r="CW347" i="1"/>
  <c r="CW348" i="1"/>
  <c r="CW349" i="1"/>
  <c r="CW350" i="1"/>
  <c r="CW351" i="1"/>
  <c r="CW352" i="1"/>
  <c r="CW353" i="1"/>
  <c r="CW354" i="1"/>
  <c r="CW355" i="1"/>
  <c r="CW356" i="1"/>
  <c r="CW357" i="1"/>
  <c r="CW358" i="1"/>
  <c r="CW359" i="1"/>
  <c r="CW360" i="1"/>
  <c r="CW361" i="1"/>
  <c r="CW363" i="1"/>
  <c r="CW362" i="1"/>
  <c r="CW364" i="1"/>
  <c r="CW365" i="1"/>
  <c r="CW366" i="1"/>
  <c r="CW367" i="1"/>
  <c r="CW368" i="1"/>
  <c r="CW369" i="1"/>
  <c r="CW370" i="1"/>
  <c r="CW371" i="1"/>
  <c r="CW372" i="1"/>
  <c r="CW373" i="1"/>
  <c r="CW374" i="1"/>
  <c r="CW375" i="1"/>
  <c r="CW308" i="1"/>
  <c r="CW309" i="1"/>
  <c r="CW310" i="1"/>
  <c r="CW311" i="1"/>
  <c r="CW312" i="1"/>
  <c r="CW313" i="1"/>
  <c r="CW314" i="1"/>
  <c r="CW315" i="1"/>
  <c r="CW316" i="1"/>
  <c r="CW317" i="1"/>
  <c r="CW318" i="1"/>
  <c r="CW319" i="1"/>
  <c r="CW320" i="1"/>
  <c r="CW321" i="1"/>
  <c r="CW322" i="1"/>
  <c r="CW323" i="1"/>
  <c r="CW324" i="1"/>
  <c r="CW325" i="1"/>
  <c r="CW326" i="1"/>
  <c r="CW327" i="1"/>
  <c r="CW329" i="1"/>
  <c r="CW328" i="1"/>
  <c r="CW330" i="1"/>
  <c r="CW331" i="1"/>
  <c r="CW332" i="1"/>
  <c r="CW333" i="1"/>
  <c r="CW334" i="1"/>
  <c r="CW335" i="1"/>
  <c r="CW336" i="1"/>
  <c r="CW337" i="1"/>
  <c r="CW338" i="1"/>
  <c r="CW339" i="1"/>
  <c r="CW340" i="1"/>
  <c r="CW341" i="1"/>
  <c r="CW244" i="1"/>
  <c r="CW245" i="1"/>
  <c r="CW250" i="1"/>
  <c r="CW246" i="1"/>
  <c r="CW248" i="1"/>
  <c r="CW247" i="1"/>
  <c r="CW252" i="1"/>
  <c r="CW253" i="1"/>
  <c r="CW254" i="1"/>
  <c r="CW255" i="1"/>
  <c r="CW258" i="1"/>
  <c r="CW251" i="1"/>
  <c r="CW259" i="1"/>
  <c r="CW256" i="1"/>
  <c r="CW249" i="1"/>
  <c r="CW257" i="1"/>
  <c r="CW260" i="1"/>
  <c r="CW495" i="1"/>
  <c r="CW496" i="1"/>
  <c r="CW497" i="1"/>
  <c r="CW499" i="1"/>
  <c r="CW503" i="1"/>
  <c r="CW500" i="1"/>
  <c r="CW501" i="1"/>
  <c r="CW502" i="1"/>
  <c r="CW504" i="1"/>
  <c r="CW505" i="1"/>
  <c r="CW506" i="1"/>
  <c r="CW507" i="1"/>
  <c r="CW508" i="1"/>
  <c r="CW456" i="1"/>
  <c r="CW410" i="1"/>
  <c r="CW435" i="1"/>
  <c r="CW445" i="1"/>
  <c r="CW440" i="1"/>
  <c r="CW411" i="1"/>
  <c r="CW434" i="1"/>
  <c r="CW481" i="1"/>
  <c r="CW480" i="1"/>
  <c r="CW465" i="1"/>
  <c r="CW466" i="1"/>
  <c r="CW468" i="1"/>
  <c r="CW469" i="1"/>
  <c r="CW470" i="1"/>
  <c r="CW471" i="1"/>
  <c r="CW472" i="1"/>
  <c r="CW473" i="1"/>
  <c r="CW474" i="1"/>
  <c r="CW475" i="1"/>
  <c r="CW476" i="1"/>
  <c r="CW477" i="1"/>
  <c r="CW479" i="1"/>
  <c r="CW467" i="1"/>
  <c r="CW478" i="1"/>
  <c r="CW483" i="1"/>
  <c r="CW484" i="1"/>
  <c r="CW485" i="1"/>
  <c r="CW486" i="1"/>
  <c r="CW487" i="1"/>
  <c r="CW488" i="1"/>
  <c r="CW489" i="1"/>
  <c r="CW490" i="1"/>
  <c r="CW491" i="1"/>
  <c r="CW492" i="1"/>
  <c r="CW493" i="1"/>
  <c r="CW494" i="1"/>
  <c r="CW482" i="1"/>
  <c r="CW464" i="1"/>
  <c r="CW521" i="1"/>
  <c r="CW408" i="1"/>
  <c r="CW451" i="1"/>
  <c r="CW431" i="1"/>
  <c r="CW463" i="1"/>
  <c r="CW454" i="1"/>
  <c r="CW442" i="1"/>
  <c r="CW509" i="1"/>
  <c r="CW510" i="1"/>
  <c r="CW511" i="1"/>
  <c r="CW512" i="1"/>
  <c r="CW513" i="1"/>
  <c r="CW514" i="1"/>
  <c r="CW498" i="1"/>
  <c r="CW436" i="1"/>
  <c r="CW437" i="1"/>
  <c r="CW438" i="1"/>
  <c r="CW443" i="1"/>
  <c r="CW441" i="1"/>
  <c r="CW448" i="1"/>
  <c r="CW453" i="1"/>
  <c r="CW455" i="1"/>
  <c r="CW444" i="1"/>
  <c r="CW400" i="1"/>
  <c r="CW406" i="1"/>
  <c r="CW401" i="1"/>
  <c r="CW397" i="1"/>
  <c r="CW398" i="1"/>
  <c r="CW399" i="1"/>
  <c r="CW405" i="1"/>
  <c r="CW449" i="1"/>
  <c r="CW402" i="1"/>
  <c r="CW403" i="1"/>
  <c r="CW404" i="1"/>
  <c r="CW439" i="1"/>
  <c r="CW452" i="1"/>
  <c r="CW407" i="1"/>
  <c r="CW414" i="1"/>
  <c r="CW432" i="1"/>
  <c r="CW433" i="1"/>
  <c r="CW430" i="1"/>
  <c r="CW412" i="1"/>
  <c r="CW409" i="1"/>
  <c r="CW446" i="1"/>
  <c r="CW450" i="1"/>
  <c r="CW413" i="1"/>
  <c r="CW415" i="1"/>
  <c r="CW416" i="1"/>
  <c r="CW418" i="1"/>
  <c r="CW417" i="1"/>
  <c r="CW419" i="1"/>
  <c r="CW424" i="1"/>
  <c r="CW423" i="1"/>
  <c r="CW425" i="1"/>
  <c r="CW426" i="1"/>
  <c r="CW427" i="1"/>
  <c r="CW428" i="1"/>
  <c r="CW420" i="1"/>
  <c r="CW421" i="1"/>
  <c r="CW429" i="1"/>
  <c r="CW422" i="1"/>
  <c r="CW457" i="1"/>
  <c r="CW458" i="1"/>
  <c r="CW459" i="1"/>
  <c r="CW460" i="1"/>
  <c r="CW462" i="1"/>
  <c r="CW461" i="1"/>
  <c r="CW447" i="1"/>
  <c r="CW515" i="1"/>
  <c r="CW516" i="1"/>
  <c r="CW517" i="1"/>
  <c r="CW518" i="1"/>
  <c r="CW519" i="1"/>
  <c r="CW520" i="1"/>
  <c r="CW236" i="1"/>
  <c r="BL43" i="14"/>
  <c r="BK43" i="14"/>
  <c r="BJ43" i="14"/>
  <c r="BI43" i="14"/>
  <c r="BH43" i="14"/>
  <c r="BG43" i="14"/>
  <c r="BF43" i="14"/>
  <c r="BE43" i="14"/>
  <c r="BD43" i="14"/>
  <c r="BC43" i="14"/>
  <c r="BB43" i="14"/>
  <c r="BA43" i="14"/>
  <c r="AZ43" i="14"/>
  <c r="AY43" i="14"/>
  <c r="AX43" i="14"/>
  <c r="AW43" i="14"/>
  <c r="AV43" i="14"/>
  <c r="AU43" i="14"/>
  <c r="AT43" i="14"/>
  <c r="AS43" i="14"/>
  <c r="AR43" i="14"/>
  <c r="AQ43" i="14"/>
  <c r="AP43" i="14"/>
  <c r="AO43" i="14"/>
  <c r="AN43" i="14"/>
  <c r="AM43" i="14"/>
  <c r="AL43" i="14"/>
  <c r="AK43" i="14"/>
  <c r="AJ43" i="14"/>
  <c r="AI43" i="14"/>
  <c r="AH43" i="14"/>
  <c r="AG43" i="14"/>
  <c r="AF43" i="14"/>
  <c r="AE43" i="14"/>
  <c r="AD43" i="14"/>
  <c r="AC43" i="14"/>
  <c r="AB43" i="14"/>
  <c r="AA43" i="14"/>
  <c r="Z43" i="14"/>
  <c r="Y43" i="14"/>
  <c r="X43" i="14"/>
  <c r="W43" i="14"/>
  <c r="V43" i="14"/>
  <c r="U43" i="14"/>
  <c r="T43" i="14"/>
  <c r="S43" i="14"/>
  <c r="R43" i="14"/>
  <c r="Q43" i="14"/>
  <c r="P43" i="14"/>
  <c r="O43" i="14"/>
  <c r="N43" i="14"/>
  <c r="BX20" i="16"/>
  <c r="BW20" i="16"/>
  <c r="BV20" i="16"/>
  <c r="BU20" i="16"/>
  <c r="BT20" i="16"/>
  <c r="BS20" i="16"/>
  <c r="BR20" i="16"/>
  <c r="BQ20" i="16"/>
  <c r="BP20" i="16"/>
  <c r="BO20" i="16"/>
  <c r="BN20" i="16"/>
  <c r="BM20" i="16"/>
  <c r="BL20" i="16"/>
  <c r="BK20" i="16"/>
  <c r="BJ20" i="16"/>
  <c r="BI20" i="16"/>
  <c r="BH20" i="16"/>
  <c r="BG20" i="16"/>
  <c r="BF20" i="16"/>
  <c r="BE20" i="16"/>
  <c r="BD20" i="16"/>
  <c r="BC20" i="16"/>
  <c r="BB20" i="16"/>
  <c r="BA20" i="16"/>
  <c r="AZ20" i="16"/>
  <c r="AY20" i="16"/>
  <c r="AX20" i="16"/>
  <c r="AW20" i="16"/>
  <c r="AV20" i="16"/>
  <c r="AU20" i="16"/>
  <c r="AT20" i="16"/>
  <c r="AS20" i="16"/>
  <c r="AR20" i="16"/>
  <c r="AQ20" i="16"/>
  <c r="AP20" i="16"/>
  <c r="AO20" i="16"/>
  <c r="AN20" i="16"/>
  <c r="AM20" i="16"/>
  <c r="AL20" i="16"/>
  <c r="AK20" i="16"/>
  <c r="AJ20" i="16"/>
  <c r="AI20" i="16"/>
  <c r="AH20" i="16"/>
  <c r="AG20" i="16"/>
  <c r="AF20" i="16"/>
  <c r="AE20" i="16"/>
  <c r="AD20" i="16"/>
  <c r="AC20" i="16"/>
  <c r="AB20" i="16"/>
  <c r="AA20" i="16"/>
  <c r="Z20" i="16"/>
  <c r="Y20" i="16"/>
  <c r="X20" i="16"/>
  <c r="W20" i="16"/>
  <c r="V20" i="16"/>
  <c r="U20" i="16"/>
  <c r="T20" i="16"/>
  <c r="S20" i="16"/>
  <c r="R20" i="16"/>
  <c r="Q20" i="16"/>
  <c r="P20" i="16"/>
  <c r="O20" i="16"/>
  <c r="N20" i="16"/>
  <c r="BX42" i="15"/>
  <c r="BW42" i="15"/>
  <c r="BV42" i="15"/>
  <c r="BU42"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CX153" i="1" l="1"/>
  <c r="CW151" i="1"/>
  <c r="CY152" i="1"/>
  <c r="CY153" i="1"/>
  <c r="CX150" i="1"/>
  <c r="CW152" i="1"/>
  <c r="CW150" i="1"/>
  <c r="CX151" i="1"/>
  <c r="CY150" i="1"/>
  <c r="CW153" i="1"/>
  <c r="CY151" i="1"/>
  <c r="CX152" i="1"/>
  <c r="K2" i="1"/>
  <c r="L2" i="1" s="1"/>
  <c r="K11" i="1"/>
  <c r="L11" i="1" s="1"/>
  <c r="K148" i="1"/>
  <c r="L148" i="1" s="1"/>
  <c r="K140" i="1"/>
  <c r="L140" i="1" s="1"/>
  <c r="K137" i="1"/>
  <c r="L137" i="1" s="1"/>
  <c r="K144" i="1"/>
  <c r="L144" i="1" s="1"/>
  <c r="K134" i="1"/>
  <c r="L134" i="1" s="1"/>
  <c r="K128" i="1"/>
  <c r="L128" i="1" s="1"/>
  <c r="K125" i="1"/>
  <c r="L125" i="1" s="1"/>
  <c r="K122" i="1"/>
  <c r="L122" i="1" s="1"/>
  <c r="K130" i="1"/>
  <c r="L130" i="1" s="1"/>
  <c r="K116" i="1"/>
  <c r="L116" i="1" s="1"/>
  <c r="K113" i="1"/>
  <c r="L113" i="1" s="1"/>
  <c r="K110" i="1"/>
  <c r="L110" i="1" s="1"/>
  <c r="K107" i="1"/>
  <c r="L107" i="1" s="1"/>
  <c r="K117" i="1"/>
  <c r="L117" i="1" s="1"/>
  <c r="K101" i="1"/>
  <c r="L101" i="1" s="1"/>
  <c r="K97" i="1"/>
  <c r="L97" i="1" s="1"/>
  <c r="K93" i="1"/>
  <c r="L93" i="1" s="1"/>
  <c r="K72" i="1"/>
  <c r="L72" i="1" s="1"/>
  <c r="K85" i="1"/>
  <c r="L85" i="1" s="1"/>
  <c r="K82" i="1"/>
  <c r="L82" i="1" s="1"/>
  <c r="K62" i="1"/>
  <c r="L62" i="1" s="1"/>
  <c r="K76" i="1"/>
  <c r="L76" i="1" s="1"/>
  <c r="K45" i="1"/>
  <c r="L45" i="1" s="1"/>
  <c r="K30" i="1"/>
  <c r="L30" i="1" s="1"/>
  <c r="K66" i="1"/>
  <c r="L66" i="1" s="1"/>
  <c r="K7" i="1"/>
  <c r="L7" i="1" s="1"/>
  <c r="K40" i="1"/>
  <c r="K65" i="1"/>
  <c r="K96" i="1"/>
  <c r="AW187" i="1" s="1"/>
  <c r="K92" i="1"/>
  <c r="K3" i="1"/>
  <c r="K4" i="1"/>
  <c r="K10" i="1"/>
  <c r="K147" i="1"/>
  <c r="K139" i="1"/>
  <c r="K136" i="1"/>
  <c r="K143" i="1"/>
  <c r="K133" i="1"/>
  <c r="K127" i="1"/>
  <c r="K91" i="1"/>
  <c r="K81" i="1"/>
  <c r="K39" i="1"/>
  <c r="K64" i="1"/>
  <c r="K146" i="1"/>
  <c r="K138" i="1"/>
  <c r="K135" i="1"/>
  <c r="K142" i="1"/>
  <c r="K132" i="1"/>
  <c r="K126" i="1"/>
  <c r="K120" i="1"/>
  <c r="K94" i="1"/>
  <c r="AW185" i="1" s="1"/>
  <c r="K90" i="1"/>
  <c r="K54" i="1"/>
  <c r="K74" i="1"/>
  <c r="K32" i="1"/>
  <c r="K28" i="1"/>
  <c r="K63" i="1"/>
  <c r="K5" i="1"/>
  <c r="AU187" i="1" l="1"/>
  <c r="AV187" i="1"/>
  <c r="AU185" i="1"/>
  <c r="AW191" i="1"/>
  <c r="AU189" i="1"/>
  <c r="AV185" i="1"/>
  <c r="AU191" i="1"/>
  <c r="AV189" i="1"/>
  <c r="AU179" i="1"/>
  <c r="AV179" i="1"/>
  <c r="AU177" i="1"/>
  <c r="AV177" i="1"/>
  <c r="AW156" i="1" l="1"/>
  <c r="AR187" i="1"/>
  <c r="AO183" i="1"/>
  <c r="AL179" i="1"/>
  <c r="AP183" i="1" l="1"/>
  <c r="AI191" i="1"/>
  <c r="AD183" i="1"/>
  <c r="AQ183" i="1"/>
  <c r="AH191" i="1"/>
  <c r="AJ191" i="1"/>
  <c r="AR183" i="1"/>
  <c r="AD156" i="1"/>
  <c r="AN179" i="1"/>
  <c r="AK156" i="1"/>
  <c r="AU183" i="1"/>
  <c r="AD187" i="1"/>
  <c r="AF156" i="1"/>
  <c r="AH156" i="1"/>
  <c r="AP179" i="1"/>
  <c r="AQ179" i="1"/>
  <c r="AT187" i="1"/>
  <c r="AS179" i="1"/>
  <c r="AL156" i="1"/>
  <c r="AT179" i="1"/>
  <c r="AM156" i="1"/>
  <c r="AT183" i="1"/>
  <c r="AK191" i="1"/>
  <c r="AL191" i="1"/>
  <c r="AV183" i="1"/>
  <c r="AW183" i="1"/>
  <c r="AC187" i="1"/>
  <c r="AE187" i="1"/>
  <c r="AF187" i="1"/>
  <c r="AH187" i="1"/>
  <c r="AI187" i="1"/>
  <c r="AR179" i="1"/>
  <c r="AN156" i="1"/>
  <c r="AE156" i="1"/>
  <c r="AG156" i="1"/>
  <c r="AI156" i="1"/>
  <c r="AO156" i="1"/>
  <c r="AC156" i="1"/>
  <c r="AG187" i="1"/>
  <c r="AJ156" i="1"/>
  <c r="AP156" i="1"/>
  <c r="AS183" i="1"/>
  <c r="AM179" i="1"/>
  <c r="AI151" i="1"/>
  <c r="AO179" i="1"/>
  <c r="AS187" i="1"/>
  <c r="AC183" i="1"/>
  <c r="AG183" i="1"/>
  <c r="AJ187" i="1"/>
  <c r="AK187" i="1"/>
  <c r="AC151" i="1"/>
  <c r="AR156" i="1"/>
  <c r="AQ191" i="1"/>
  <c r="AT156" i="1"/>
  <c r="AH183" i="1"/>
  <c r="AN191" i="1"/>
  <c r="AQ156" i="1"/>
  <c r="AI183" i="1"/>
  <c r="AO191" i="1"/>
  <c r="AP191" i="1"/>
  <c r="AK183" i="1"/>
  <c r="AF151" i="1"/>
  <c r="AI179" i="1"/>
  <c r="AL183" i="1"/>
  <c r="AO187" i="1"/>
  <c r="AR191" i="1"/>
  <c r="AU156" i="1"/>
  <c r="AE183" i="1"/>
  <c r="AF183" i="1"/>
  <c r="AL187" i="1"/>
  <c r="AS156" i="1"/>
  <c r="AJ179" i="1"/>
  <c r="AM183" i="1"/>
  <c r="AP187" i="1"/>
  <c r="AS191" i="1"/>
  <c r="AV156" i="1"/>
  <c r="AH179" i="1"/>
  <c r="AK179" i="1"/>
  <c r="AN183" i="1"/>
  <c r="AQ187" i="1"/>
  <c r="AT191" i="1"/>
  <c r="AM191" i="1"/>
  <c r="AJ183" i="1"/>
  <c r="AM187" i="1"/>
  <c r="AN187" i="1"/>
  <c r="Y230" i="1"/>
  <c r="Y224" i="1"/>
  <c r="Y200" i="1"/>
  <c r="AF182" i="1"/>
  <c r="AF172" i="1"/>
  <c r="AF162" i="1"/>
  <c r="AF155" i="1"/>
  <c r="AW151" i="1" l="1"/>
  <c r="AR151" i="1"/>
  <c r="AT151" i="1"/>
  <c r="AS151" i="1"/>
  <c r="AP151" i="1"/>
  <c r="AD151" i="1"/>
  <c r="AV151" i="1"/>
  <c r="AQ151" i="1"/>
  <c r="AE151" i="1"/>
  <c r="AN151" i="1"/>
  <c r="AK151" i="1"/>
  <c r="AJ151" i="1"/>
  <c r="AO151" i="1"/>
  <c r="AL151" i="1"/>
  <c r="AG151" i="1"/>
  <c r="AU151" i="1"/>
  <c r="AH151" i="1"/>
  <c r="AM151" i="1"/>
  <c r="AC224" i="1"/>
  <c r="AD224" i="1"/>
  <c r="Z224" i="1"/>
  <c r="AA224" i="1"/>
  <c r="AE224" i="1"/>
  <c r="AB224" i="1"/>
  <c r="AF224" i="1"/>
  <c r="AC230" i="1"/>
  <c r="AD230" i="1"/>
  <c r="AF230" i="1"/>
  <c r="AE230" i="1"/>
  <c r="AB230" i="1"/>
  <c r="Z230" i="1"/>
  <c r="AA230" i="1"/>
  <c r="Y215" i="1"/>
  <c r="AT189" i="1"/>
  <c r="AT185" i="1"/>
  <c r="AT229" i="1"/>
  <c r="AT223" i="1"/>
  <c r="AT220" i="1"/>
  <c r="AT217" i="1"/>
  <c r="AT208" i="1"/>
  <c r="AT205" i="1"/>
  <c r="AT202" i="1"/>
  <c r="AT181" i="1"/>
  <c r="AT177" i="1"/>
  <c r="AT168" i="1"/>
  <c r="AT165" i="1"/>
  <c r="AT161" i="1"/>
  <c r="AT158" i="1"/>
  <c r="AS154" i="1"/>
  <c r="L5" i="1"/>
  <c r="AT214" i="1" l="1"/>
  <c r="L143" i="1"/>
  <c r="L139" i="1"/>
  <c r="L136" i="1"/>
  <c r="L147" i="1"/>
  <c r="AT154" i="1"/>
  <c r="BM43" i="14" l="1"/>
  <c r="BN43" i="14"/>
  <c r="BO43" i="14"/>
  <c r="BP43" i="14"/>
  <c r="BQ43" i="14"/>
  <c r="BR43" i="14"/>
  <c r="BS43" i="14"/>
  <c r="BT43" i="14"/>
  <c r="BU43" i="14"/>
  <c r="BV43" i="14"/>
  <c r="BW43" i="14"/>
  <c r="BX43" i="14"/>
  <c r="M37" i="14"/>
  <c r="M36" i="14"/>
  <c r="M35" i="14"/>
  <c r="M34" i="14"/>
  <c r="M21" i="14"/>
  <c r="M20" i="14"/>
  <c r="Z1" i="12" l="1"/>
  <c r="AA1" i="12" s="1"/>
  <c r="AB1" i="12" s="1"/>
  <c r="AC1" i="12" s="1"/>
  <c r="AD1" i="12" s="1"/>
  <c r="AE1" i="12" s="1"/>
  <c r="AF1" i="12" s="1"/>
  <c r="AG1" i="12" s="1"/>
  <c r="AH1" i="12" s="1"/>
  <c r="AI1" i="12" s="1"/>
  <c r="AJ1" i="12" s="1"/>
  <c r="AK1" i="12" s="1"/>
  <c r="AL1" i="12" s="1"/>
  <c r="AM1" i="12" s="1"/>
  <c r="AN1" i="12" s="1"/>
  <c r="AO1" i="12" s="1"/>
  <c r="AP1" i="12" s="1"/>
  <c r="AQ1" i="12" s="1"/>
  <c r="AR1" i="12" s="1"/>
  <c r="AS1" i="12" s="1"/>
  <c r="AT1" i="12" s="1"/>
  <c r="AU1" i="12" s="1"/>
  <c r="AV1" i="12" s="1"/>
  <c r="AW1" i="12" s="1"/>
  <c r="AX1" i="12" s="1"/>
  <c r="AY1" i="12" s="1"/>
  <c r="AZ1" i="12" s="1"/>
  <c r="BA1" i="12" s="1"/>
  <c r="BB1" i="12" s="1"/>
  <c r="BC1" i="12" s="1"/>
  <c r="BD1" i="12" s="1"/>
  <c r="BE1" i="12" s="1"/>
  <c r="BF1" i="12" s="1"/>
  <c r="BG1" i="12" s="1"/>
  <c r="BH1" i="12" s="1"/>
  <c r="BI1" i="12" s="1"/>
  <c r="BJ1" i="12" s="1"/>
  <c r="BK1" i="12" s="1"/>
  <c r="BL1" i="12" s="1"/>
  <c r="BM1" i="12" s="1"/>
  <c r="BN1" i="12" s="1"/>
  <c r="BO1" i="12" s="1"/>
  <c r="BP1" i="12" s="1"/>
  <c r="BQ1" i="12" s="1"/>
  <c r="BR1" i="12" s="1"/>
  <c r="BS1" i="12" s="1"/>
  <c r="BT1" i="12" s="1"/>
  <c r="BU1" i="12" s="1"/>
  <c r="BV1" i="12" s="1"/>
  <c r="BW1" i="12" s="1"/>
  <c r="BX1" i="12" s="1"/>
  <c r="Y1" i="12"/>
  <c r="X1" i="12"/>
  <c r="P1" i="12"/>
  <c r="Q1" i="12" s="1"/>
  <c r="R1" i="12" s="1"/>
  <c r="S1" i="12" s="1"/>
  <c r="T1" i="12" s="1"/>
  <c r="U1" i="12" s="1"/>
  <c r="V1" i="12" s="1"/>
  <c r="O1" i="12"/>
  <c r="X1" i="10" l="1"/>
  <c r="Y1" i="10" s="1"/>
  <c r="Z1" i="10" s="1"/>
  <c r="AA1" i="10" s="1"/>
  <c r="AB1" i="10" s="1"/>
  <c r="AC1" i="10" s="1"/>
  <c r="AD1" i="10" s="1"/>
  <c r="AE1" i="10" s="1"/>
  <c r="AF1" i="10" s="1"/>
  <c r="AG1" i="10" s="1"/>
  <c r="AH1" i="10" s="1"/>
  <c r="AI1" i="10" s="1"/>
  <c r="AJ1" i="10" s="1"/>
  <c r="AK1" i="10" s="1"/>
  <c r="AL1" i="10" s="1"/>
  <c r="AM1" i="10" s="1"/>
  <c r="AN1" i="10" s="1"/>
  <c r="AO1" i="10" s="1"/>
  <c r="AP1" i="10" s="1"/>
  <c r="AQ1" i="10" s="1"/>
  <c r="AR1" i="10" s="1"/>
  <c r="AS1" i="10" s="1"/>
  <c r="AT1" i="10" s="1"/>
  <c r="AU1" i="10" s="1"/>
  <c r="AV1" i="10" s="1"/>
  <c r="AW1" i="10" s="1"/>
  <c r="AX1" i="10" s="1"/>
  <c r="AY1" i="10" s="1"/>
  <c r="AZ1" i="10" s="1"/>
  <c r="BA1" i="10" s="1"/>
  <c r="BB1" i="10" s="1"/>
  <c r="BC1" i="10" s="1"/>
  <c r="BD1" i="10" s="1"/>
  <c r="BE1" i="10" s="1"/>
  <c r="BF1" i="10" s="1"/>
  <c r="BG1" i="10" s="1"/>
  <c r="BH1" i="10" s="1"/>
  <c r="BI1" i="10" s="1"/>
  <c r="BJ1" i="10" s="1"/>
  <c r="BK1" i="10" s="1"/>
  <c r="BL1" i="10" s="1"/>
  <c r="BM1" i="10" s="1"/>
  <c r="BN1" i="10" s="1"/>
  <c r="BO1" i="10" s="1"/>
  <c r="BP1" i="10" s="1"/>
  <c r="BQ1" i="10" s="1"/>
  <c r="BR1" i="10" s="1"/>
  <c r="BS1" i="10" s="1"/>
  <c r="BT1" i="10" s="1"/>
  <c r="BU1" i="10" s="1"/>
  <c r="BV1" i="10" s="1"/>
  <c r="BW1" i="10" s="1"/>
  <c r="BX1" i="10" s="1"/>
  <c r="O1" i="10"/>
  <c r="P1" i="10" s="1"/>
  <c r="Q1" i="10" s="1"/>
  <c r="R1" i="10" s="1"/>
  <c r="S1" i="10" s="1"/>
  <c r="T1" i="10" s="1"/>
  <c r="U1" i="10" s="1"/>
  <c r="V1" i="10" s="1"/>
  <c r="E157" i="1" l="1"/>
  <c r="C157" i="1"/>
  <c r="E156" i="1"/>
  <c r="C156" i="1"/>
  <c r="E155" i="1"/>
  <c r="C155" i="1"/>
  <c r="E154" i="1"/>
  <c r="C154" i="1"/>
  <c r="E153" i="1"/>
  <c r="C153" i="1"/>
  <c r="E152" i="1"/>
  <c r="C152" i="1"/>
  <c r="E151" i="1"/>
  <c r="C151" i="1"/>
  <c r="E150" i="1" l="1"/>
  <c r="C150" i="1"/>
  <c r="E60" i="1"/>
  <c r="E2" i="1"/>
  <c r="E13" i="1"/>
  <c r="E14" i="1"/>
  <c r="E16" i="1"/>
  <c r="E19" i="1"/>
  <c r="E20" i="1"/>
  <c r="E8" i="1"/>
  <c r="E23" i="1"/>
  <c r="E31" i="1"/>
  <c r="E49" i="1"/>
  <c r="E12" i="1"/>
  <c r="E24" i="1"/>
  <c r="E53" i="1"/>
  <c r="E15" i="1"/>
  <c r="E67" i="1"/>
  <c r="E17" i="1"/>
  <c r="E18" i="1"/>
  <c r="E68" i="1"/>
  <c r="E73" i="1"/>
  <c r="E21" i="1"/>
  <c r="E22" i="1"/>
  <c r="E77" i="1"/>
  <c r="E50" i="1"/>
  <c r="E25" i="1"/>
  <c r="E26" i="1"/>
  <c r="E27" i="1"/>
  <c r="E78" i="1"/>
  <c r="E79" i="1"/>
  <c r="E86" i="1"/>
  <c r="E87" i="1"/>
  <c r="E88" i="1"/>
  <c r="E33" i="1"/>
  <c r="E34" i="1"/>
  <c r="E35" i="1"/>
  <c r="E36" i="1"/>
  <c r="E37" i="1"/>
  <c r="E38" i="1"/>
  <c r="E89" i="1"/>
  <c r="E102" i="1"/>
  <c r="E41" i="1"/>
  <c r="E42" i="1"/>
  <c r="E43" i="1"/>
  <c r="E44" i="1"/>
  <c r="E118" i="1"/>
  <c r="E46" i="1"/>
  <c r="E47" i="1"/>
  <c r="E48" i="1"/>
  <c r="E131" i="1"/>
  <c r="E141" i="1"/>
  <c r="E51" i="1"/>
  <c r="E52" i="1"/>
  <c r="E145" i="1"/>
  <c r="E149" i="1"/>
  <c r="E55" i="1"/>
  <c r="E56" i="1"/>
  <c r="E57" i="1"/>
  <c r="E58" i="1"/>
  <c r="E59" i="1"/>
  <c r="AP152" i="1" l="1"/>
  <c r="AS152" i="1"/>
  <c r="AO152" i="1"/>
  <c r="AT152" i="1"/>
  <c r="AV152" i="1"/>
  <c r="AD152" i="1"/>
  <c r="AE152" i="1"/>
  <c r="AR152" i="1"/>
  <c r="AW152" i="1"/>
  <c r="AJ152" i="1"/>
  <c r="AQ152" i="1"/>
  <c r="AU152" i="1"/>
  <c r="AL152" i="1"/>
  <c r="Z152" i="1"/>
  <c r="Y152" i="1"/>
  <c r="AG152" i="1"/>
  <c r="AA152" i="1"/>
  <c r="AK152" i="1"/>
  <c r="AB152" i="1"/>
  <c r="AI152" i="1"/>
  <c r="AH152" i="1"/>
  <c r="AF152" i="1"/>
  <c r="AM152" i="1"/>
  <c r="AN152" i="1"/>
  <c r="C60" i="1"/>
  <c r="C59" i="1"/>
  <c r="C58" i="1"/>
  <c r="C57" i="1"/>
  <c r="C56" i="1"/>
  <c r="C55" i="1"/>
  <c r="C149" i="1"/>
  <c r="C145" i="1"/>
  <c r="C52" i="1"/>
  <c r="C51" i="1"/>
  <c r="C141" i="1"/>
  <c r="C131" i="1"/>
  <c r="C48" i="1"/>
  <c r="C47" i="1"/>
  <c r="C46" i="1"/>
  <c r="C118" i="1"/>
  <c r="C44" i="1"/>
  <c r="C43" i="1"/>
  <c r="C42" i="1"/>
  <c r="C41" i="1"/>
  <c r="C102" i="1"/>
  <c r="C89" i="1"/>
  <c r="C38" i="1"/>
  <c r="C37" i="1"/>
  <c r="C36" i="1"/>
  <c r="C35" i="1"/>
  <c r="C34" i="1"/>
  <c r="C33" i="1"/>
  <c r="C88" i="1"/>
  <c r="C87" i="1"/>
  <c r="C86" i="1"/>
  <c r="C79" i="1"/>
  <c r="C78" i="1"/>
  <c r="C27" i="1"/>
  <c r="C26" i="1"/>
  <c r="C25" i="1"/>
  <c r="C50" i="1"/>
  <c r="C77" i="1"/>
  <c r="C22" i="1"/>
  <c r="C21" i="1"/>
  <c r="C73" i="1"/>
  <c r="C68" i="1"/>
  <c r="C18" i="1"/>
  <c r="C17" i="1"/>
  <c r="C67" i="1"/>
  <c r="C15" i="1"/>
  <c r="C53" i="1"/>
  <c r="C24" i="1"/>
  <c r="C12" i="1"/>
  <c r="C49" i="1"/>
  <c r="C31" i="1"/>
  <c r="C23" i="1"/>
  <c r="C8" i="1"/>
  <c r="C20" i="1"/>
  <c r="C19" i="1"/>
  <c r="C16" i="1"/>
  <c r="C14" i="1"/>
  <c r="C13" i="1"/>
  <c r="C2" i="1"/>
  <c r="K80" i="1"/>
  <c r="AT171" i="1" s="1"/>
  <c r="E11" i="1" l="1"/>
  <c r="C11" i="1"/>
  <c r="E7" i="1"/>
  <c r="E66" i="1"/>
  <c r="E30" i="1"/>
  <c r="E45" i="1"/>
  <c r="E76" i="1"/>
  <c r="E62" i="1"/>
  <c r="E82" i="1"/>
  <c r="E85" i="1"/>
  <c r="E72" i="1"/>
  <c r="E93" i="1"/>
  <c r="E97" i="1"/>
  <c r="E101" i="1"/>
  <c r="E117" i="1"/>
  <c r="E107" i="1"/>
  <c r="E110" i="1"/>
  <c r="E113" i="1"/>
  <c r="E116" i="1"/>
  <c r="E130" i="1"/>
  <c r="E122" i="1"/>
  <c r="E125" i="1"/>
  <c r="E128" i="1"/>
  <c r="E134" i="1"/>
  <c r="E144" i="1"/>
  <c r="E137" i="1"/>
  <c r="E140" i="1"/>
  <c r="E148" i="1"/>
  <c r="C148" i="1"/>
  <c r="C140" i="1"/>
  <c r="C137" i="1"/>
  <c r="C144" i="1"/>
  <c r="C134" i="1"/>
  <c r="C128" i="1"/>
  <c r="C125" i="1"/>
  <c r="C122" i="1"/>
  <c r="C130" i="1"/>
  <c r="C116" i="1"/>
  <c r="C113" i="1"/>
  <c r="C110" i="1"/>
  <c r="C107" i="1"/>
  <c r="C117" i="1"/>
  <c r="C101" i="1"/>
  <c r="C97" i="1"/>
  <c r="C93" i="1"/>
  <c r="C72" i="1"/>
  <c r="C85" i="1"/>
  <c r="C82" i="1"/>
  <c r="C62" i="1"/>
  <c r="C76" i="1"/>
  <c r="C45" i="1"/>
  <c r="C30" i="1"/>
  <c r="C66" i="1"/>
  <c r="C7" i="1"/>
  <c r="G40" i="1"/>
  <c r="G65" i="1"/>
  <c r="G100" i="1"/>
  <c r="G96" i="1"/>
  <c r="G92" i="1"/>
  <c r="G71" i="1"/>
  <c r="G3" i="1"/>
  <c r="G4" i="1"/>
  <c r="G10" i="1"/>
  <c r="G147" i="1"/>
  <c r="G139" i="1"/>
  <c r="G136" i="1"/>
  <c r="G143" i="1"/>
  <c r="G133" i="1"/>
  <c r="G127" i="1"/>
  <c r="G124" i="1"/>
  <c r="G121" i="1"/>
  <c r="G129" i="1"/>
  <c r="G115" i="1"/>
  <c r="G112" i="1"/>
  <c r="G109" i="1"/>
  <c r="G106" i="1"/>
  <c r="G104" i="1"/>
  <c r="G99" i="1"/>
  <c r="G95" i="1"/>
  <c r="G91" i="1"/>
  <c r="G70" i="1"/>
  <c r="G84" i="1"/>
  <c r="G81" i="1"/>
  <c r="G61" i="1"/>
  <c r="G75" i="1"/>
  <c r="G39" i="1"/>
  <c r="G29" i="1"/>
  <c r="G64" i="1"/>
  <c r="G6" i="1"/>
  <c r="G9" i="1"/>
  <c r="G146" i="1"/>
  <c r="G138" i="1"/>
  <c r="G135" i="1"/>
  <c r="G142" i="1"/>
  <c r="G132" i="1"/>
  <c r="G126" i="1"/>
  <c r="G123" i="1"/>
  <c r="G120" i="1"/>
  <c r="G119" i="1"/>
  <c r="G114" i="1"/>
  <c r="G111" i="1"/>
  <c r="G108" i="1"/>
  <c r="G105" i="1"/>
  <c r="G103" i="1"/>
  <c r="G98" i="1"/>
  <c r="G94" i="1"/>
  <c r="G90" i="1"/>
  <c r="G69" i="1"/>
  <c r="G83" i="1"/>
  <c r="G80" i="1"/>
  <c r="G54" i="1"/>
  <c r="G74" i="1"/>
  <c r="G32" i="1"/>
  <c r="G28" i="1"/>
  <c r="G63" i="1"/>
  <c r="G5" i="1"/>
  <c r="E63" i="1"/>
  <c r="E28" i="1"/>
  <c r="E32" i="1"/>
  <c r="E74" i="1"/>
  <c r="E54" i="1"/>
  <c r="E80" i="1"/>
  <c r="E83" i="1"/>
  <c r="E69" i="1"/>
  <c r="E90" i="1"/>
  <c r="E94" i="1"/>
  <c r="E98" i="1"/>
  <c r="E103" i="1"/>
  <c r="E105" i="1"/>
  <c r="E108" i="1"/>
  <c r="E111" i="1"/>
  <c r="E114" i="1"/>
  <c r="E119" i="1"/>
  <c r="E120" i="1"/>
  <c r="E123" i="1"/>
  <c r="E126" i="1"/>
  <c r="E132" i="1"/>
  <c r="E142" i="1"/>
  <c r="E135" i="1"/>
  <c r="E138" i="1"/>
  <c r="E146" i="1"/>
  <c r="E9" i="1"/>
  <c r="E6" i="1"/>
  <c r="E64" i="1"/>
  <c r="E29" i="1"/>
  <c r="E39" i="1"/>
  <c r="E75" i="1"/>
  <c r="E61" i="1"/>
  <c r="E81" i="1"/>
  <c r="E84" i="1"/>
  <c r="E70" i="1"/>
  <c r="E91" i="1"/>
  <c r="E95" i="1"/>
  <c r="E99" i="1"/>
  <c r="E104" i="1"/>
  <c r="E106" i="1"/>
  <c r="E109" i="1"/>
  <c r="E112" i="1"/>
  <c r="E115" i="1"/>
  <c r="E129" i="1"/>
  <c r="E121" i="1"/>
  <c r="E124" i="1"/>
  <c r="E127" i="1"/>
  <c r="E133" i="1"/>
  <c r="E143" i="1"/>
  <c r="E136" i="1"/>
  <c r="E139" i="1"/>
  <c r="E147" i="1"/>
  <c r="E10" i="1"/>
  <c r="E4" i="1"/>
  <c r="E3" i="1"/>
  <c r="E71" i="1"/>
  <c r="E92" i="1"/>
  <c r="E96" i="1"/>
  <c r="E100" i="1"/>
  <c r="E65" i="1"/>
  <c r="E40" i="1"/>
  <c r="E5" i="1"/>
  <c r="C63" i="1" l="1"/>
  <c r="C28" i="1"/>
  <c r="C32" i="1"/>
  <c r="C74" i="1"/>
  <c r="C54" i="1"/>
  <c r="C80" i="1"/>
  <c r="C83" i="1"/>
  <c r="C69" i="1"/>
  <c r="C90" i="1"/>
  <c r="C94" i="1"/>
  <c r="C98" i="1"/>
  <c r="C103" i="1"/>
  <c r="C105" i="1"/>
  <c r="C108" i="1"/>
  <c r="C111" i="1"/>
  <c r="C114" i="1"/>
  <c r="C119" i="1"/>
  <c r="C120" i="1"/>
  <c r="C123" i="1"/>
  <c r="C126" i="1"/>
  <c r="C132" i="1"/>
  <c r="C142" i="1"/>
  <c r="C135" i="1"/>
  <c r="C138" i="1"/>
  <c r="C146" i="1"/>
  <c r="C9" i="1"/>
  <c r="C6" i="1"/>
  <c r="C64" i="1"/>
  <c r="C29" i="1"/>
  <c r="C39" i="1"/>
  <c r="C75" i="1"/>
  <c r="C61" i="1"/>
  <c r="C81" i="1"/>
  <c r="C84" i="1"/>
  <c r="C70" i="1"/>
  <c r="C91" i="1"/>
  <c r="C95" i="1"/>
  <c r="C99" i="1"/>
  <c r="C104" i="1"/>
  <c r="C106" i="1"/>
  <c r="C109" i="1"/>
  <c r="C112" i="1"/>
  <c r="C115" i="1"/>
  <c r="C129" i="1"/>
  <c r="C121" i="1"/>
  <c r="C124" i="1"/>
  <c r="C127" i="1"/>
  <c r="C133" i="1"/>
  <c r="C143" i="1"/>
  <c r="C136" i="1"/>
  <c r="C139" i="1"/>
  <c r="C147" i="1"/>
  <c r="C10" i="1"/>
  <c r="C4" i="1"/>
  <c r="C3" i="1"/>
  <c r="C71" i="1"/>
  <c r="C92" i="1"/>
  <c r="C96" i="1"/>
  <c r="C100" i="1"/>
  <c r="C65" i="1"/>
  <c r="C40" i="1"/>
  <c r="C5" i="1"/>
  <c r="Y179" i="1" l="1"/>
  <c r="AX183" i="1"/>
  <c r="Z183" i="1"/>
  <c r="AY183" i="1"/>
  <c r="Y183" i="1"/>
  <c r="AB183" i="1"/>
  <c r="AA183" i="1"/>
  <c r="AZ183" i="1"/>
  <c r="Y187" i="1"/>
  <c r="AA187" i="1"/>
  <c r="Z187" i="1"/>
  <c r="AB187" i="1"/>
  <c r="Y191" i="1"/>
  <c r="AZ156" i="1"/>
  <c r="AB156" i="1"/>
  <c r="AY156" i="1"/>
  <c r="AA156" i="1"/>
  <c r="AX156" i="1"/>
  <c r="Z156" i="1"/>
  <c r="Y156" i="1"/>
  <c r="AX163" i="1"/>
  <c r="Z163" i="1"/>
  <c r="AW163" i="1"/>
  <c r="AV163" i="1"/>
  <c r="AU163" i="1"/>
  <c r="AT163" i="1"/>
  <c r="AS163" i="1"/>
  <c r="AR163" i="1"/>
  <c r="AQ163" i="1"/>
  <c r="AP163" i="1"/>
  <c r="AO163" i="1"/>
  <c r="AN163" i="1"/>
  <c r="AM163" i="1"/>
  <c r="AL163" i="1"/>
  <c r="AK163" i="1"/>
  <c r="AJ163" i="1"/>
  <c r="AI163" i="1"/>
  <c r="AH163" i="1"/>
  <c r="AG163" i="1"/>
  <c r="AF163" i="1"/>
  <c r="AE163" i="1"/>
  <c r="AD163" i="1"/>
  <c r="AC163" i="1"/>
  <c r="AZ163" i="1"/>
  <c r="AB163" i="1"/>
  <c r="AY163" i="1"/>
  <c r="AA163" i="1"/>
  <c r="Y163" i="1" l="1"/>
  <c r="Z151" i="1"/>
  <c r="AB151" i="1"/>
  <c r="AZ151" i="1"/>
  <c r="AX151" i="1"/>
  <c r="AY151" i="1"/>
  <c r="Y151" i="1"/>
  <c r="AA151" i="1"/>
  <c r="L3" i="1"/>
  <c r="L40" i="1"/>
  <c r="L92" i="1"/>
  <c r="L4" i="1"/>
  <c r="L96" i="1"/>
  <c r="L65" i="1"/>
  <c r="AK150" i="1" l="1"/>
  <c r="AW150" i="1"/>
  <c r="AJ150" i="1"/>
  <c r="AI150" i="1"/>
  <c r="AD150" i="1"/>
  <c r="Z150" i="1"/>
  <c r="AH150" i="1"/>
  <c r="AX150" i="1"/>
  <c r="AG150" i="1"/>
  <c r="AT150" i="1"/>
  <c r="AF150" i="1"/>
  <c r="AB150" i="1"/>
  <c r="AE150" i="1"/>
  <c r="AV150" i="1"/>
  <c r="AC150" i="1"/>
  <c r="AZ150" i="1"/>
  <c r="AA150" i="1"/>
  <c r="AY150" i="1"/>
  <c r="AR150" i="1"/>
  <c r="AQ150" i="1"/>
  <c r="AL150" i="1"/>
  <c r="AM150" i="1"/>
  <c r="AN150" i="1"/>
  <c r="AP150" i="1"/>
  <c r="AO150" i="1"/>
  <c r="AU150" i="1"/>
  <c r="AS150" i="1"/>
  <c r="K6" i="1" l="1"/>
  <c r="L6" i="1" s="1"/>
  <c r="Y150" i="1"/>
  <c r="L9" i="1"/>
  <c r="K121" i="1" l="1"/>
  <c r="K61" i="1"/>
  <c r="AF169" i="1" s="1"/>
  <c r="K95" i="1"/>
  <c r="AI186" i="1" s="1"/>
  <c r="K29" i="1"/>
  <c r="AS159" i="1" s="1"/>
  <c r="K75" i="1"/>
  <c r="AN166" i="1" s="1"/>
  <c r="Y194" i="1"/>
  <c r="Y209" i="1"/>
  <c r="Y197" i="1"/>
  <c r="Y206" i="1"/>
  <c r="AC152" i="1"/>
  <c r="AZ152" i="1"/>
  <c r="AY152" i="1"/>
  <c r="AX152" i="1"/>
  <c r="AK182" i="1"/>
  <c r="AJ182" i="1"/>
  <c r="AI182" i="1"/>
  <c r="AH182" i="1"/>
  <c r="AG182" i="1"/>
  <c r="AU182" i="1"/>
  <c r="AS182" i="1"/>
  <c r="AR182" i="1"/>
  <c r="AP182" i="1"/>
  <c r="AN182" i="1"/>
  <c r="AL182" i="1"/>
  <c r="AE182" i="1"/>
  <c r="AT182" i="1"/>
  <c r="AQ182" i="1"/>
  <c r="AO182" i="1"/>
  <c r="AM182" i="1"/>
  <c r="AC182" i="1"/>
  <c r="AB182" i="1"/>
  <c r="AA182" i="1"/>
  <c r="Z182" i="1"/>
  <c r="Y182" i="1"/>
  <c r="AV182" i="1"/>
  <c r="AD182" i="1"/>
  <c r="AZ182" i="1"/>
  <c r="AY182" i="1"/>
  <c r="AX182" i="1"/>
  <c r="AW182" i="1"/>
  <c r="AC155" i="1"/>
  <c r="AZ155" i="1"/>
  <c r="AB155" i="1"/>
  <c r="AY155" i="1"/>
  <c r="AA155" i="1"/>
  <c r="AX155" i="1"/>
  <c r="Z155" i="1"/>
  <c r="AW155" i="1"/>
  <c r="Y155" i="1"/>
  <c r="AK155" i="1"/>
  <c r="AI155" i="1"/>
  <c r="AH155" i="1"/>
  <c r="AG155" i="1"/>
  <c r="AE155" i="1"/>
  <c r="AJ155" i="1"/>
  <c r="AD155" i="1"/>
  <c r="AV155" i="1"/>
  <c r="AU155" i="1"/>
  <c r="AQ155" i="1"/>
  <c r="AT155" i="1"/>
  <c r="AS155" i="1"/>
  <c r="AR155" i="1"/>
  <c r="AP155" i="1"/>
  <c r="AO155" i="1"/>
  <c r="AN155" i="1"/>
  <c r="AM155" i="1"/>
  <c r="AL155" i="1"/>
  <c r="AZ172" i="1"/>
  <c r="AB172" i="1"/>
  <c r="AY172" i="1"/>
  <c r="AA172" i="1"/>
  <c r="AX172" i="1"/>
  <c r="Z172" i="1"/>
  <c r="AW172" i="1"/>
  <c r="Y172" i="1"/>
  <c r="AV172" i="1"/>
  <c r="AP172" i="1"/>
  <c r="AN172" i="1"/>
  <c r="AK172" i="1"/>
  <c r="AI172" i="1"/>
  <c r="AG172" i="1"/>
  <c r="AE172" i="1"/>
  <c r="AO172" i="1"/>
  <c r="AM172" i="1"/>
  <c r="AL172" i="1"/>
  <c r="AJ172" i="1"/>
  <c r="AH172" i="1"/>
  <c r="AU172" i="1"/>
  <c r="AT172" i="1"/>
  <c r="AS172" i="1"/>
  <c r="AR172" i="1"/>
  <c r="AQ172" i="1"/>
  <c r="AD172" i="1"/>
  <c r="AC172" i="1"/>
  <c r="AG218" i="1"/>
  <c r="AF218" i="1"/>
  <c r="AE218" i="1"/>
  <c r="AC218" i="1"/>
  <c r="AB218" i="1"/>
  <c r="AA218" i="1"/>
  <c r="Z218" i="1"/>
  <c r="AD218" i="1"/>
  <c r="Y218" i="1"/>
  <c r="AI218" i="1"/>
  <c r="AH218" i="1"/>
  <c r="AF221" i="1"/>
  <c r="AA221" i="1"/>
  <c r="AE221" i="1"/>
  <c r="AD221" i="1"/>
  <c r="AC221" i="1"/>
  <c r="AB221" i="1"/>
  <c r="Z221" i="1"/>
  <c r="Y221" i="1"/>
  <c r="Y162" i="1" l="1"/>
  <c r="AI169" i="1"/>
  <c r="AJ169" i="1"/>
  <c r="AD169" i="1"/>
  <c r="AJ186" i="1"/>
  <c r="AQ186" i="1"/>
  <c r="AS186" i="1"/>
  <c r="AC186" i="1"/>
  <c r="Y169" i="1"/>
  <c r="AD186" i="1"/>
  <c r="AN186" i="1"/>
  <c r="AB186" i="1"/>
  <c r="AY169" i="1"/>
  <c r="AH169" i="1"/>
  <c r="AE186" i="1"/>
  <c r="AO169" i="1"/>
  <c r="Z169" i="1"/>
  <c r="AA169" i="1"/>
  <c r="AL186" i="1"/>
  <c r="AP186" i="1"/>
  <c r="AB169" i="1"/>
  <c r="AK169" i="1"/>
  <c r="AL169" i="1"/>
  <c r="AM169" i="1"/>
  <c r="AN169" i="1"/>
  <c r="AP169" i="1"/>
  <c r="AC169" i="1"/>
  <c r="AE169" i="1"/>
  <c r="AG169" i="1"/>
  <c r="AZ159" i="1"/>
  <c r="AI190" i="1"/>
  <c r="AN190" i="1"/>
  <c r="AH190" i="1"/>
  <c r="AQ190" i="1"/>
  <c r="Y190" i="1"/>
  <c r="AP190" i="1"/>
  <c r="AO178" i="1"/>
  <c r="AQ169" i="1"/>
  <c r="AR169" i="1"/>
  <c r="AS169" i="1"/>
  <c r="AT169" i="1"/>
  <c r="Y159" i="1"/>
  <c r="AU169" i="1"/>
  <c r="AA159" i="1"/>
  <c r="AE159" i="1"/>
  <c r="AD159" i="1"/>
  <c r="AC159" i="1"/>
  <c r="AT159" i="1"/>
  <c r="AU159" i="1"/>
  <c r="AG159" i="1"/>
  <c r="AB159" i="1"/>
  <c r="AV159" i="1"/>
  <c r="Y186" i="1"/>
  <c r="AV169" i="1"/>
  <c r="AW169" i="1"/>
  <c r="Z186" i="1"/>
  <c r="AA186" i="1"/>
  <c r="AX169" i="1"/>
  <c r="AZ169" i="1"/>
  <c r="AH186" i="1"/>
  <c r="AG186" i="1"/>
  <c r="AR190" i="1"/>
  <c r="AW190" i="1"/>
  <c r="AV190" i="1"/>
  <c r="AU190" i="1"/>
  <c r="AF186" i="1"/>
  <c r="AW186" i="1"/>
  <c r="AV186" i="1"/>
  <c r="AU186" i="1"/>
  <c r="AM159" i="1"/>
  <c r="AL159" i="1"/>
  <c r="AN159" i="1"/>
  <c r="AT178" i="1"/>
  <c r="AW178" i="1"/>
  <c r="AV178" i="1"/>
  <c r="AU178" i="1"/>
  <c r="AO159" i="1"/>
  <c r="AP159" i="1"/>
  <c r="AQ159" i="1"/>
  <c r="AM186" i="1"/>
  <c r="Y166" i="1"/>
  <c r="AQ166" i="1"/>
  <c r="AP166" i="1"/>
  <c r="AH166" i="1"/>
  <c r="AI166" i="1"/>
  <c r="AK178" i="1"/>
  <c r="AR178" i="1"/>
  <c r="AL178" i="1"/>
  <c r="AI178" i="1"/>
  <c r="AN178" i="1"/>
  <c r="AJ190" i="1"/>
  <c r="AK190" i="1"/>
  <c r="AW159" i="1"/>
  <c r="AX159" i="1"/>
  <c r="AY159" i="1"/>
  <c r="AH159" i="1"/>
  <c r="AJ159" i="1"/>
  <c r="Z159" i="1"/>
  <c r="AS166" i="1"/>
  <c r="AT166" i="1"/>
  <c r="AR166" i="1"/>
  <c r="AU166" i="1"/>
  <c r="AV166" i="1"/>
  <c r="AW166" i="1"/>
  <c r="L133" i="1"/>
  <c r="AL166" i="1"/>
  <c r="AJ166" i="1"/>
  <c r="AK166" i="1"/>
  <c r="AO186" i="1"/>
  <c r="AS178" i="1"/>
  <c r="AR186" i="1"/>
  <c r="AF159" i="1"/>
  <c r="AT186" i="1"/>
  <c r="AM178" i="1"/>
  <c r="AK186" i="1"/>
  <c r="AX166" i="1"/>
  <c r="AF166" i="1"/>
  <c r="Y175" i="1"/>
  <c r="AY166" i="1"/>
  <c r="AZ166" i="1"/>
  <c r="Y178" i="1"/>
  <c r="AB166" i="1"/>
  <c r="AE166" i="1"/>
  <c r="AS190" i="1"/>
  <c r="AI159" i="1"/>
  <c r="AO166" i="1"/>
  <c r="AL190" i="1"/>
  <c r="AH178" i="1"/>
  <c r="AA166" i="1"/>
  <c r="AD166" i="1"/>
  <c r="AG166" i="1"/>
  <c r="AK159" i="1"/>
  <c r="Z166" i="1"/>
  <c r="AM190" i="1"/>
  <c r="AJ178" i="1"/>
  <c r="AR159" i="1"/>
  <c r="AC166" i="1"/>
  <c r="AO190" i="1"/>
  <c r="AQ178" i="1"/>
  <c r="AM166" i="1"/>
  <c r="AT190" i="1"/>
  <c r="L121" i="1"/>
  <c r="L127" i="1"/>
  <c r="L64" i="1"/>
  <c r="L91" i="1"/>
  <c r="L81" i="1"/>
  <c r="L10" i="1"/>
  <c r="AL162" i="1"/>
  <c r="AU162" i="1"/>
  <c r="AA162" i="1"/>
  <c r="AB162" i="1"/>
  <c r="AD162" i="1"/>
  <c r="AC162" i="1"/>
  <c r="AE162" i="1"/>
  <c r="AJ162" i="1"/>
  <c r="AK162" i="1"/>
  <c r="AG162" i="1"/>
  <c r="AH162" i="1"/>
  <c r="AI162" i="1"/>
  <c r="AQ162" i="1"/>
  <c r="AM162" i="1"/>
  <c r="AN162" i="1"/>
  <c r="AO162" i="1"/>
  <c r="AY162" i="1"/>
  <c r="AR162" i="1"/>
  <c r="Z162" i="1"/>
  <c r="AS162" i="1"/>
  <c r="AZ162" i="1"/>
  <c r="AP162" i="1"/>
  <c r="AT162" i="1"/>
  <c r="AV162" i="1"/>
  <c r="AW162" i="1"/>
  <c r="AX162" i="1"/>
  <c r="L61" i="1" l="1"/>
  <c r="L95" i="1"/>
  <c r="L29" i="1"/>
  <c r="L75" i="1"/>
  <c r="L39" i="1"/>
  <c r="AX220" i="1"/>
  <c r="AS171" i="1"/>
  <c r="AC217" i="1"/>
  <c r="AV202" i="1"/>
  <c r="AQ158" i="1"/>
  <c r="AX223" i="1"/>
  <c r="AY208" i="1"/>
  <c r="AY205" i="1"/>
  <c r="AS229" i="1"/>
  <c r="AA154" i="1"/>
  <c r="AA220" i="1"/>
  <c r="AH181" i="1"/>
  <c r="Y181" i="1"/>
  <c r="AA181" i="1"/>
  <c r="AD181" i="1"/>
  <c r="AP181" i="1"/>
  <c r="Z181" i="1"/>
  <c r="AF181" i="1"/>
  <c r="AC181" i="1"/>
  <c r="AG181" i="1"/>
  <c r="AX181" i="1"/>
  <c r="AV181" i="1"/>
  <c r="AW181" i="1"/>
  <c r="AK189" i="1"/>
  <c r="AY181" i="1"/>
  <c r="AM189" i="1"/>
  <c r="AB220" i="1"/>
  <c r="AR189" i="1"/>
  <c r="AO220" i="1"/>
  <c r="AS189" i="1"/>
  <c r="AR229" i="1"/>
  <c r="AQ220" i="1"/>
  <c r="Y208" i="1"/>
  <c r="Y154" i="1"/>
  <c r="Z154" i="1"/>
  <c r="AR205" i="1"/>
  <c r="AJ158" i="1"/>
  <c r="AA185" i="1"/>
  <c r="AK223" i="1"/>
  <c r="AO223" i="1"/>
  <c r="AR223" i="1"/>
  <c r="AS205" i="1"/>
  <c r="AK158" i="1"/>
  <c r="AL158" i="1"/>
  <c r="AU205" i="1"/>
  <c r="AN158" i="1"/>
  <c r="AQ185" i="1"/>
  <c r="AR220" i="1"/>
  <c r="AS220" i="1"/>
  <c r="AV205" i="1"/>
  <c r="AO158" i="1"/>
  <c r="AR185" i="1"/>
  <c r="AL223" i="1"/>
  <c r="AN223" i="1"/>
  <c r="AQ223" i="1"/>
  <c r="AS223" i="1"/>
  <c r="AO185" i="1"/>
  <c r="AP185" i="1"/>
  <c r="AW205" i="1"/>
  <c r="AN229" i="1"/>
  <c r="AS185" i="1"/>
  <c r="AM223" i="1"/>
  <c r="AP223" i="1"/>
  <c r="AP205" i="1"/>
  <c r="AQ229" i="1"/>
  <c r="AY161" i="1"/>
  <c r="AK161" i="1"/>
  <c r="AE161" i="1"/>
  <c r="AD161" i="1"/>
  <c r="AJ161" i="1"/>
  <c r="AI161" i="1"/>
  <c r="AF161" i="1"/>
  <c r="AC161" i="1"/>
  <c r="AB161" i="1"/>
  <c r="AZ161" i="1"/>
  <c r="AM161" i="1"/>
  <c r="AF158" i="1"/>
  <c r="AB158" i="1"/>
  <c r="AY158" i="1"/>
  <c r="AS158" i="1"/>
  <c r="AZ158" i="1"/>
  <c r="AI158" i="1"/>
  <c r="AA158" i="1"/>
  <c r="AH158" i="1"/>
  <c r="AG158" i="1"/>
  <c r="AC158" i="1"/>
  <c r="AE158" i="1"/>
  <c r="AP158" i="1"/>
  <c r="AV229" i="1"/>
  <c r="AI229" i="1"/>
  <c r="AH229" i="1"/>
  <c r="AD229" i="1"/>
  <c r="AY229" i="1"/>
  <c r="AX229" i="1"/>
  <c r="AW229" i="1"/>
  <c r="AU229" i="1"/>
  <c r="AL229" i="1"/>
  <c r="AF229" i="1"/>
  <c r="AE229" i="1"/>
  <c r="AA229" i="1"/>
  <c r="AK229" i="1"/>
  <c r="AJ229" i="1"/>
  <c r="AG229" i="1"/>
  <c r="AC229" i="1"/>
  <c r="AB229" i="1"/>
  <c r="Z229" i="1"/>
  <c r="Y229" i="1"/>
  <c r="AK154" i="1"/>
  <c r="AW154" i="1"/>
  <c r="AV154" i="1"/>
  <c r="AR154" i="1"/>
  <c r="AQ154" i="1"/>
  <c r="AM154" i="1"/>
  <c r="AP154" i="1"/>
  <c r="AO154" i="1"/>
  <c r="AN154" i="1"/>
  <c r="AU154" i="1"/>
  <c r="AX154" i="1"/>
  <c r="AY154" i="1"/>
  <c r="AI154" i="1"/>
  <c r="AL154" i="1"/>
  <c r="AH154" i="1"/>
  <c r="AG154" i="1"/>
  <c r="AF154" i="1"/>
  <c r="AJ154" i="1"/>
  <c r="AR158" i="1"/>
  <c r="AX165" i="1"/>
  <c r="AF165" i="1"/>
  <c r="AG165" i="1"/>
  <c r="AE165" i="1"/>
  <c r="Y165" i="1"/>
  <c r="AW165" i="1"/>
  <c r="AU165" i="1"/>
  <c r="AV165" i="1"/>
  <c r="AD165" i="1"/>
  <c r="AO168" i="1"/>
  <c r="AX168" i="1"/>
  <c r="AR168" i="1"/>
  <c r="AQ168" i="1"/>
  <c r="Y168" i="1"/>
  <c r="AY168" i="1"/>
  <c r="AW168" i="1"/>
  <c r="AA168" i="1"/>
  <c r="Z168" i="1"/>
  <c r="AL161" i="1"/>
  <c r="AP168" i="1"/>
  <c r="AQ205" i="1"/>
  <c r="Y205" i="1"/>
  <c r="AJ223" i="1"/>
  <c r="Z223" i="1"/>
  <c r="Y223" i="1"/>
  <c r="AW223" i="1"/>
  <c r="AI223" i="1"/>
  <c r="AH223" i="1"/>
  <c r="AG223" i="1"/>
  <c r="AF223" i="1"/>
  <c r="AE223" i="1"/>
  <c r="AB223" i="1"/>
  <c r="AN220" i="1"/>
  <c r="AW220" i="1"/>
  <c r="AV220" i="1"/>
  <c r="AP220" i="1"/>
  <c r="Z220" i="1"/>
  <c r="Y220" i="1"/>
  <c r="AZ220" i="1"/>
  <c r="AU223" i="1"/>
  <c r="AY220" i="1"/>
  <c r="AV223" i="1"/>
  <c r="AV208" i="1"/>
  <c r="AU208" i="1"/>
  <c r="AW208" i="1"/>
  <c r="AR208" i="1"/>
  <c r="AQ208" i="1"/>
  <c r="AP208" i="1"/>
  <c r="AO208" i="1"/>
  <c r="AX208" i="1"/>
  <c r="AI189" i="1"/>
  <c r="AQ189" i="1"/>
  <c r="AL189" i="1"/>
  <c r="AJ189" i="1"/>
  <c r="AL171" i="1"/>
  <c r="AN185" i="1"/>
  <c r="Y185" i="1"/>
  <c r="AS181" i="1"/>
  <c r="AU181" i="1"/>
  <c r="AR181" i="1"/>
  <c r="AO181" i="1"/>
  <c r="AN181" i="1"/>
  <c r="AE181" i="1"/>
  <c r="AR171" i="1"/>
  <c r="Z185" i="1"/>
  <c r="AB185" i="1"/>
  <c r="AJ171" i="1"/>
  <c r="AK171" i="1"/>
  <c r="AD217" i="1"/>
  <c r="AS217" i="1"/>
  <c r="AV217" i="1"/>
  <c r="AW217" i="1"/>
  <c r="AZ217" i="1"/>
  <c r="Y217" i="1"/>
  <c r="AB217" i="1"/>
  <c r="AU217" i="1"/>
  <c r="AE217" i="1"/>
  <c r="AF217" i="1"/>
  <c r="AU202" i="1"/>
  <c r="AS202" i="1"/>
  <c r="AR202" i="1"/>
  <c r="AQ202" i="1"/>
  <c r="AP202" i="1"/>
  <c r="AO202" i="1"/>
  <c r="AY202" i="1"/>
  <c r="AX202" i="1"/>
  <c r="AW202" i="1"/>
  <c r="Y202" i="1"/>
  <c r="AM171" i="1"/>
  <c r="AS168" i="1"/>
  <c r="AN171" i="1"/>
  <c r="AA165" i="1"/>
  <c r="AY165" i="1"/>
  <c r="AO171" i="1"/>
  <c r="AN189" i="1"/>
  <c r="AS208" i="1"/>
  <c r="Z217" i="1"/>
  <c r="AX217" i="1"/>
  <c r="AG161" i="1"/>
  <c r="AB165" i="1"/>
  <c r="AZ165" i="1"/>
  <c r="AU168" i="1"/>
  <c r="AP171" i="1"/>
  <c r="AO189" i="1"/>
  <c r="AX205" i="1"/>
  <c r="AA217" i="1"/>
  <c r="AY217" i="1"/>
  <c r="AU220" i="1"/>
  <c r="AM158" i="1"/>
  <c r="AH161" i="1"/>
  <c r="AC165" i="1"/>
  <c r="AV168" i="1"/>
  <c r="AQ171" i="1"/>
  <c r="AB181" i="1"/>
  <c r="AZ181" i="1"/>
  <c r="AP189" i="1"/>
  <c r="AB168" i="1"/>
  <c r="AH165" i="1"/>
  <c r="AC168" i="1"/>
  <c r="AV171" i="1"/>
  <c r="AL177" i="1"/>
  <c r="AC220" i="1"/>
  <c r="AI165" i="1"/>
  <c r="Y171" i="1"/>
  <c r="AW171" i="1"/>
  <c r="AM177" i="1"/>
  <c r="AC185" i="1"/>
  <c r="Y193" i="1"/>
  <c r="AH217" i="1"/>
  <c r="AD220" i="1"/>
  <c r="AO161" i="1"/>
  <c r="AJ165" i="1"/>
  <c r="AE168" i="1"/>
  <c r="Z171" i="1"/>
  <c r="AX171" i="1"/>
  <c r="AN177" i="1"/>
  <c r="AI181" i="1"/>
  <c r="AD185" i="1"/>
  <c r="Y189" i="1"/>
  <c r="AA223" i="1"/>
  <c r="AY223" i="1"/>
  <c r="AM229" i="1"/>
  <c r="AI217" i="1"/>
  <c r="AE220" i="1"/>
  <c r="AB154" i="1"/>
  <c r="AZ154" i="1"/>
  <c r="AU158" i="1"/>
  <c r="AP161" i="1"/>
  <c r="AK165" i="1"/>
  <c r="AF168" i="1"/>
  <c r="AA171" i="1"/>
  <c r="AY171" i="1"/>
  <c r="AO177" i="1"/>
  <c r="AJ181" i="1"/>
  <c r="AE185" i="1"/>
  <c r="AJ217" i="1"/>
  <c r="AF220" i="1"/>
  <c r="AC154" i="1"/>
  <c r="AV158" i="1"/>
  <c r="AQ161" i="1"/>
  <c r="AL165" i="1"/>
  <c r="AG168" i="1"/>
  <c r="AB171" i="1"/>
  <c r="AZ171" i="1"/>
  <c r="AP177" i="1"/>
  <c r="AK181" i="1"/>
  <c r="AF185" i="1"/>
  <c r="AG217" i="1"/>
  <c r="AN161" i="1"/>
  <c r="AD168" i="1"/>
  <c r="AC223" i="1"/>
  <c r="AO229" i="1"/>
  <c r="AK217" i="1"/>
  <c r="AG220" i="1"/>
  <c r="AD154" i="1"/>
  <c r="Y158" i="1"/>
  <c r="AW158" i="1"/>
  <c r="AR161" i="1"/>
  <c r="AM165" i="1"/>
  <c r="AH168" i="1"/>
  <c r="AC171" i="1"/>
  <c r="AQ177" i="1"/>
  <c r="AL181" i="1"/>
  <c r="AG185" i="1"/>
  <c r="Y196" i="1"/>
  <c r="Y214" i="1"/>
  <c r="AD223" i="1"/>
  <c r="AP229" i="1"/>
  <c r="AL217" i="1"/>
  <c r="AH220" i="1"/>
  <c r="AE154" i="1"/>
  <c r="Z158" i="1"/>
  <c r="AX158" i="1"/>
  <c r="AS161" i="1"/>
  <c r="AN165" i="1"/>
  <c r="AI168" i="1"/>
  <c r="AD171" i="1"/>
  <c r="Y174" i="1"/>
  <c r="AR177" i="1"/>
  <c r="AM181" i="1"/>
  <c r="AH185" i="1"/>
  <c r="AM217" i="1"/>
  <c r="AI220" i="1"/>
  <c r="AO165" i="1"/>
  <c r="AJ168" i="1"/>
  <c r="AE171" i="1"/>
  <c r="AS177" i="1"/>
  <c r="AI185" i="1"/>
  <c r="AK177" i="1"/>
  <c r="AN217" i="1"/>
  <c r="AJ220" i="1"/>
  <c r="AU161" i="1"/>
  <c r="AP165" i="1"/>
  <c r="AK168" i="1"/>
  <c r="AF171" i="1"/>
  <c r="AJ185" i="1"/>
  <c r="AO217" i="1"/>
  <c r="AV161" i="1"/>
  <c r="AL168" i="1"/>
  <c r="AK185" i="1"/>
  <c r="AI177" i="1"/>
  <c r="AZ168" i="1"/>
  <c r="AK220" i="1"/>
  <c r="AQ165" i="1"/>
  <c r="AG171" i="1"/>
  <c r="Y199" i="1"/>
  <c r="AO205" i="1"/>
  <c r="AP217" i="1"/>
  <c r="AL220" i="1"/>
  <c r="AD158" i="1"/>
  <c r="AW161" i="1"/>
  <c r="AR165" i="1"/>
  <c r="AM168" i="1"/>
  <c r="AH171" i="1"/>
  <c r="AQ181" i="1"/>
  <c r="AL185" i="1"/>
  <c r="AJ177" i="1"/>
  <c r="AI171" i="1"/>
  <c r="Y177" i="1"/>
  <c r="AH189" i="1"/>
  <c r="AH177" i="1"/>
  <c r="AU171" i="1"/>
  <c r="AQ217" i="1"/>
  <c r="AM220" i="1"/>
  <c r="Z161" i="1"/>
  <c r="AX161" i="1"/>
  <c r="AS165" i="1"/>
  <c r="AN168" i="1"/>
  <c r="AM185" i="1"/>
  <c r="AR217" i="1"/>
  <c r="AA161" i="1"/>
  <c r="AY214" i="1" l="1"/>
  <c r="AU214" i="1"/>
  <c r="AN214" i="1"/>
  <c r="AQ214" i="1"/>
  <c r="AO214" i="1"/>
  <c r="AR214" i="1"/>
  <c r="AP214" i="1"/>
  <c r="AX214" i="1"/>
  <c r="AW214" i="1"/>
  <c r="AS214" i="1"/>
  <c r="AV214" i="1"/>
  <c r="Z165" i="1"/>
  <c r="Y161" i="1"/>
  <c r="L120" i="1"/>
  <c r="L28" i="1"/>
  <c r="L142" i="1"/>
  <c r="L146" i="1"/>
  <c r="L54" i="1"/>
  <c r="L80" i="1"/>
  <c r="L126" i="1"/>
  <c r="L132" i="1"/>
  <c r="L74" i="1"/>
  <c r="L63" i="1"/>
  <c r="L94" i="1"/>
  <c r="L138" i="1"/>
  <c r="L90" i="1"/>
  <c r="L135" i="1"/>
  <c r="L32" i="1"/>
  <c r="K112" i="1" l="1"/>
  <c r="L112" i="1" l="1"/>
  <c r="K53" i="1" l="1"/>
  <c r="L53" i="1" l="1"/>
  <c r="K15" i="1"/>
  <c r="L15" i="1" s="1"/>
  <c r="K67" i="1"/>
  <c r="L67" i="1" s="1"/>
  <c r="K18" i="1"/>
  <c r="L18" i="1" s="1"/>
  <c r="K68" i="1"/>
  <c r="L68" i="1" s="1"/>
  <c r="K73" i="1"/>
  <c r="L73" i="1" s="1"/>
  <c r="K21" i="1"/>
  <c r="L21" i="1" s="1"/>
  <c r="K22" i="1"/>
  <c r="L22" i="1" s="1"/>
  <c r="K77" i="1" l="1"/>
  <c r="L77" i="1" s="1"/>
  <c r="K50" i="1"/>
  <c r="L50" i="1" s="1"/>
  <c r="K20" i="1"/>
  <c r="L20" i="1" s="1"/>
  <c r="K58" i="1"/>
  <c r="L58" i="1" s="1"/>
  <c r="K24" i="1"/>
  <c r="L24" i="1" s="1"/>
  <c r="K131" i="1"/>
  <c r="L131" i="1" s="1"/>
  <c r="K35" i="1"/>
  <c r="L35" i="1" s="1"/>
  <c r="K33" i="1"/>
  <c r="L33" i="1" s="1"/>
  <c r="K27" i="1"/>
  <c r="L27" i="1" s="1"/>
  <c r="K36" i="1"/>
  <c r="L36" i="1" s="1"/>
  <c r="K34" i="1"/>
  <c r="L34" i="1" s="1"/>
  <c r="K42" i="1"/>
  <c r="L42" i="1" s="1"/>
  <c r="K89" i="1"/>
  <c r="L89" i="1" s="1"/>
  <c r="K78" i="1"/>
  <c r="L78" i="1" s="1"/>
  <c r="K79" i="1"/>
  <c r="L79" i="1" s="1"/>
  <c r="K41" i="1"/>
  <c r="L41" i="1" s="1"/>
  <c r="K16" i="1"/>
  <c r="L16" i="1" s="1"/>
  <c r="K25" i="1"/>
  <c r="L25" i="1" s="1"/>
  <c r="K141" i="1"/>
  <c r="L141" i="1" s="1"/>
  <c r="K8" i="1"/>
  <c r="L8" i="1" s="1"/>
  <c r="K43" i="1"/>
  <c r="L43" i="1" s="1"/>
  <c r="K13" i="1"/>
  <c r="L13" i="1" s="1"/>
  <c r="K14" i="1"/>
  <c r="L14" i="1" s="1"/>
  <c r="K52" i="1"/>
  <c r="L52" i="1" s="1"/>
  <c r="K23" i="1"/>
  <c r="L23" i="1" s="1"/>
  <c r="K86" i="1"/>
  <c r="L86" i="1" s="1"/>
  <c r="K88" i="1"/>
  <c r="L88" i="1" s="1"/>
  <c r="K31" i="1"/>
  <c r="L31" i="1" s="1"/>
  <c r="K118" i="1"/>
  <c r="L118" i="1" s="1"/>
  <c r="K49" i="1"/>
  <c r="L49" i="1" s="1"/>
  <c r="K17" i="1"/>
  <c r="L17" i="1" s="1"/>
  <c r="K145" i="1"/>
  <c r="L145" i="1" s="1"/>
  <c r="K44" i="1"/>
  <c r="L44" i="1" s="1"/>
  <c r="K60" i="1"/>
  <c r="L60" i="1" s="1"/>
  <c r="K149" i="1"/>
  <c r="L149" i="1" s="1"/>
  <c r="K19" i="1"/>
  <c r="L19" i="1" s="1"/>
  <c r="K59" i="1"/>
  <c r="L59" i="1" s="1"/>
  <c r="K47" i="1"/>
  <c r="L47" i="1" s="1"/>
  <c r="K12" i="1"/>
  <c r="L12" i="1" s="1"/>
  <c r="K38" i="1"/>
  <c r="L38" i="1" s="1"/>
  <c r="K37" i="1"/>
  <c r="L37" i="1" s="1"/>
  <c r="K102" i="1"/>
  <c r="L102" i="1" s="1"/>
  <c r="K56" i="1"/>
  <c r="L56" i="1" s="1"/>
  <c r="K46" i="1"/>
  <c r="L46" i="1" s="1"/>
  <c r="K87" i="1"/>
  <c r="L87" i="1" s="1"/>
  <c r="K51" i="1"/>
  <c r="L51" i="1" s="1"/>
  <c r="K57" i="1"/>
  <c r="L57" i="1" s="1"/>
  <c r="K55" i="1"/>
  <c r="L55" i="1" s="1"/>
  <c r="K26" i="1"/>
  <c r="L26" i="1" s="1"/>
  <c r="AW177" i="1"/>
  <c r="AW189" i="1"/>
  <c r="AP178" i="1"/>
  <c r="AW179" i="1"/>
  <c r="AV191" i="1"/>
  <c r="K124" i="1"/>
  <c r="AF215" i="1" s="1"/>
  <c r="K100" i="1"/>
  <c r="AB191" i="1" s="1"/>
  <c r="K71" i="1"/>
  <c r="K109" i="1"/>
  <c r="AA200" i="1" s="1"/>
  <c r="K108" i="1"/>
  <c r="AX199" i="1" s="1"/>
  <c r="K103" i="1"/>
  <c r="AM193" i="1" s="1"/>
  <c r="K106" i="1"/>
  <c r="AA197" i="1" s="1"/>
  <c r="K115" i="1"/>
  <c r="AC206" i="1" s="1"/>
  <c r="K70" i="1"/>
  <c r="K129" i="1"/>
  <c r="AC209" i="1" s="1"/>
  <c r="K104" i="1"/>
  <c r="AF194" i="1" s="1"/>
  <c r="K99" i="1"/>
  <c r="AG190" i="1" s="1"/>
  <c r="K111" i="1"/>
  <c r="AJ202" i="1" s="1"/>
  <c r="K119" i="1"/>
  <c r="AG208" i="1" s="1"/>
  <c r="K114" i="1"/>
  <c r="K98" i="1"/>
  <c r="K69" i="1"/>
  <c r="K123" i="1"/>
  <c r="AA214" i="1" s="1"/>
  <c r="K105" i="1"/>
  <c r="AO196" i="1" s="1"/>
  <c r="AL205" i="1" l="1"/>
  <c r="AD189" i="1"/>
  <c r="AG178" i="1"/>
  <c r="AF177" i="1"/>
  <c r="AG179" i="1"/>
  <c r="AC179" i="1"/>
  <c r="AE179" i="1"/>
  <c r="AB177" i="1"/>
  <c r="AA202" i="1"/>
  <c r="AB200" i="1"/>
  <c r="AM199" i="1"/>
  <c r="AO199" i="1"/>
  <c r="AW199" i="1"/>
  <c r="AB214" i="1"/>
  <c r="AK214" i="1"/>
  <c r="AF200" i="1"/>
  <c r="AG191" i="1"/>
  <c r="AI208" i="1"/>
  <c r="AH202" i="1"/>
  <c r="AB193" i="1"/>
  <c r="AF191" i="1"/>
  <c r="AK193" i="1"/>
  <c r="AE191" i="1"/>
  <c r="AD215" i="1"/>
  <c r="AV199" i="1"/>
  <c r="Z215" i="1"/>
  <c r="AA215" i="1"/>
  <c r="AH214" i="1"/>
  <c r="AF209" i="1"/>
  <c r="AI199" i="1"/>
  <c r="AB215" i="1"/>
  <c r="AL199" i="1"/>
  <c r="AE215" i="1"/>
  <c r="AC215" i="1"/>
  <c r="AC191" i="1"/>
  <c r="AE206" i="1"/>
  <c r="AC193" i="1"/>
  <c r="AD191" i="1"/>
  <c r="AN196" i="1"/>
  <c r="AE196" i="1"/>
  <c r="AE208" i="1"/>
  <c r="AK202" i="1"/>
  <c r="AA190" i="1"/>
  <c r="AB209" i="1"/>
  <c r="AF206" i="1"/>
  <c r="AF197" i="1"/>
  <c r="AG193" i="1"/>
  <c r="AF193" i="1"/>
  <c r="AB196" i="1"/>
  <c r="AY196" i="1"/>
  <c r="AX196" i="1"/>
  <c r="AI196" i="1"/>
  <c r="AD208" i="1"/>
  <c r="AJ208" i="1"/>
  <c r="AL202" i="1"/>
  <c r="AB194" i="1"/>
  <c r="AE209" i="1"/>
  <c r="AB197" i="1"/>
  <c r="AI193" i="1"/>
  <c r="AJ193" i="1"/>
  <c r="AA199" i="1"/>
  <c r="AK199" i="1"/>
  <c r="AB179" i="1"/>
  <c r="AW196" i="1"/>
  <c r="AL214" i="1"/>
  <c r="AH196" i="1"/>
  <c r="AL196" i="1"/>
  <c r="AF214" i="1"/>
  <c r="AH208" i="1"/>
  <c r="AM202" i="1"/>
  <c r="AC194" i="1"/>
  <c r="AD206" i="1"/>
  <c r="AT196" i="1"/>
  <c r="AQ193" i="1"/>
  <c r="AT193" i="1"/>
  <c r="AN199" i="1"/>
  <c r="AJ199" i="1"/>
  <c r="AA179" i="1"/>
  <c r="AP196" i="1"/>
  <c r="AI214" i="1"/>
  <c r="AC214" i="1"/>
  <c r="AA177" i="1"/>
  <c r="AF208" i="1"/>
  <c r="AG202" i="1"/>
  <c r="AN202" i="1"/>
  <c r="AA194" i="1"/>
  <c r="AE178" i="1"/>
  <c r="AB206" i="1"/>
  <c r="AY193" i="1"/>
  <c r="AU193" i="1"/>
  <c r="AG199" i="1"/>
  <c r="AC199" i="1"/>
  <c r="AE199" i="1"/>
  <c r="AF179" i="1"/>
  <c r="AE214" i="1"/>
  <c r="AC177" i="1"/>
  <c r="AB208" i="1"/>
  <c r="AB202" i="1"/>
  <c r="AE190" i="1"/>
  <c r="AD194" i="1"/>
  <c r="AA206" i="1"/>
  <c r="AS193" i="1"/>
  <c r="AO193" i="1"/>
  <c r="AB199" i="1"/>
  <c r="AT199" i="1"/>
  <c r="AD179" i="1"/>
  <c r="AU196" i="1"/>
  <c r="AJ214" i="1"/>
  <c r="AG177" i="1"/>
  <c r="AN208" i="1"/>
  <c r="AC202" i="1"/>
  <c r="AE194" i="1"/>
  <c r="AF178" i="1"/>
  <c r="AD193" i="1"/>
  <c r="AE193" i="1"/>
  <c r="AP199" i="1"/>
  <c r="AS199" i="1"/>
  <c r="AD200" i="1"/>
  <c r="AD196" i="1"/>
  <c r="AF196" i="1"/>
  <c r="AR196" i="1"/>
  <c r="AS196" i="1"/>
  <c r="AD177" i="1"/>
  <c r="AA208" i="1"/>
  <c r="AD202" i="1"/>
  <c r="AD190" i="1"/>
  <c r="AA178" i="1"/>
  <c r="AE197" i="1"/>
  <c r="AA193" i="1"/>
  <c r="AV193" i="1"/>
  <c r="AQ199" i="1"/>
  <c r="AR199" i="1"/>
  <c r="AQ196" i="1"/>
  <c r="AA196" i="1"/>
  <c r="AE177" i="1"/>
  <c r="AL208" i="1"/>
  <c r="AE202" i="1"/>
  <c r="AC190" i="1"/>
  <c r="AA209" i="1"/>
  <c r="AC178" i="1"/>
  <c r="AX193" i="1"/>
  <c r="AP193" i="1"/>
  <c r="AD214" i="1"/>
  <c r="AJ196" i="1"/>
  <c r="AM214" i="1"/>
  <c r="AK196" i="1"/>
  <c r="AC196" i="1"/>
  <c r="AC208" i="1"/>
  <c r="AF202" i="1"/>
  <c r="AF190" i="1"/>
  <c r="AD178" i="1"/>
  <c r="AD197" i="1"/>
  <c r="AR193" i="1"/>
  <c r="AN193" i="1"/>
  <c r="AU199" i="1"/>
  <c r="AD199" i="1"/>
  <c r="AE200" i="1"/>
  <c r="AA191" i="1"/>
  <c r="AG196" i="1"/>
  <c r="AG214" i="1"/>
  <c r="AK208" i="1"/>
  <c r="AI202" i="1"/>
  <c r="AB190" i="1"/>
  <c r="AD209" i="1"/>
  <c r="AB178" i="1"/>
  <c r="AC197" i="1"/>
  <c r="AH193" i="1"/>
  <c r="AL193" i="1"/>
  <c r="AH199" i="1"/>
  <c r="AY199" i="1"/>
  <c r="AC200" i="1"/>
  <c r="AM196" i="1"/>
  <c r="AV196" i="1"/>
  <c r="AM208" i="1"/>
  <c r="AW193" i="1"/>
  <c r="AF199" i="1"/>
  <c r="AD205" i="1" l="1"/>
  <c r="AG205" i="1"/>
  <c r="AC205" i="1"/>
  <c r="AM205" i="1"/>
  <c r="AI205" i="1"/>
  <c r="AB205" i="1"/>
  <c r="AH205" i="1"/>
  <c r="AK205" i="1"/>
  <c r="AA205" i="1"/>
  <c r="AF205" i="1"/>
  <c r="AJ205" i="1"/>
  <c r="AN205" i="1"/>
  <c r="AE205" i="1"/>
  <c r="AF189" i="1"/>
  <c r="AC189" i="1"/>
  <c r="AA189" i="1"/>
  <c r="AG189" i="1"/>
  <c r="AE189" i="1"/>
  <c r="AB189" i="1"/>
  <c r="L124" i="1"/>
  <c r="Z179" i="1"/>
  <c r="L71" i="1"/>
  <c r="L104" i="1"/>
  <c r="Z194" i="1"/>
  <c r="Z209" i="1"/>
  <c r="L129" i="1"/>
  <c r="Z193" i="1"/>
  <c r="L103" i="1"/>
  <c r="Z191" i="1"/>
  <c r="L100" i="1"/>
  <c r="Z199" i="1"/>
  <c r="L108" i="1"/>
  <c r="Z205" i="1"/>
  <c r="L114" i="1"/>
  <c r="Z196" i="1"/>
  <c r="L105" i="1"/>
  <c r="Z206" i="1"/>
  <c r="L115" i="1"/>
  <c r="Z200" i="1"/>
  <c r="L109" i="1"/>
  <c r="Z208" i="1"/>
  <c r="L119" i="1"/>
  <c r="Z178" i="1"/>
  <c r="L70" i="1"/>
  <c r="Z202" i="1"/>
  <c r="L111" i="1"/>
  <c r="L69" i="1"/>
  <c r="Z177" i="1"/>
  <c r="L123" i="1"/>
  <c r="Z214" i="1"/>
  <c r="Z197" i="1"/>
  <c r="L106" i="1"/>
  <c r="Z190" i="1"/>
  <c r="L99" i="1"/>
  <c r="Z189" i="1"/>
  <c r="L98" i="1"/>
  <c r="AO174" i="1"/>
  <c r="AP174" i="1"/>
  <c r="AM174" i="1"/>
  <c r="AF174" i="1"/>
  <c r="AN174" i="1"/>
  <c r="AQ174" i="1"/>
  <c r="AB174" i="1"/>
  <c r="AH174" i="1"/>
  <c r="AR174" i="1"/>
  <c r="AD174" i="1"/>
  <c r="AI174" i="1"/>
  <c r="AU174" i="1"/>
  <c r="AV174" i="1"/>
  <c r="AC174" i="1"/>
  <c r="AE174" i="1"/>
  <c r="AT174" i="1"/>
  <c r="AG174" i="1"/>
  <c r="AZ174" i="1"/>
  <c r="AA174" i="1"/>
  <c r="AS174" i="1"/>
  <c r="AX174" i="1"/>
  <c r="AL174" i="1"/>
  <c r="AW174" i="1"/>
  <c r="AY174" i="1"/>
  <c r="K84" i="1"/>
  <c r="AE175" i="1" s="1"/>
  <c r="Z175" i="1"/>
  <c r="K83" i="1"/>
  <c r="Z174" i="1"/>
  <c r="M48" i="1" l="1"/>
  <c r="AJ174" i="1"/>
  <c r="AZ175" i="1"/>
  <c r="AF175" i="1"/>
  <c r="AY175" i="1"/>
  <c r="AV175" i="1"/>
  <c r="AQ175" i="1"/>
  <c r="AG175" i="1"/>
  <c r="AK175" i="1"/>
  <c r="AH175" i="1"/>
  <c r="AS175" i="1"/>
  <c r="AP175" i="1"/>
  <c r="AL175" i="1"/>
  <c r="AR175" i="1"/>
  <c r="AO175" i="1"/>
  <c r="AU175" i="1"/>
  <c r="AA175" i="1"/>
  <c r="AD175" i="1"/>
  <c r="AX175" i="1"/>
  <c r="AT175" i="1"/>
  <c r="AM175" i="1"/>
  <c r="AB175" i="1"/>
  <c r="AN175" i="1"/>
  <c r="AC175" i="1"/>
  <c r="AI175" i="1"/>
  <c r="AW175" i="1"/>
  <c r="AK174" i="1"/>
  <c r="AJ175" i="1"/>
  <c r="K48" i="1" l="1"/>
  <c r="L48" i="1" s="1"/>
  <c r="L84" i="1"/>
  <c r="L8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N150" authorId="0" shapeId="0" xr:uid="{9E79E930-F9EE-4A18-9571-87F77D1F47CD}">
      <text>
        <r>
          <rPr>
            <b/>
            <sz val="9"/>
            <color indexed="81"/>
            <rFont val="Tahoma"/>
            <family val="2"/>
            <charset val="162"/>
          </rPr>
          <t>Mahir Er:</t>
        </r>
        <r>
          <rPr>
            <sz val="9"/>
            <color indexed="81"/>
            <rFont val="Tahoma"/>
            <family val="2"/>
            <charset val="162"/>
          </rPr>
          <t xml:space="preserve">
=+SUMIFS(N$2:N$149;$CB$2:$CB$149;[@BAĞLANTI])</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ADF8CC-4D60-4332-B42A-FA5B29B4B052}"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E10F20A8-2841-40A9-B732-D29A659A97A3}"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3" xr16:uid="{AAD3B00F-F973-4D7F-ADE3-A319776531D2}"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4" xr16:uid="{7B998F73-3EBF-4DB0-917B-175214630789}" keepAlive="1" name="Query - GİDER MİKTAR GROUPED" description="Connection to the 'GİDER MİKTAR GROUPED' query in the workbook." type="5" refreshedVersion="8" background="1" saveData="1">
    <dbPr connection="Provider=Microsoft.Mashup.OleDb.1;Data Source=$Workbook$;Location=&quot;GİDER MİKTAR GROUPED&quot;;Extended Properties=&quot;&quot;" command="SELECT * FROM [GİDER MİKTAR GROUPED]"/>
  </connection>
  <connection id="5" xr16:uid="{227A3CB5-4EAB-4986-874B-5815EC5CC023}" keepAlive="1" name="Query - L1" description="Connection to the 'L1' query in the workbook." type="5" refreshedVersion="0" background="1">
    <dbPr connection="Provider=Microsoft.Mashup.OleDb.1;Data Source=$Workbook$;Location=L1;Extended Properties=&quot;&quot;" command="SELECT * FROM [L1]"/>
  </connection>
  <connection id="6" xr16:uid="{F3E8AE06-26B3-465C-AA69-248B4415CC2B}" keepAlive="1" name="Query - L2" description="Connection to the 'L2' query in the workbook." type="5" refreshedVersion="0" background="1">
    <dbPr connection="Provider=Microsoft.Mashup.OleDb.1;Data Source=$Workbook$;Location=L2;Extended Properties=&quot;&quot;" command="SELECT * FROM [L2]"/>
  </connection>
  <connection id="7" xr16:uid="{FCEE63EB-6F70-42E7-AD14-39B831F5A7F7}" keepAlive="1" name="Query - L3" description="Connection to the 'L3' query in the workbook." type="5" refreshedVersion="0" background="1">
    <dbPr connection="Provider=Microsoft.Mashup.OleDb.1;Data Source=$Workbook$;Location=L3;Extended Properties=&quot;&quot;" command="SELECT * FROM [L3]"/>
  </connection>
  <connection id="8" xr16:uid="{E28F3AC8-ABEC-4E24-BD13-95E664610345}" keepAlive="1" name="Query - L4" description="Connection to the 'L4' query in the workbook." type="5" refreshedVersion="0" background="1">
    <dbPr connection="Provider=Microsoft.Mashup.OleDb.1;Data Source=$Workbook$;Location=L4;Extended Properties=&quot;&quot;" command="SELECT * FROM [L4]"/>
  </connection>
  <connection id="9" xr16:uid="{52818DA4-F7EB-4C09-BF15-864D8CDACABE}" keepAlive="1" name="Query - L4T" description="Connection to the 'L4T' query in the workbook." type="5" refreshedVersion="8" background="1" saveData="1">
    <dbPr connection="Provider=Microsoft.Mashup.OleDb.1;Data Source=$Workbook$;Location=L4T;Extended Properties=&quot;&quot;" command="SELECT * FROM [L4T]"/>
  </connection>
  <connection id="10" xr16:uid="{AACE4362-2C36-4181-BACF-5B8A020D3A3B}" keepAlive="1" name="Query - M1" description="Connection to the 'M1' query in the workbook." type="5" refreshedVersion="0" background="1">
    <dbPr connection="Provider=Microsoft.Mashup.OleDb.1;Data Source=$Workbook$;Location=M1;Extended Properties=&quot;&quot;" command="SELECT * FROM [M1]"/>
  </connection>
  <connection id="11" xr16:uid="{B3225AD2-45E7-4648-A302-597E52C9C91A}" keepAlive="1" name="Query - M2" description="Connection to the 'M2' query in the workbook." type="5" refreshedVersion="0" background="1">
    <dbPr connection="Provider=Microsoft.Mashup.OleDb.1;Data Source=$Workbook$;Location=M2;Extended Properties=&quot;&quot;" command="SELECT * FROM [M2]"/>
  </connection>
  <connection id="12" xr16:uid="{CC7EF5A4-9D74-4BEB-9CB9-691D7495753E}" keepAlive="1" name="Query - M2T" description="Connection to the 'M2T' query in the workbook." type="5" refreshedVersion="8" background="1" saveData="1">
    <dbPr connection="Provider=Microsoft.Mashup.OleDb.1;Data Source=$Workbook$;Location=M2T;Extended Properties=&quot;&quot;" command="SELECT * FROM [M2T]"/>
  </connection>
</connections>
</file>

<file path=xl/sharedStrings.xml><?xml version="1.0" encoding="utf-8"?>
<sst xmlns="http://schemas.openxmlformats.org/spreadsheetml/2006/main" count="29940" uniqueCount="5478">
  <si>
    <t>Rep Month</t>
  </si>
  <si>
    <t>L4 Code</t>
  </si>
  <si>
    <t>D-01.ALT-01.TPR-001</t>
  </si>
  <si>
    <t>M2 Code</t>
  </si>
  <si>
    <t>T1 Code</t>
  </si>
  <si>
    <t>D-01.ALT-02.SNT-001</t>
  </si>
  <si>
    <t>D-01.ALT-02.SNT-002</t>
  </si>
  <si>
    <t>D-01.ALT-02.SNT-003</t>
  </si>
  <si>
    <t>D-01.ALT-02.SNT-005</t>
  </si>
  <si>
    <t>D-01.ALT-02.SNT-007</t>
  </si>
  <si>
    <t>D-01.ALT-02.SNT-008</t>
  </si>
  <si>
    <t>D-01.ALT-02.SNT-011</t>
  </si>
  <si>
    <t>D-01.ALT-02.SNT-018</t>
  </si>
  <si>
    <t>D-01.ALT-02.SNT-029</t>
  </si>
  <si>
    <t>D-01.ALT-02.SNT-037</t>
  </si>
  <si>
    <t>D-01.ALT-02.SNT-043</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</si>
  <si>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</si>
  <si>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</si>
  <si>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</si>
  <si>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</si>
  <si>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</si>
  <si>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</si>
  <si>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</si>
  <si>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</si>
  <si>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</si>
  <si>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</si>
  <si>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</si>
  <si>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</si>
  <si>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</si>
  <si>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</si>
  <si>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1001</t>
  </si>
  <si>
    <t>FFAK</t>
  </si>
  <si>
    <t>DGS.01</t>
  </si>
  <si>
    <t>DGS.02</t>
  </si>
  <si>
    <t>DOĞUŞ TEKNİK</t>
  </si>
  <si>
    <t>Sözleşme Miktar</t>
  </si>
  <si>
    <t>Kalan Miktar</t>
  </si>
  <si>
    <t>Toplam Miktar</t>
  </si>
  <si>
    <t>AYGM-TP-001-TA</t>
  </si>
  <si>
    <t>AYGM-SN-001-TA</t>
  </si>
  <si>
    <t>AYGM-SN-002-TA</t>
  </si>
  <si>
    <t>AYGM-SN-003-TA</t>
  </si>
  <si>
    <t>AYGM-SN-005-TA</t>
  </si>
  <si>
    <t>AYGM-SN-007-TA</t>
  </si>
  <si>
    <t>AYGM-SN-008-TA</t>
  </si>
  <si>
    <t>AYGM-SN-011-TA</t>
  </si>
  <si>
    <t>AYGM-SN-018-TA</t>
  </si>
  <si>
    <t>AYGM-SN-029-TA</t>
  </si>
  <si>
    <t>AYGM-SN-037-TA</t>
  </si>
  <si>
    <t>AYGM-SN-043-TA</t>
  </si>
  <si>
    <t>AYGM-TN-001-TA</t>
  </si>
  <si>
    <t>AYGM-TN-002-TA</t>
  </si>
  <si>
    <t>AYGM-TN-003-TA</t>
  </si>
  <si>
    <t>AYGM-TN-004-TA</t>
  </si>
  <si>
    <t>AYGM-TN-005-TA</t>
  </si>
  <si>
    <t>AYGM-TN-006-TA</t>
  </si>
  <si>
    <t>AYGM-TN-007-TA</t>
  </si>
  <si>
    <t>AYGM-TN-009-TA</t>
  </si>
  <si>
    <t>AYGM-TN-010-TA</t>
  </si>
  <si>
    <t>AYGM-TN-011-TA</t>
  </si>
  <si>
    <t>AYGM-TN-013-TA</t>
  </si>
  <si>
    <t>AYGM-TN-016-TA</t>
  </si>
  <si>
    <t>AYGM-TN-017-TA</t>
  </si>
  <si>
    <t>AYGM-TN-018-TA</t>
  </si>
  <si>
    <t>AYGM-TP-001-TA-1</t>
  </si>
  <si>
    <t>Taşeron Kod</t>
  </si>
  <si>
    <t>2408</t>
  </si>
  <si>
    <t>Kalan Dağılan Fark</t>
  </si>
  <si>
    <t>1003</t>
  </si>
  <si>
    <t>PTS.01</t>
  </si>
  <si>
    <t>PTS.02</t>
  </si>
  <si>
    <t>999-SHG-1101</t>
  </si>
  <si>
    <t>102-TNL-1101</t>
  </si>
  <si>
    <t>999-SHG-1103</t>
  </si>
  <si>
    <t>102-TNL-1103</t>
  </si>
  <si>
    <t>RYS.01</t>
  </si>
  <si>
    <t>999-SHG-1102</t>
  </si>
  <si>
    <t>1002</t>
  </si>
  <si>
    <t>AYGM - TP - 001 - TA 
(Patlatmasız)</t>
  </si>
  <si>
    <t>AYGM - TP - 001 - TA 
(Patlatmalı)</t>
  </si>
  <si>
    <t>KOD</t>
  </si>
  <si>
    <t>AÇIKLAMA</t>
  </si>
  <si>
    <t>BİRİM</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</si>
  <si>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</si>
  <si>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</si>
  <si>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</si>
  <si>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</si>
  <si>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</si>
  <si>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</si>
  <si>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</si>
  <si>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</si>
  <si>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</si>
  <si>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</si>
  <si>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</si>
  <si>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</si>
  <si>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</si>
  <si>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</si>
  <si>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</si>
  <si>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</si>
  <si>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SEVİYE</t>
  </si>
  <si>
    <t>A</t>
  </si>
  <si>
    <t>AYGM GELİR KALEMLERİ</t>
  </si>
  <si>
    <t/>
  </si>
  <si>
    <t>A-01.ALT</t>
  </si>
  <si>
    <t>GELİR - ALTYAPI İŞLERİ</t>
  </si>
  <si>
    <t>01.ALT</t>
  </si>
  <si>
    <t>A-01.ALT-01.TPR</t>
  </si>
  <si>
    <t>GELİR - TOPRAK İŞLERİ</t>
  </si>
  <si>
    <t>01.TPR</t>
  </si>
  <si>
    <t>A-01.ALT-01.TPR-001</t>
  </si>
  <si>
    <t>KAZI - YARMA VE YAN ARIYET</t>
  </si>
  <si>
    <t>m³</t>
  </si>
  <si>
    <t>01-ALTYAPI İŞLERİ</t>
  </si>
  <si>
    <t>AYGM-TP-001</t>
  </si>
  <si>
    <t>Her cins ve klastaki zeminde yarma ve yan ariyet kazısı yapılması, nakli ve kullanılması (sulama ve sıkıştırma dahil)  (depo yerleri yükleniciye ait) (herşey dahil)</t>
  </si>
  <si>
    <t>IN.01</t>
  </si>
  <si>
    <t>0</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</si>
  <si>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</si>
  <si>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</si>
  <si>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</si>
  <si>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</si>
  <si>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</si>
  <si>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</si>
  <si>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</si>
  <si>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</si>
  <si>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</si>
  <si>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</si>
  <si>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</si>
  <si>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</si>
  <si>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</si>
  <si>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</si>
  <si>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</si>
  <si>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</si>
  <si>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</si>
  <si>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</si>
  <si>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</si>
  <si>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</si>
  <si>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</si>
  <si>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</si>
  <si>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</si>
  <si>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</si>
  <si>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</si>
  <si>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</si>
  <si>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</si>
  <si>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</si>
  <si>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</si>
  <si>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</si>
  <si>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</si>
  <si>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</si>
  <si>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</si>
  <si>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</si>
  <si>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</si>
  <si>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</si>
  <si>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</si>
  <si>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</si>
  <si>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</si>
  <si>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</si>
  <si>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</si>
  <si>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</si>
  <si>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</si>
  <si>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</si>
  <si>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</si>
  <si>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</si>
  <si>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</si>
  <si>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</si>
  <si>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t</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</si>
  <si>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</si>
  <si>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</si>
  <si>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</si>
  <si>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</si>
  <si>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</si>
  <si>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</si>
  <si>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</si>
  <si>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</si>
  <si>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</si>
  <si>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</si>
  <si>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</si>
  <si>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</si>
  <si>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</si>
  <si>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m</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</si>
  <si>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</si>
  <si>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</si>
  <si>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</si>
  <si>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</si>
  <si>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</si>
  <si>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</si>
  <si>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</si>
  <si>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</si>
  <si>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</si>
  <si>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</si>
  <si>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</si>
  <si>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</si>
  <si>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</si>
  <si>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</si>
  <si>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</si>
  <si>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kg</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</si>
  <si>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</si>
  <si>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</si>
  <si>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</si>
  <si>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</si>
  <si>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</si>
  <si>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</si>
  <si>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</si>
  <si>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</si>
  <si>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</si>
  <si>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</si>
  <si>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</si>
  <si>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</si>
  <si>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</si>
  <si>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</si>
  <si>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</si>
  <si>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</si>
  <si>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</si>
  <si>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</si>
  <si>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</si>
  <si>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</si>
  <si>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</si>
  <si>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</si>
  <si>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</si>
  <si>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</si>
  <si>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</si>
  <si>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</si>
  <si>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</si>
  <si>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</si>
  <si>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</si>
  <si>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</si>
  <si>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</si>
  <si>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</si>
  <si>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</si>
  <si>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</si>
  <si>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</si>
  <si>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</si>
  <si>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</si>
  <si>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</si>
  <si>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</si>
  <si>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</si>
  <si>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</si>
  <si>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</si>
  <si>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</si>
  <si>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</si>
  <si>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</si>
  <si>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</si>
  <si>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</si>
  <si>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</si>
  <si>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</si>
  <si>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</si>
  <si>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</si>
  <si>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</si>
  <si>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</si>
  <si>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</si>
  <si>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</si>
  <si>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</si>
  <si>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</si>
  <si>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</si>
  <si>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</si>
  <si>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</si>
  <si>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</si>
  <si>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</si>
  <si>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</si>
  <si>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</si>
  <si>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</si>
  <si>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</si>
  <si>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</si>
  <si>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</si>
  <si>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</si>
  <si>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</si>
  <si>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</si>
  <si>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</si>
  <si>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</si>
  <si>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</si>
  <si>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</si>
  <si>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</si>
  <si>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</si>
  <si>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</si>
  <si>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</si>
  <si>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</si>
  <si>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m²</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</si>
  <si>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</si>
  <si>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</si>
  <si>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</si>
  <si>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</si>
  <si>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</si>
  <si>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</si>
  <si>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</si>
  <si>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</si>
  <si>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</si>
  <si>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</si>
  <si>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</si>
  <si>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</si>
  <si>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</si>
  <si>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</si>
  <si>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dm³</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</si>
  <si>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</si>
  <si>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</si>
  <si>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</si>
  <si>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</si>
  <si>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</si>
  <si>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</si>
  <si>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</si>
  <si>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</si>
  <si>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</si>
  <si>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</si>
  <si>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</si>
  <si>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</si>
  <si>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</si>
  <si>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</si>
  <si>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</si>
  <si>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</si>
  <si>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</si>
  <si>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</si>
  <si>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</si>
  <si>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</si>
  <si>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</si>
  <si>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</si>
  <si>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</si>
  <si>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</si>
  <si>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</si>
  <si>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</si>
  <si>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</si>
  <si>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</si>
  <si>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</si>
  <si>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</si>
  <si>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</si>
  <si>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</si>
  <si>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</si>
  <si>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</si>
  <si>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</si>
  <si>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</si>
  <si>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</si>
  <si>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</si>
  <si>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</si>
  <si>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</si>
  <si>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</si>
  <si>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</si>
  <si>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</si>
  <si>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</si>
  <si>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</si>
  <si>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</si>
  <si>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</si>
  <si>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</si>
  <si>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</si>
  <si>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</si>
  <si>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</si>
  <si>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</si>
  <si>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</si>
  <si>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</si>
  <si>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</si>
  <si>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</si>
  <si>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</si>
  <si>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</si>
  <si>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</si>
  <si>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</si>
  <si>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</si>
  <si>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</si>
  <si>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</si>
  <si>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</si>
  <si>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</si>
  <si>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</si>
  <si>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</si>
  <si>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</si>
  <si>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</si>
  <si>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</si>
  <si>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</si>
  <si>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</si>
  <si>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</si>
  <si>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</si>
  <si>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</si>
  <si>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</si>
  <si>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</si>
  <si>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</si>
  <si>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</si>
  <si>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</si>
  <si>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</si>
  <si>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</si>
  <si>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</si>
  <si>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</si>
  <si>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</si>
  <si>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</si>
  <si>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</si>
  <si>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</si>
  <si>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</si>
  <si>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</si>
  <si>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</si>
  <si>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</si>
  <si>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</si>
  <si>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</si>
  <si>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</si>
  <si>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</si>
  <si>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</si>
  <si>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</si>
  <si>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</si>
  <si>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</si>
  <si>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götürü</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</si>
  <si>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</si>
  <si>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</si>
  <si>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</si>
  <si>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</si>
  <si>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</si>
  <si>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</si>
  <si>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</si>
  <si>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</si>
  <si>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</si>
  <si>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</si>
  <si>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</si>
  <si>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</si>
  <si>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</si>
  <si>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</si>
  <si>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</si>
  <si>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</si>
  <si>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</si>
  <si>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</si>
  <si>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</si>
  <si>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</si>
  <si>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</si>
  <si>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</si>
  <si>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</si>
  <si>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</si>
  <si>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</si>
  <si>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</si>
  <si>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</si>
  <si>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</si>
  <si>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</si>
  <si>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</si>
  <si>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</si>
  <si>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</si>
  <si>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</si>
  <si>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</si>
  <si>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</si>
  <si>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</si>
  <si>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</si>
  <si>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</si>
  <si>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</si>
  <si>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</si>
  <si>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</si>
  <si>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</si>
  <si>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</si>
  <si>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</si>
  <si>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</si>
  <si>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</si>
  <si>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</si>
  <si>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</si>
  <si>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</si>
  <si>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</si>
  <si>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</si>
  <si>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</si>
  <si>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</si>
  <si>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</si>
  <si>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</si>
  <si>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</si>
  <si>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</si>
  <si>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</si>
  <si>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</si>
  <si>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</si>
  <si>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</si>
  <si>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</si>
  <si>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</si>
  <si>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</si>
  <si>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</si>
  <si>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adet</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</si>
  <si>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</si>
  <si>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</si>
  <si>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</si>
  <si>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</si>
  <si>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</si>
  <si>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</si>
  <si>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</si>
  <si>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</si>
  <si>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</si>
  <si>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</si>
  <si>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</si>
  <si>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</si>
  <si>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</si>
  <si>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</si>
  <si>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</si>
  <si>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</si>
  <si>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</si>
  <si>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</si>
  <si>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</si>
  <si>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</si>
  <si>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</si>
  <si>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</si>
  <si>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</si>
  <si>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</si>
  <si>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</si>
  <si>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</si>
  <si>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</si>
  <si>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</si>
  <si>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</si>
  <si>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</si>
  <si>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</si>
  <si>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</si>
  <si>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</si>
  <si>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</si>
  <si>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</si>
  <si>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</si>
  <si>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</si>
  <si>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</si>
  <si>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</si>
  <si>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</si>
  <si>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</si>
  <si>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</si>
  <si>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</si>
  <si>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</si>
  <si>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</si>
  <si>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</si>
  <si>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</si>
  <si>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</si>
  <si>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</si>
  <si>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</si>
  <si>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</si>
  <si>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</si>
  <si>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</si>
  <si>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</si>
  <si>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</si>
  <si>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</si>
  <si>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</si>
  <si>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</si>
  <si>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</si>
  <si>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</si>
  <si>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</si>
  <si>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</si>
  <si>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</si>
  <si>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</si>
  <si>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</si>
  <si>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</si>
  <si>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</si>
  <si>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</si>
  <si>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</si>
  <si>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</si>
  <si>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</si>
  <si>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</si>
  <si>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</si>
  <si>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</si>
  <si>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</si>
  <si>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</si>
  <si>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</si>
  <si>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</si>
  <si>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</si>
  <si>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</si>
  <si>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</si>
  <si>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</si>
  <si>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</si>
  <si>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</si>
  <si>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</si>
  <si>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</si>
  <si>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</si>
  <si>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</si>
  <si>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</si>
  <si>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</si>
  <si>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</si>
  <si>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</si>
  <si>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</si>
  <si>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</si>
  <si>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</si>
  <si>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</si>
  <si>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</si>
  <si>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</si>
  <si>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</si>
  <si>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</si>
  <si>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</si>
  <si>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</si>
  <si>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</si>
  <si>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</si>
  <si>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</si>
  <si>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</si>
  <si>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</si>
  <si>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</si>
  <si>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</si>
  <si>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</si>
  <si>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</si>
  <si>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</si>
  <si>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</si>
  <si>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</si>
  <si>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</si>
  <si>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</si>
  <si>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</si>
  <si>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</si>
  <si>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</si>
  <si>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</si>
  <si>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</si>
  <si>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</si>
  <si>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</si>
  <si>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</si>
  <si>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</si>
  <si>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</si>
  <si>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</si>
  <si>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</si>
  <si>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</si>
  <si>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</si>
  <si>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</si>
  <si>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</si>
  <si>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</si>
  <si>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</si>
  <si>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</si>
  <si>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</si>
  <si>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</si>
  <si>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</si>
  <si>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</si>
  <si>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</si>
  <si>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</si>
  <si>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</si>
  <si>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</si>
  <si>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</si>
  <si>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</si>
  <si>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</si>
  <si>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</si>
  <si>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</si>
  <si>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</si>
  <si>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</si>
  <si>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</si>
  <si>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</si>
  <si>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</si>
  <si>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</si>
  <si>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</si>
  <si>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</si>
  <si>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</si>
  <si>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</si>
  <si>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</si>
  <si>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</si>
  <si>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</si>
  <si>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</si>
  <si>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</si>
  <si>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</si>
  <si>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</si>
  <si>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</si>
  <si>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</si>
  <si>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</si>
  <si>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</si>
  <si>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</si>
  <si>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</si>
  <si>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</si>
  <si>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</si>
  <si>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</si>
  <si>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</si>
  <si>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</si>
  <si>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</si>
  <si>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</si>
  <si>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</si>
  <si>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</si>
  <si>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</si>
  <si>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</si>
  <si>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</si>
  <si>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</si>
  <si>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</si>
  <si>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</si>
  <si>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</si>
  <si>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</si>
  <si>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</si>
  <si>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</si>
  <si>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</si>
  <si>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</si>
  <si>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</si>
  <si>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</si>
  <si>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</si>
  <si>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</si>
  <si>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</si>
  <si>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</si>
  <si>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</si>
  <si>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</si>
  <si>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</si>
  <si>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</si>
  <si>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</si>
  <si>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</si>
  <si>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</si>
  <si>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</si>
  <si>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</si>
  <si>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</si>
  <si>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</si>
  <si>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</si>
  <si>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</si>
  <si>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</si>
  <si>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</si>
  <si>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</si>
  <si>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</si>
  <si>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</si>
  <si>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</si>
  <si>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</si>
  <si>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</si>
  <si>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</si>
  <si>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</si>
  <si>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</si>
  <si>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</si>
  <si>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</si>
  <si>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</si>
  <si>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</si>
  <si>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</si>
  <si>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</si>
  <si>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</si>
  <si>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</si>
  <si>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</si>
  <si>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</si>
  <si>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</si>
  <si>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</si>
  <si>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</si>
  <si>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</si>
  <si>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</si>
  <si>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</si>
  <si>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</si>
  <si>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</si>
  <si>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</si>
  <si>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</si>
  <si>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</si>
  <si>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</si>
  <si>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</si>
  <si>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</si>
  <si>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</si>
  <si>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</si>
  <si>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</si>
  <si>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</si>
  <si>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</si>
  <si>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</si>
  <si>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</si>
  <si>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</si>
  <si>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</si>
  <si>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</si>
  <si>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</si>
  <si>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</si>
  <si>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</si>
  <si>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</si>
  <si>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</si>
  <si>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</si>
  <si>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</si>
  <si>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</si>
  <si>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</si>
  <si>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</si>
  <si>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</si>
  <si>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</si>
  <si>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</si>
  <si>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</si>
  <si>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</si>
  <si>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</si>
  <si>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</si>
  <si>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</si>
  <si>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</si>
  <si>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</si>
  <si>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</si>
  <si>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</si>
  <si>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</si>
  <si>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</si>
  <si>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</si>
  <si>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</si>
  <si>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</si>
  <si>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</si>
  <si>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</si>
  <si>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</si>
  <si>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</si>
  <si>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</si>
  <si>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</si>
  <si>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</si>
  <si>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</si>
  <si>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</si>
  <si>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</si>
  <si>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</si>
  <si>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</si>
  <si>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</si>
  <si>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</si>
  <si>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</si>
  <si>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</si>
  <si>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</si>
  <si>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</si>
  <si>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</si>
  <si>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</si>
  <si>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</si>
  <si>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</si>
  <si>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</si>
  <si>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</si>
  <si>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</si>
  <si>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</si>
  <si>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</si>
  <si>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</si>
  <si>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</si>
  <si>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</si>
  <si>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</si>
  <si>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</si>
  <si>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</si>
  <si>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</si>
  <si>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</si>
  <si>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</si>
  <si>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</si>
  <si>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</si>
  <si>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</si>
  <si>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</si>
  <si>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</si>
  <si>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</si>
  <si>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</si>
  <si>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</si>
  <si>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</si>
  <si>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</si>
  <si>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</si>
  <si>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</si>
  <si>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</si>
  <si>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</si>
  <si>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</si>
  <si>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</si>
  <si>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</si>
  <si>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</si>
  <si>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</si>
  <si>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</si>
  <si>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</si>
  <si>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</si>
  <si>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</si>
  <si>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</si>
  <si>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</si>
  <si>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</si>
  <si>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</si>
  <si>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</si>
  <si>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</si>
  <si>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</si>
  <si>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</si>
  <si>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</si>
  <si>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</si>
  <si>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</si>
  <si>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</si>
  <si>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</si>
  <si>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</si>
  <si>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</si>
  <si>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</si>
  <si>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</si>
  <si>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</si>
  <si>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</si>
  <si>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</si>
  <si>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</si>
  <si>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</si>
  <si>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</si>
  <si>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</si>
  <si>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</si>
  <si>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</si>
  <si>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</si>
  <si>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</si>
  <si>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</si>
  <si>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</si>
  <si>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</si>
  <si>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</si>
  <si>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</si>
  <si>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</si>
  <si>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</si>
  <si>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</si>
  <si>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</si>
  <si>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</si>
  <si>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</si>
  <si>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</si>
  <si>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</si>
  <si>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</si>
  <si>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</si>
  <si>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</si>
  <si>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</si>
  <si>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</si>
  <si>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</si>
  <si>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</si>
  <si>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</si>
  <si>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</si>
  <si>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</si>
  <si>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</si>
  <si>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</si>
  <si>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</si>
  <si>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</si>
  <si>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</si>
  <si>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</si>
  <si>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</si>
  <si>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</si>
  <si>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</si>
  <si>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</si>
  <si>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</si>
  <si>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</si>
  <si>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</si>
  <si>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</si>
  <si>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</si>
  <si>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</si>
  <si>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</si>
  <si>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</si>
  <si>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</si>
  <si>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</si>
  <si>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</si>
  <si>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</si>
  <si>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</si>
  <si>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</si>
  <si>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</si>
  <si>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</si>
  <si>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</si>
  <si>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</si>
  <si>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</si>
  <si>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</si>
  <si>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</si>
  <si>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</si>
  <si>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</si>
  <si>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</si>
  <si>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</si>
  <si>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</si>
  <si>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</si>
  <si>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</si>
  <si>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</si>
  <si>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</si>
  <si>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</si>
  <si>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</si>
  <si>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</si>
  <si>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</si>
  <si>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</si>
  <si>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</si>
  <si>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</si>
  <si>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</si>
  <si>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</si>
  <si>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</si>
  <si>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</si>
  <si>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</si>
  <si>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</si>
  <si>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</si>
  <si>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</si>
  <si>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</si>
  <si>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</si>
  <si>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</si>
  <si>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</si>
  <si>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</si>
  <si>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</si>
  <si>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</si>
  <si>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</si>
  <si>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</si>
  <si>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</si>
  <si>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</si>
  <si>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</si>
  <si>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</si>
  <si>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</si>
  <si>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</si>
  <si>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</si>
  <si>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</si>
  <si>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</si>
  <si>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</si>
  <si>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</si>
  <si>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</si>
  <si>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</si>
  <si>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</si>
  <si>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</si>
  <si>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</si>
  <si>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</si>
  <si>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</si>
  <si>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</si>
  <si>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</si>
  <si>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</si>
  <si>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</si>
  <si>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</si>
  <si>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</si>
  <si>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</si>
  <si>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</si>
  <si>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</si>
  <si>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</si>
  <si>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</si>
  <si>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</si>
  <si>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</si>
  <si>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</si>
  <si>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</si>
  <si>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</si>
  <si>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</si>
  <si>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</si>
  <si>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</si>
  <si>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</si>
  <si>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</si>
  <si>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</si>
  <si>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</si>
  <si>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</si>
  <si>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</si>
  <si>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</si>
  <si>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</si>
  <si>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</si>
  <si>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</si>
  <si>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</si>
  <si>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</si>
  <si>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</si>
  <si>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</si>
  <si>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</si>
  <si>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</si>
  <si>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</si>
  <si>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</si>
  <si>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</si>
  <si>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</si>
  <si>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</si>
  <si>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</si>
  <si>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</si>
  <si>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</si>
  <si>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</si>
  <si>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</si>
  <si>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</si>
  <si>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</si>
  <si>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</si>
  <si>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</si>
  <si>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</si>
  <si>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</si>
  <si>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</si>
  <si>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</si>
  <si>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</si>
  <si>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</si>
  <si>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</si>
  <si>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</si>
  <si>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</si>
  <si>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</si>
  <si>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</si>
  <si>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</si>
  <si>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</si>
  <si>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</si>
  <si>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</si>
  <si>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</si>
  <si>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</si>
  <si>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</si>
  <si>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</si>
  <si>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</si>
  <si>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</si>
  <si>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</si>
  <si>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</si>
  <si>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</si>
  <si>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</si>
  <si>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</si>
  <si>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</si>
  <si>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</si>
  <si>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</si>
  <si>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</si>
  <si>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</si>
  <si>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</si>
  <si>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</si>
  <si>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</si>
  <si>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</si>
  <si>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</si>
  <si>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</si>
  <si>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</si>
  <si>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</si>
  <si>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</si>
  <si>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</si>
  <si>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</si>
  <si>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</si>
  <si>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</si>
  <si>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</si>
  <si>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</si>
  <si>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</si>
  <si>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</si>
  <si>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</si>
  <si>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</si>
  <si>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</si>
  <si>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</si>
  <si>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</si>
  <si>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</si>
  <si>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</si>
  <si>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</si>
  <si>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</si>
  <si>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</si>
  <si>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</si>
  <si>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</si>
  <si>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</si>
  <si>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</si>
  <si>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</si>
  <si>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</si>
  <si>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</si>
  <si>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</si>
  <si>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</si>
  <si>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</si>
  <si>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</si>
  <si>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</si>
  <si>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</si>
  <si>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</si>
  <si>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</si>
  <si>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</si>
  <si>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</si>
  <si>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</si>
  <si>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</si>
  <si>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</si>
  <si>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</si>
  <si>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</si>
  <si>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</si>
  <si>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</si>
  <si>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</si>
  <si>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</si>
  <si>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</si>
  <si>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</si>
  <si>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</si>
  <si>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</si>
  <si>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</si>
  <si>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</si>
  <si>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</si>
  <si>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</si>
  <si>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</si>
  <si>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</si>
  <si>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</si>
  <si>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</si>
  <si>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</si>
  <si>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</si>
  <si>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</si>
  <si>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</si>
  <si>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</si>
  <si>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</si>
  <si>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</si>
  <si>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</si>
  <si>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</si>
  <si>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</si>
  <si>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</si>
  <si>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</si>
  <si>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</si>
  <si>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</si>
  <si>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</si>
  <si>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</si>
  <si>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</si>
  <si>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</si>
  <si>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</si>
  <si>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</si>
  <si>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</si>
  <si>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</si>
  <si>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</si>
  <si>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</si>
  <si>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</si>
  <si>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</si>
  <si>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</si>
  <si>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</si>
  <si>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</si>
  <si>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</si>
  <si>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</si>
  <si>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</si>
  <si>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</si>
  <si>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</si>
  <si>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</si>
  <si>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</si>
  <si>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</si>
  <si>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</si>
  <si>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</si>
  <si>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</si>
  <si>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</si>
  <si>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</si>
  <si>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</si>
  <si>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</si>
  <si>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</si>
  <si>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</si>
  <si>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</si>
  <si>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</si>
  <si>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</si>
  <si>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</si>
  <si>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</si>
  <si>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</si>
  <si>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</si>
  <si>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</si>
  <si>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</si>
  <si>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</si>
  <si>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</si>
  <si>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</si>
  <si>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</si>
  <si>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</si>
  <si>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</si>
  <si>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</si>
  <si>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</si>
  <si>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</si>
  <si>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</si>
  <si>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</si>
  <si>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</si>
  <si>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</si>
  <si>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</si>
  <si>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</si>
  <si>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</si>
  <si>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</si>
  <si>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</si>
  <si>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</si>
  <si>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</si>
  <si>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</si>
  <si>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</si>
  <si>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</si>
  <si>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</si>
  <si>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</si>
  <si>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</si>
  <si>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</si>
  <si>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</si>
  <si>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</si>
  <si>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</si>
  <si>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</si>
  <si>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</si>
  <si>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</si>
  <si>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</si>
  <si>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</si>
  <si>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</si>
  <si>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</si>
  <si>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</si>
  <si>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</si>
  <si>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</si>
  <si>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</si>
  <si>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</si>
  <si>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</si>
  <si>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</si>
  <si>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</si>
  <si>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</si>
  <si>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</si>
  <si>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</si>
  <si>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</si>
  <si>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</si>
  <si>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</si>
  <si>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</si>
  <si>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</si>
  <si>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</si>
  <si>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</si>
  <si>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</si>
  <si>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</si>
  <si>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</si>
  <si>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</si>
  <si>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</si>
  <si>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</si>
  <si>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</si>
  <si>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</si>
  <si>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</si>
  <si>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</si>
  <si>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</si>
  <si>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</si>
  <si>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</si>
  <si>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</si>
  <si>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</si>
  <si>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</si>
  <si>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</si>
  <si>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</si>
  <si>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</si>
  <si>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</si>
  <si>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</si>
  <si>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</si>
  <si>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</si>
  <si>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</si>
  <si>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</si>
  <si>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</si>
  <si>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</si>
  <si>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</si>
  <si>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</si>
  <si>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</si>
  <si>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</si>
  <si>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</si>
  <si>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</si>
  <si>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</si>
  <si>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</si>
  <si>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</si>
  <si>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</si>
  <si>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</si>
  <si>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</si>
  <si>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</si>
  <si>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</si>
  <si>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</si>
  <si>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</si>
  <si>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</si>
  <si>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</si>
  <si>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</si>
  <si>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</si>
  <si>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</si>
  <si>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</si>
  <si>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</si>
  <si>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</si>
  <si>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</si>
  <si>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</si>
  <si>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</si>
  <si>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</si>
  <si>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</si>
  <si>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</si>
  <si>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</si>
  <si>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</si>
  <si>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</si>
  <si>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</si>
  <si>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</si>
  <si>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</si>
  <si>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</si>
  <si>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</si>
  <si>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</si>
  <si>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</si>
  <si>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</si>
  <si>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</si>
  <si>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</si>
  <si>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</si>
  <si>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</si>
  <si>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</si>
  <si>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</si>
  <si>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</si>
  <si>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</si>
  <si>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</si>
  <si>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</si>
  <si>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</si>
  <si>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</si>
  <si>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</si>
  <si>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</si>
  <si>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</si>
  <si>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</si>
  <si>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</si>
  <si>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</si>
  <si>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</si>
  <si>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</si>
  <si>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</si>
  <si>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</si>
  <si>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</si>
  <si>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</si>
  <si>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</si>
  <si>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</si>
  <si>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</si>
  <si>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</si>
  <si>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</si>
  <si>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</si>
  <si>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</si>
  <si>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</si>
  <si>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</si>
  <si>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</si>
  <si>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</si>
  <si>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</si>
  <si>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</si>
  <si>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</si>
  <si>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</si>
  <si>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</si>
  <si>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</si>
  <si>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</si>
  <si>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</si>
  <si>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</si>
  <si>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</si>
  <si>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</si>
  <si>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</si>
  <si>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</si>
  <si>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</si>
  <si>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</si>
  <si>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</si>
  <si>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</si>
  <si>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</si>
  <si>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</si>
  <si>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</si>
  <si>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</si>
  <si>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</si>
  <si>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</si>
  <si>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</si>
  <si>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</si>
  <si>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</si>
  <si>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</si>
  <si>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</si>
  <si>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</si>
  <si>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</si>
  <si>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</si>
  <si>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</si>
  <si>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</si>
  <si>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</si>
  <si>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</si>
  <si>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</si>
  <si>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</si>
  <si>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</si>
  <si>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</si>
  <si>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</si>
  <si>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</si>
  <si>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</si>
  <si>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</si>
  <si>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</si>
  <si>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</si>
  <si>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</si>
  <si>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</si>
  <si>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</si>
  <si>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</si>
  <si>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</si>
  <si>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</si>
  <si>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</si>
  <si>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</si>
  <si>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</si>
  <si>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</si>
  <si>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</si>
  <si>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</si>
  <si>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</si>
  <si>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</si>
  <si>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</si>
  <si>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</si>
  <si>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</si>
  <si>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</si>
  <si>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</si>
  <si>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</si>
  <si>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</si>
  <si>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</si>
  <si>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</si>
  <si>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</si>
  <si>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</si>
  <si>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</si>
  <si>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</si>
  <si>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</si>
  <si>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</si>
  <si>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</si>
  <si>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</si>
  <si>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</si>
  <si>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</si>
  <si>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</si>
  <si>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</si>
  <si>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</si>
  <si>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</si>
  <si>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</si>
  <si>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</si>
  <si>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</si>
  <si>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</si>
  <si>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</si>
  <si>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</si>
  <si>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</si>
  <si>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</si>
  <si>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</si>
  <si>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</si>
  <si>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</si>
  <si>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</si>
  <si>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</si>
  <si>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</si>
  <si>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</si>
  <si>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</si>
  <si>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</si>
  <si>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</si>
  <si>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</si>
  <si>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</si>
  <si>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</si>
  <si>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</si>
  <si>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</si>
  <si>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</si>
  <si>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</si>
  <si>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</si>
  <si>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</si>
  <si>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</si>
  <si>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</si>
  <si>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</si>
  <si>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</si>
  <si>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</si>
  <si>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</si>
  <si>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</si>
  <si>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</si>
  <si>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</si>
  <si>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</si>
  <si>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</si>
  <si>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</si>
  <si>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</si>
  <si>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</si>
  <si>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</si>
  <si>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</si>
  <si>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</si>
  <si>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</si>
  <si>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</si>
  <si>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</si>
  <si>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</si>
  <si>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</si>
  <si>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</si>
  <si>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</si>
  <si>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</si>
  <si>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</si>
  <si>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</si>
  <si>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</si>
  <si>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</si>
  <si>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</si>
  <si>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</si>
  <si>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</si>
  <si>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</si>
  <si>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</si>
  <si>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</si>
  <si>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</si>
  <si>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</si>
  <si>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</si>
  <si>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</si>
  <si>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</si>
  <si>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</si>
  <si>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</si>
  <si>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</si>
  <si>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</si>
  <si>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</si>
  <si>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</si>
  <si>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</si>
  <si>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</si>
  <si>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</si>
  <si>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</si>
  <si>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</si>
  <si>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</si>
  <si>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</si>
  <si>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</si>
  <si>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</si>
  <si>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</si>
  <si>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</si>
  <si>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</si>
  <si>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</si>
  <si>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</si>
  <si>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</si>
  <si>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</si>
  <si>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</si>
  <si>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</si>
  <si>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</si>
  <si>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</si>
  <si>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</si>
  <si>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</si>
  <si>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</si>
  <si>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</si>
  <si>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</si>
  <si>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</si>
  <si>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</si>
  <si>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</si>
  <si>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</si>
  <si>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</si>
  <si>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</si>
  <si>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</si>
  <si>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</si>
  <si>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</si>
  <si>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</si>
  <si>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</si>
  <si>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</si>
  <si>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</si>
  <si>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</si>
  <si>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</si>
  <si>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</si>
  <si>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</si>
  <si>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</si>
  <si>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</si>
  <si>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</si>
  <si>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</si>
  <si>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</si>
  <si>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</si>
  <si>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</si>
  <si>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</si>
  <si>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</si>
  <si>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</si>
  <si>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</si>
  <si>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</si>
  <si>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</si>
  <si>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</si>
  <si>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</si>
  <si>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</si>
  <si>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</si>
  <si>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</si>
  <si>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</si>
  <si>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</si>
  <si>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</si>
  <si>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</si>
  <si>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</si>
  <si>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</si>
  <si>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</si>
  <si>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</si>
  <si>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</si>
  <si>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</si>
  <si>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</si>
  <si>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</si>
  <si>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</si>
  <si>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</si>
  <si>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</si>
  <si>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</si>
  <si>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</si>
  <si>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</si>
  <si>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</si>
  <si>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</si>
  <si>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</si>
  <si>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</si>
  <si>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</si>
  <si>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</si>
  <si>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</si>
  <si>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</si>
  <si>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</si>
  <si>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</si>
  <si>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</si>
  <si>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</si>
  <si>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</si>
  <si>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</si>
  <si>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</si>
  <si>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</si>
  <si>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</si>
  <si>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</si>
  <si>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</si>
  <si>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</si>
  <si>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</si>
  <si>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</si>
  <si>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</si>
  <si>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</si>
  <si>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</si>
  <si>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</si>
  <si>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</si>
  <si>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</si>
  <si>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</si>
  <si>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</si>
  <si>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</si>
  <si>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</si>
  <si>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</si>
  <si>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</si>
  <si>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</si>
  <si>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</si>
  <si>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</si>
  <si>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</si>
  <si>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</si>
  <si>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</si>
  <si>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</si>
  <si>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</si>
  <si>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</si>
  <si>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</si>
  <si>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</si>
  <si>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</si>
  <si>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</si>
  <si>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</si>
  <si>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</si>
  <si>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</si>
  <si>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</si>
  <si>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</si>
  <si>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</si>
  <si>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</si>
  <si>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</si>
  <si>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</si>
  <si>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</si>
  <si>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</si>
  <si>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</si>
  <si>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</si>
  <si>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</si>
  <si>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</si>
  <si>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</si>
  <si>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</si>
  <si>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</si>
  <si>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</si>
  <si>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</si>
  <si>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</si>
  <si>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</si>
  <si>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</si>
  <si>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</si>
  <si>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</si>
  <si>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</si>
  <si>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</si>
  <si>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</si>
  <si>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</si>
  <si>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</si>
  <si>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</si>
  <si>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</si>
  <si>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</si>
  <si>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</si>
  <si>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</si>
  <si>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</si>
  <si>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</si>
  <si>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</si>
  <si>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</si>
  <si>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</si>
  <si>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</si>
  <si>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</si>
  <si>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</si>
  <si>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</si>
  <si>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</si>
  <si>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</si>
  <si>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</si>
  <si>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</si>
  <si>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</si>
  <si>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</si>
  <si>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</si>
  <si>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</si>
  <si>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</si>
  <si>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</si>
  <si>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</si>
  <si>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</si>
  <si>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</si>
  <si>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</si>
  <si>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</si>
  <si>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</si>
  <si>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</si>
  <si>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</si>
  <si>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</si>
  <si>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</si>
  <si>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</si>
  <si>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</si>
  <si>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</si>
  <si>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</si>
  <si>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</si>
  <si>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</si>
  <si>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</si>
  <si>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</si>
  <si>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</si>
  <si>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</si>
  <si>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</si>
  <si>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</si>
  <si>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</si>
  <si>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</si>
  <si>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</si>
  <si>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</si>
  <si>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</si>
  <si>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</si>
  <si>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</si>
  <si>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</si>
  <si>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</si>
  <si>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</si>
  <si>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</si>
  <si>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</si>
  <si>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</si>
  <si>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</si>
  <si>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</si>
  <si>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</si>
  <si>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</si>
  <si>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</si>
  <si>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</si>
  <si>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</si>
  <si>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</si>
  <si>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</si>
  <si>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</si>
  <si>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</si>
  <si>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</si>
  <si>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</si>
  <si>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</si>
  <si>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</si>
  <si>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</si>
  <si>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</si>
  <si>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</si>
  <si>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</si>
  <si>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</si>
  <si>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</si>
  <si>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</si>
  <si>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</si>
  <si>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</si>
  <si>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</si>
  <si>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</si>
  <si>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</si>
  <si>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</si>
  <si>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</si>
  <si>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</si>
  <si>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</si>
  <si>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</si>
  <si>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</si>
  <si>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</si>
  <si>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</si>
  <si>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</si>
  <si>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</si>
  <si>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</si>
  <si>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</si>
  <si>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</si>
  <si>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</si>
  <si>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</si>
  <si>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</si>
  <si>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</si>
  <si>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</si>
  <si>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</si>
  <si>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</si>
  <si>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</si>
  <si>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</si>
  <si>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</si>
  <si>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</si>
  <si>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</si>
  <si>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</si>
  <si>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</si>
  <si>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</si>
  <si>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</si>
  <si>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</si>
  <si>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</si>
  <si>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</si>
  <si>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</si>
  <si>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</si>
  <si>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</si>
  <si>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</si>
  <si>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</si>
  <si>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</si>
  <si>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</si>
  <si>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</si>
  <si>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</si>
  <si>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</si>
  <si>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</si>
  <si>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</si>
  <si>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</si>
  <si>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</si>
  <si>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</si>
  <si>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</si>
  <si>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</si>
  <si>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</si>
  <si>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</si>
  <si>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</si>
  <si>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</si>
  <si>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</si>
  <si>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</si>
  <si>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</si>
  <si>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</si>
  <si>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</si>
  <si>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</si>
  <si>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</si>
  <si>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</si>
  <si>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</si>
  <si>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</si>
  <si>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</si>
  <si>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</si>
  <si>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</si>
  <si>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</si>
  <si>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</si>
  <si>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</si>
  <si>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</si>
  <si>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</si>
  <si>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</si>
  <si>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</si>
  <si>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</si>
  <si>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</si>
  <si>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</si>
  <si>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</si>
  <si>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</si>
  <si>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</si>
  <si>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</si>
  <si>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</si>
  <si>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</si>
  <si>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</si>
  <si>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</si>
  <si>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</si>
  <si>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</si>
  <si>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</si>
  <si>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</si>
  <si>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</si>
  <si>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</si>
  <si>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</si>
  <si>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</si>
  <si>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</si>
  <si>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</si>
  <si>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</si>
  <si>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</si>
  <si>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</si>
  <si>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</si>
  <si>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</si>
  <si>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</si>
  <si>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</si>
  <si>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</si>
  <si>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</si>
  <si>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</si>
  <si>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</si>
  <si>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</si>
  <si>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</si>
  <si>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</si>
  <si>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</si>
  <si>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</si>
  <si>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</si>
  <si>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</si>
  <si>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</si>
  <si>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</si>
  <si>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</si>
  <si>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</si>
  <si>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</si>
  <si>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</si>
  <si>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</si>
  <si>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</si>
  <si>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</si>
  <si>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</si>
  <si>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</si>
  <si>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</si>
  <si>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</si>
  <si>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</si>
  <si>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</si>
  <si>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</si>
  <si>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</si>
  <si>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</si>
  <si>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</si>
  <si>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</si>
  <si>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</si>
  <si>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</si>
  <si>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</si>
  <si>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</si>
  <si>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</si>
  <si>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</si>
  <si>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</si>
  <si>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</si>
  <si>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</si>
  <si>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</si>
  <si>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</si>
  <si>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</si>
  <si>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</si>
  <si>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</si>
  <si>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</si>
  <si>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</si>
  <si>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</si>
  <si>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</si>
  <si>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</si>
  <si>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</si>
  <si>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</si>
  <si>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</si>
  <si>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</si>
  <si>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</si>
  <si>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</si>
  <si>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</si>
  <si>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</si>
  <si>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</si>
  <si>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</si>
  <si>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</si>
  <si>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</si>
  <si>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</si>
  <si>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</si>
  <si>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</si>
  <si>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</si>
  <si>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</si>
  <si>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</si>
  <si>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</si>
  <si>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</si>
  <si>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</si>
  <si>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</si>
  <si>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</si>
  <si>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</si>
  <si>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</si>
  <si>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</si>
  <si>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</si>
  <si>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</si>
  <si>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</si>
  <si>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</si>
  <si>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</si>
  <si>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</si>
  <si>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</si>
  <si>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</si>
  <si>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</si>
  <si>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</si>
  <si>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</si>
  <si>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</si>
  <si>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</si>
  <si>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</si>
  <si>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</si>
  <si>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</si>
  <si>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</si>
  <si>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</si>
  <si>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</si>
  <si>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</si>
  <si>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</si>
  <si>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</si>
  <si>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</si>
  <si>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</si>
  <si>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</si>
  <si>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</si>
  <si>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</si>
  <si>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</si>
  <si>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</si>
  <si>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</si>
  <si>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</si>
  <si>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</si>
  <si>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</si>
  <si>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</si>
  <si>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</si>
  <si>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</si>
  <si>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</si>
  <si>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</si>
  <si>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</si>
  <si>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</si>
  <si>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</si>
  <si>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</si>
  <si>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</si>
  <si>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</si>
  <si>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</si>
  <si>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</si>
  <si>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</si>
  <si>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</si>
  <si>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</si>
  <si>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</si>
  <si>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</si>
  <si>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</si>
  <si>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</si>
  <si>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</si>
  <si>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</si>
  <si>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</si>
  <si>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</si>
  <si>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</si>
  <si>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</si>
  <si>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</si>
  <si>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</si>
  <si>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</si>
  <si>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</si>
  <si>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</si>
  <si>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</si>
  <si>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</si>
  <si>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</si>
  <si>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</si>
  <si>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</si>
  <si>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</si>
  <si>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</si>
  <si>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</si>
  <si>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</si>
  <si>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</si>
  <si>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</si>
  <si>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</si>
  <si>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</si>
  <si>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</si>
  <si>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</si>
  <si>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</si>
  <si>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</si>
  <si>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</si>
  <si>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</si>
  <si>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</si>
  <si>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</si>
  <si>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</si>
  <si>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</si>
  <si>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</si>
  <si>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</si>
  <si>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</si>
  <si>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</si>
  <si>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</si>
  <si>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</si>
  <si>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</si>
  <si>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</si>
  <si>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</si>
  <si>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</si>
  <si>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</si>
  <si>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</si>
  <si>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</si>
  <si>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</si>
  <si>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</si>
  <si>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</si>
  <si>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</si>
  <si>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</si>
  <si>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</si>
  <si>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</si>
  <si>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</si>
  <si>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</si>
  <si>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</si>
  <si>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</si>
  <si>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</si>
  <si>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</si>
  <si>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</si>
  <si>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</si>
  <si>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</si>
  <si>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</si>
  <si>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</si>
  <si>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</si>
  <si>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</si>
  <si>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</si>
  <si>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</si>
  <si>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</si>
  <si>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</si>
  <si>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</si>
  <si>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</si>
  <si>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</si>
  <si>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</si>
  <si>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</si>
  <si>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</si>
  <si>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</si>
  <si>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</si>
  <si>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</si>
  <si>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</si>
  <si>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</si>
  <si>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</si>
  <si>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</si>
  <si>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</si>
  <si>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</si>
  <si>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</si>
  <si>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</si>
  <si>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</si>
  <si>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</si>
  <si>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</si>
  <si>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</si>
  <si>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</si>
  <si>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</si>
  <si>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</si>
  <si>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</si>
  <si>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</si>
  <si>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</si>
  <si>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</si>
  <si>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</si>
  <si>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</si>
  <si>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</si>
  <si>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</si>
  <si>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</si>
  <si>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</si>
  <si>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</si>
  <si>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</si>
  <si>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</si>
  <si>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</si>
  <si>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</si>
  <si>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</si>
  <si>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</si>
  <si>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</si>
  <si>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</si>
  <si>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</si>
  <si>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</si>
  <si>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</si>
  <si>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</si>
  <si>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</si>
  <si>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</si>
  <si>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</si>
  <si>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</si>
  <si>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</si>
  <si>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</si>
  <si>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</si>
  <si>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</si>
  <si>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</si>
  <si>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</si>
  <si>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</si>
  <si>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</si>
  <si>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</si>
  <si>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</si>
  <si>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</si>
  <si>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</si>
  <si>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</si>
  <si>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</si>
  <si>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</si>
  <si>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</si>
  <si>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</si>
  <si>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</si>
  <si>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</si>
  <si>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</si>
  <si>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</si>
  <si>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</si>
  <si>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</si>
  <si>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</si>
  <si>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</si>
  <si>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</si>
  <si>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</si>
  <si>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</si>
  <si>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</si>
  <si>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</si>
  <si>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</si>
  <si>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</si>
  <si>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</si>
  <si>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</si>
  <si>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</si>
  <si>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</si>
  <si>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</si>
  <si>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</si>
  <si>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</si>
  <si>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</si>
  <si>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</si>
  <si>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</si>
  <si>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</si>
  <si>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</si>
  <si>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</si>
  <si>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</si>
  <si>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</si>
  <si>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</si>
  <si>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</si>
  <si>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</si>
  <si>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</si>
  <si>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</si>
  <si>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</si>
  <si>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</si>
  <si>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</si>
  <si>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</si>
  <si>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</si>
  <si>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</si>
  <si>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</si>
  <si>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</si>
  <si>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</si>
  <si>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</si>
  <si>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</si>
  <si>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</si>
  <si>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</si>
  <si>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</si>
  <si>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</si>
  <si>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</si>
  <si>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</si>
  <si>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</si>
  <si>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</si>
  <si>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</si>
  <si>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</si>
  <si>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</si>
  <si>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</si>
  <si>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</si>
  <si>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</si>
  <si>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</si>
  <si>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</si>
  <si>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</si>
  <si>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</si>
  <si>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</si>
  <si>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</si>
  <si>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</si>
  <si>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</si>
  <si>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</si>
  <si>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</si>
  <si>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</si>
  <si>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</si>
  <si>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</si>
  <si>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</si>
  <si>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</si>
  <si>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</si>
  <si>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</si>
  <si>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</si>
  <si>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</si>
  <si>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</si>
  <si>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</si>
  <si>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</si>
  <si>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</si>
  <si>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</si>
  <si>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</si>
  <si>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</si>
  <si>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</si>
  <si>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</si>
  <si>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</si>
  <si>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</si>
  <si>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</si>
  <si>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</si>
  <si>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</si>
  <si>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</si>
  <si>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</si>
  <si>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</si>
  <si>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</si>
  <si>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</si>
  <si>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</si>
  <si>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</si>
  <si>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</si>
  <si>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</si>
  <si>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</si>
  <si>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</si>
  <si>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</si>
  <si>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</si>
  <si>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</si>
  <si>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</si>
  <si>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</si>
  <si>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</si>
  <si>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</si>
  <si>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</si>
  <si>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</si>
  <si>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</si>
  <si>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</si>
  <si>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</si>
  <si>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</si>
  <si>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</si>
  <si>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</si>
  <si>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</si>
  <si>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</si>
  <si>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</si>
  <si>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</si>
  <si>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</si>
  <si>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</si>
  <si>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</si>
  <si>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</si>
  <si>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</si>
  <si>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</si>
  <si>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</si>
  <si>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</si>
  <si>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</si>
  <si>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</si>
  <si>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</si>
  <si>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</si>
  <si>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</si>
  <si>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</si>
  <si>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</si>
  <si>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</si>
  <si>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</si>
  <si>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</si>
  <si>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</si>
  <si>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</si>
  <si>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</si>
  <si>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</si>
  <si>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</si>
  <si>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</si>
  <si>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</si>
  <si>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</si>
  <si>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</si>
  <si>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</si>
  <si>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</si>
  <si>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</si>
  <si>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</si>
  <si>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</si>
  <si>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</si>
  <si>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</si>
  <si>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</si>
  <si>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</si>
  <si>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</si>
  <si>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</si>
  <si>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</si>
  <si>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</si>
  <si>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</si>
  <si>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</si>
  <si>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</si>
  <si>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</si>
  <si>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</si>
  <si>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</si>
  <si>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</si>
  <si>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</si>
  <si>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</si>
  <si>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</si>
  <si>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</si>
  <si>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</si>
  <si>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</si>
  <si>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</si>
  <si>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</si>
  <si>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</si>
  <si>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</si>
  <si>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</si>
  <si>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</si>
  <si>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</si>
  <si>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</si>
  <si>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</si>
  <si>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</si>
  <si>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</si>
  <si>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</si>
  <si>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</si>
  <si>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</si>
  <si>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</si>
  <si>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</si>
  <si>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</si>
  <si>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</si>
  <si>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</si>
  <si>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</si>
  <si>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</si>
  <si>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</si>
  <si>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</si>
  <si>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</si>
  <si>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</si>
  <si>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</si>
  <si>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</si>
  <si>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</si>
  <si>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</si>
  <si>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</si>
  <si>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</si>
  <si>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</si>
  <si>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</si>
  <si>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</si>
  <si>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</si>
  <si>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</si>
  <si>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</si>
  <si>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</si>
  <si>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</si>
  <si>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</si>
  <si>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</si>
  <si>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</si>
  <si>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</si>
  <si>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</si>
  <si>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</si>
  <si>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</si>
  <si>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</si>
  <si>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</si>
  <si>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</si>
  <si>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</si>
  <si>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</si>
  <si>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</si>
  <si>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</si>
  <si>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</si>
  <si>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</si>
  <si>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</si>
  <si>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</si>
  <si>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</si>
  <si>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</si>
  <si>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</si>
  <si>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</si>
  <si>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</si>
  <si>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</si>
  <si>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</si>
  <si>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</si>
  <si>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</si>
  <si>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</si>
  <si>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</si>
  <si>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</si>
  <si>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</si>
  <si>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</si>
  <si>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</si>
  <si>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</si>
  <si>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</si>
  <si>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</si>
  <si>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</si>
  <si>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</si>
  <si>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</si>
  <si>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</si>
  <si>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</si>
  <si>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</si>
  <si>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</si>
  <si>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</si>
  <si>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</si>
  <si>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</si>
  <si>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</si>
  <si>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</si>
  <si>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</si>
  <si>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</si>
  <si>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</si>
  <si>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</si>
  <si>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</si>
  <si>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</si>
  <si>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</si>
  <si>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</si>
  <si>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</si>
  <si>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</si>
  <si>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</si>
  <si>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</si>
  <si>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</si>
  <si>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</si>
  <si>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</si>
  <si>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</si>
  <si>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</si>
  <si>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</si>
  <si>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</si>
  <si>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</si>
  <si>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</si>
  <si>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</si>
  <si>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</si>
  <si>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</si>
  <si>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</si>
  <si>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</si>
  <si>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</si>
  <si>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</si>
  <si>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</si>
  <si>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</si>
  <si>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</si>
  <si>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</si>
  <si>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</si>
  <si>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</si>
  <si>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</si>
  <si>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</si>
  <si>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</si>
  <si>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</si>
  <si>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</si>
  <si>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</si>
  <si>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</si>
  <si>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</si>
  <si>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</si>
  <si>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</si>
  <si>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</si>
  <si>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</si>
  <si>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</si>
  <si>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</si>
  <si>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</si>
  <si>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</si>
  <si>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</si>
  <si>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</si>
  <si>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</si>
  <si>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</si>
  <si>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</si>
  <si>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</si>
  <si>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</si>
  <si>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</si>
  <si>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</si>
  <si>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</si>
  <si>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</si>
  <si>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</si>
  <si>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</si>
  <si>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</si>
  <si>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</si>
  <si>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</si>
  <si>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</si>
  <si>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</si>
  <si>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</si>
  <si>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</si>
  <si>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</si>
  <si>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</si>
  <si>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</si>
  <si>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</si>
  <si>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</si>
  <si>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</si>
  <si>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</si>
  <si>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</si>
  <si>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</si>
  <si>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</si>
  <si>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</si>
  <si>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</si>
  <si>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</si>
  <si>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</si>
  <si>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</si>
  <si>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</si>
  <si>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</si>
  <si>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</si>
  <si>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</si>
  <si>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</si>
  <si>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</si>
  <si>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</si>
  <si>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</si>
  <si>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</si>
  <si>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</si>
  <si>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</si>
  <si>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</si>
  <si>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</si>
  <si>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</si>
  <si>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</si>
  <si>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</si>
  <si>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</si>
  <si>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</si>
  <si>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</si>
  <si>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</si>
  <si>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</si>
  <si>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</si>
  <si>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</si>
  <si>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</si>
  <si>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</si>
  <si>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</si>
  <si>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</si>
  <si>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</si>
  <si>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</si>
  <si>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</si>
  <si>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</si>
  <si>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</si>
  <si>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</si>
  <si>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</si>
  <si>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</si>
  <si>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</si>
  <si>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</si>
  <si>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</si>
  <si>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</si>
  <si>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</si>
  <si>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</si>
  <si>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</si>
  <si>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</si>
  <si>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</si>
  <si>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</si>
  <si>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</si>
  <si>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</si>
  <si>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</si>
  <si>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</si>
  <si>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</si>
  <si>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</si>
  <si>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</si>
  <si>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</si>
  <si>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</si>
  <si>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</si>
  <si>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</si>
  <si>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</si>
  <si>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</si>
  <si>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</si>
  <si>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</si>
  <si>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</si>
  <si>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</si>
  <si>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</si>
  <si>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</si>
  <si>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</si>
  <si>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</si>
  <si>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</si>
  <si>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</si>
  <si>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</si>
  <si>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</si>
  <si>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</si>
  <si>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</si>
  <si>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</si>
  <si>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</si>
  <si>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</si>
  <si>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</si>
  <si>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</si>
  <si>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</si>
  <si>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</si>
  <si>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</si>
  <si>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</si>
  <si>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</si>
  <si>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</si>
  <si>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</si>
  <si>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</si>
  <si>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</si>
  <si>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</si>
  <si>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</si>
  <si>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</si>
  <si>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</si>
  <si>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</si>
  <si>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</si>
  <si>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</si>
  <si>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</si>
  <si>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</si>
  <si>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</si>
  <si>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</si>
  <si>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</si>
  <si>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</si>
  <si>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</si>
  <si>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</si>
  <si>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</si>
  <si>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</si>
  <si>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</si>
  <si>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</si>
  <si>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</si>
  <si>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</si>
  <si>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</si>
  <si>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</si>
  <si>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</si>
  <si>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</si>
  <si>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</si>
  <si>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</si>
  <si>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</si>
  <si>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</si>
  <si>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</si>
  <si>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</si>
  <si>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</si>
  <si>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</si>
  <si>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</si>
  <si>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</si>
  <si>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</si>
  <si>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</si>
  <si>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</si>
  <si>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</si>
  <si>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</si>
  <si>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</si>
  <si>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</si>
  <si>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</si>
  <si>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</si>
  <si>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</si>
  <si>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</si>
  <si>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</si>
  <si>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</si>
  <si>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</si>
  <si>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</si>
  <si>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</si>
  <si>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</si>
  <si>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</si>
  <si>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</si>
  <si>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</si>
  <si>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</si>
  <si>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</si>
  <si>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</si>
  <si>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</si>
  <si>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</si>
  <si>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</si>
  <si>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</si>
  <si>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</si>
  <si>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</si>
  <si>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</si>
  <si>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</si>
  <si>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</si>
  <si>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</si>
  <si>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</si>
  <si>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</si>
  <si>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</si>
  <si>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</si>
  <si>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</si>
  <si>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</si>
  <si>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</si>
  <si>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</si>
  <si>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</si>
  <si>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</si>
  <si>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</si>
  <si>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</si>
  <si>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</si>
  <si>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</si>
  <si>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</si>
  <si>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</si>
  <si>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</si>
  <si>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</si>
  <si>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</si>
  <si>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</si>
  <si>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</si>
  <si>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</si>
  <si>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</si>
  <si>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</si>
  <si>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</si>
  <si>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</si>
  <si>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</si>
  <si>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</si>
  <si>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</si>
  <si>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</si>
  <si>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</si>
  <si>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</si>
  <si>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</si>
  <si>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</si>
  <si>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</si>
  <si>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</si>
  <si>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</si>
  <si>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</si>
  <si>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</si>
  <si>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</si>
  <si>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</si>
  <si>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</si>
  <si>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</si>
  <si>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</si>
  <si>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</si>
  <si>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</si>
  <si>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</si>
  <si>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</si>
  <si>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</si>
  <si>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</si>
  <si>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</si>
  <si>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</si>
  <si>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</si>
  <si>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TOPRAK İŞLERİ</t>
  </si>
  <si>
    <t>KNSLD</t>
  </si>
  <si>
    <t>1</t>
  </si>
  <si>
    <t>D-01.ALT-01.TPR-002</t>
  </si>
  <si>
    <t>D-01.ALT-01.TPR-003</t>
  </si>
  <si>
    <t>D-01.ALT-01.TPR-004</t>
  </si>
  <si>
    <t>D-01.ALT-01.TPR-005</t>
  </si>
  <si>
    <t>D-01.ALT-01.TPR-006</t>
  </si>
  <si>
    <t>D-01.ALT-02.SNT</t>
  </si>
  <si>
    <t>SANAT YAPILARI</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</si>
  <si>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</si>
  <si>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</si>
  <si>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</si>
  <si>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</si>
  <si>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</si>
  <si>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</si>
  <si>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</si>
  <si>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</si>
  <si>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</si>
  <si>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</si>
  <si>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</si>
  <si>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</si>
  <si>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</si>
  <si>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</si>
  <si>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</si>
  <si>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</si>
  <si>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KÖPRÜ İŞLERİ</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</si>
  <si>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</si>
  <si>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</si>
  <si>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</si>
  <si>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</si>
  <si>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</si>
  <si>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</si>
  <si>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</si>
  <si>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</si>
  <si>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</si>
  <si>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</si>
  <si>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</si>
  <si>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</si>
  <si>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</si>
  <si>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TÜNEL İŞLERİ</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</si>
  <si>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</si>
  <si>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</si>
  <si>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</si>
  <si>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</si>
  <si>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</si>
  <si>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</si>
  <si>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</si>
  <si>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</si>
  <si>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</si>
  <si>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</si>
  <si>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</si>
  <si>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</si>
  <si>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</si>
  <si>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</si>
  <si>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</si>
  <si>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</si>
  <si>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</si>
  <si>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</si>
  <si>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</si>
  <si>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</si>
  <si>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plt - m</t>
  </si>
  <si>
    <t>D-02.UST-01.UST-020</t>
  </si>
  <si>
    <t>D-02.UST-01.UST-030</t>
  </si>
  <si>
    <t>D-02.UST-01.UST-040</t>
  </si>
  <si>
    <t>D-02.UST-01.UST-051</t>
  </si>
  <si>
    <t>D-02.UST-01.UST-052</t>
  </si>
  <si>
    <t>D-02.UST-01.UST-071</t>
  </si>
  <si>
    <t>hat - m</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</si>
  <si>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</si>
  <si>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</si>
  <si>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</si>
  <si>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</si>
  <si>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</si>
  <si>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</si>
  <si>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</si>
  <si>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</si>
  <si>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</si>
  <si>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</si>
  <si>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</si>
  <si>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</si>
  <si>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</si>
  <si>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</si>
  <si>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</si>
  <si>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</si>
  <si>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</si>
  <si>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</si>
  <si>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</si>
  <si>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</si>
  <si>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</si>
  <si>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</si>
  <si>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</si>
  <si>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</si>
  <si>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</si>
  <si>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</si>
  <si>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</si>
  <si>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</si>
  <si>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</si>
  <si>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</si>
  <si>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</si>
  <si>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</si>
  <si>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</si>
  <si>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</si>
  <si>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</si>
  <si>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</si>
  <si>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</si>
  <si>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</si>
  <si>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</si>
  <si>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</si>
  <si>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</si>
  <si>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</si>
  <si>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</si>
  <si>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</si>
  <si>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</si>
  <si>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</si>
  <si>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</si>
  <si>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</si>
  <si>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</si>
  <si>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</si>
  <si>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</si>
  <si>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</si>
  <si>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adam × ay</t>
  </si>
  <si>
    <t>D-06.PER-01.OPR-102</t>
  </si>
  <si>
    <t>BETON SANTRALI / PLENT OPERATÖR YARDIMCISI</t>
  </si>
  <si>
    <t>D-06.PER-01.OPR-105</t>
  </si>
  <si>
    <t>BETON POMPASI OPERATÖRÜ</t>
  </si>
  <si>
    <t>D-06.PER-01.OPR-112</t>
  </si>
  <si>
    <t>SHOTCRETE MAKINESI OPERATÖRÜ</t>
  </si>
  <si>
    <t>112</t>
  </si>
  <si>
    <t>D-06.PER-01.OPR-115</t>
  </si>
  <si>
    <t>FOREKAZIK &amp; DKK &amp; DSM OPERATÖRÜ</t>
  </si>
  <si>
    <t>115</t>
  </si>
  <si>
    <t>D-06.PER-01.OPR-134</t>
  </si>
  <si>
    <t>FINIŞER OPERATÖRÜ</t>
  </si>
  <si>
    <t>134</t>
  </si>
  <si>
    <t>D-06.PER-01.OPR-201</t>
  </si>
  <si>
    <t>DOZER OPERATÖRÜ</t>
  </si>
  <si>
    <t>201</t>
  </si>
  <si>
    <t>D-06.PER-01.OPR-202</t>
  </si>
  <si>
    <t>EKSKAVATÖR OPERATÖRÜ</t>
  </si>
  <si>
    <t>202</t>
  </si>
  <si>
    <t>D-06.PER-01.OPR-204</t>
  </si>
  <si>
    <t>LODER OPERATÖRÜ</t>
  </si>
  <si>
    <t>204</t>
  </si>
  <si>
    <t>D-06.PER-01.OPR-205</t>
  </si>
  <si>
    <t>KAMYON ŞÖFÖRÜ</t>
  </si>
  <si>
    <t>205</t>
  </si>
  <si>
    <t>D-06.PER-01.OPR-206</t>
  </si>
  <si>
    <t>GREYDER OPERATÖRÜ</t>
  </si>
  <si>
    <t>206</t>
  </si>
  <si>
    <t>D-06.PER-01.OPR-208</t>
  </si>
  <si>
    <t>SILINDIR OPERATÖRÜ</t>
  </si>
  <si>
    <t>208</t>
  </si>
  <si>
    <t>D-06.PER-01.OPR-211</t>
  </si>
  <si>
    <t>JUMBO / TAMOOCK OPERATÖRÜ</t>
  </si>
  <si>
    <t>211</t>
  </si>
  <si>
    <t>D-06.PER-01.OPR-213</t>
  </si>
  <si>
    <t>TIR ŞÖFÖRÜ</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</si>
  <si>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</si>
  <si>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</si>
  <si>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</si>
  <si>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</si>
  <si>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</si>
  <si>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</si>
  <si>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</si>
  <si>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</si>
  <si>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</si>
  <si>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</si>
  <si>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</si>
  <si>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</si>
  <si>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</si>
  <si>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</si>
  <si>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</si>
  <si>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</si>
  <si>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</si>
  <si>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</si>
  <si>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</si>
  <si>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KAYNAKÇI</t>
  </si>
  <si>
    <t>131</t>
  </si>
  <si>
    <t>D-06.PER-91.DGR-201</t>
  </si>
  <si>
    <t>FORMEN</t>
  </si>
  <si>
    <t>D-06.PER-91.DGR-990</t>
  </si>
  <si>
    <t>DIĞER DIREKT İŞÇI ÜCRET VE ÖDEMELERI</t>
  </si>
  <si>
    <t>990</t>
  </si>
  <si>
    <t>D-07.KMK</t>
  </si>
  <si>
    <t>DRK. GİDER - KİRALIK MAKİNELER VE EKİPMANLAR</t>
  </si>
  <si>
    <t>07.KMK</t>
  </si>
  <si>
    <t>D-07.KMK-01.DZR</t>
  </si>
  <si>
    <t>KİRALIK DOZERLER</t>
  </si>
  <si>
    <t>01.DZR</t>
  </si>
  <si>
    <t>D-07.KMK-01.DZR-110</t>
  </si>
  <si>
    <t>KIRALIK DOZER - KOMATSU - D155 - OPERATÖRSÜZ</t>
  </si>
  <si>
    <t>mak × ay</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</si>
  <si>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</si>
  <si>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</si>
  <si>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</si>
  <si>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</si>
  <si>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</si>
  <si>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</si>
  <si>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</si>
  <si>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</si>
  <si>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</si>
  <si>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</si>
  <si>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</si>
  <si>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</si>
  <si>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</si>
  <si>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</si>
  <si>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</si>
  <si>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</si>
  <si>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</si>
  <si>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</si>
  <si>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</si>
  <si>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</si>
  <si>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</si>
  <si>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</si>
  <si>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</si>
  <si>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</si>
  <si>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</si>
  <si>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</si>
  <si>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</si>
  <si>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</si>
  <si>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</si>
  <si>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D-07.KMK-03.EKS-510</t>
  </si>
  <si>
    <t>KİRALIK - HİTACHİ ZX-225</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</si>
  <si>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</si>
  <si>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</si>
  <si>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</si>
  <si>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</si>
  <si>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</si>
  <si>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</si>
  <si>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</si>
  <si>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</si>
  <si>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</si>
  <si>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</si>
  <si>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</si>
  <si>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</si>
  <si>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</si>
  <si>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</si>
  <si>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</si>
  <si>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</si>
  <si>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</si>
  <si>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</si>
  <si>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</si>
  <si>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</si>
  <si>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</si>
  <si>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</si>
  <si>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</si>
  <si>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</si>
  <si>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</si>
  <si>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</si>
  <si>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</si>
  <si>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</si>
  <si>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</si>
  <si>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</si>
  <si>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</si>
  <si>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</si>
  <si>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</si>
  <si>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</si>
  <si>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</si>
  <si>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</si>
  <si>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</si>
  <si>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</si>
  <si>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</si>
  <si>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</si>
  <si>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</si>
  <si>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</si>
  <si>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</si>
  <si>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</si>
  <si>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</si>
  <si>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</si>
  <si>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</si>
  <si>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</si>
  <si>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</si>
  <si>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</si>
  <si>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</si>
  <si>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</si>
  <si>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</si>
  <si>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</si>
  <si>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</si>
  <si>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</si>
  <si>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</si>
  <si>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</si>
  <si>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</si>
  <si>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</si>
  <si>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</si>
  <si>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</si>
  <si>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</si>
  <si>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D-07.KMK-35.JNR</t>
  </si>
  <si>
    <t>KİRALIK JENERATÖRLER</t>
  </si>
  <si>
    <t>35.JNR</t>
  </si>
  <si>
    <t>D-07.KMK-35.JNR-100</t>
  </si>
  <si>
    <t>KİRALIK JENERATÖR</t>
  </si>
  <si>
    <t>100</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</si>
  <si>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</si>
  <si>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</si>
  <si>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</si>
  <si>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</si>
  <si>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</si>
  <si>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</si>
  <si>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</si>
  <si>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</si>
  <si>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</si>
  <si>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</si>
  <si>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</si>
  <si>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</si>
  <si>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</si>
  <si>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</si>
  <si>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</si>
  <si>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</si>
  <si>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</si>
  <si>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</si>
  <si>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</si>
  <si>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</si>
  <si>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</si>
  <si>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</si>
  <si>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</si>
  <si>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</si>
  <si>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</si>
  <si>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</si>
  <si>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</si>
  <si>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</si>
  <si>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</si>
  <si>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</si>
  <si>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</si>
  <si>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</si>
  <si>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</si>
  <si>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</si>
  <si>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</si>
  <si>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</si>
  <si>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</si>
  <si>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</si>
  <si>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</si>
  <si>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</si>
  <si>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</si>
  <si>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</si>
  <si>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</si>
  <si>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</si>
  <si>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</si>
  <si>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</si>
  <si>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</si>
  <si>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</si>
  <si>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</si>
  <si>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</si>
  <si>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</si>
  <si>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</si>
  <si>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</si>
  <si>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</si>
  <si>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</si>
  <si>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</si>
  <si>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</si>
  <si>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</si>
  <si>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</si>
  <si>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</si>
  <si>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</si>
  <si>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</si>
  <si>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</si>
  <si>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</si>
  <si>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</si>
  <si>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</si>
  <si>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</si>
  <si>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</si>
  <si>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</si>
  <si>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</si>
  <si>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</si>
  <si>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</si>
  <si>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</si>
  <si>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</si>
  <si>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</si>
  <si>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</si>
  <si>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</si>
  <si>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</si>
  <si>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</si>
  <si>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</si>
  <si>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</si>
  <si>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</si>
  <si>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</si>
  <si>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</si>
  <si>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</si>
  <si>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</si>
  <si>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</si>
  <si>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</si>
  <si>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</si>
  <si>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</si>
  <si>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</si>
  <si>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</si>
  <si>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</si>
  <si>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</si>
  <si>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</si>
  <si>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</si>
  <si>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</si>
  <si>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</si>
  <si>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</si>
  <si>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</si>
  <si>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</si>
  <si>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</si>
  <si>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</si>
  <si>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</si>
  <si>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</si>
  <si>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</si>
  <si>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</si>
  <si>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</si>
  <si>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</si>
  <si>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</si>
  <si>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</si>
  <si>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</si>
  <si>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</si>
  <si>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</si>
  <si>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</si>
  <si>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</si>
  <si>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</si>
  <si>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</si>
  <si>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</si>
  <si>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</si>
  <si>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</si>
  <si>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</si>
  <si>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</si>
  <si>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</si>
  <si>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</si>
  <si>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</si>
  <si>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</si>
  <si>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</si>
  <si>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</si>
  <si>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</si>
  <si>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</si>
  <si>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</si>
  <si>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</si>
  <si>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</si>
  <si>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</si>
  <si>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</si>
  <si>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</si>
  <si>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</si>
  <si>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</si>
  <si>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</si>
  <si>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</si>
  <si>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</si>
  <si>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</si>
  <si>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</si>
  <si>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</si>
  <si>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</si>
  <si>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</si>
  <si>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</si>
  <si>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</si>
  <si>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</si>
  <si>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</si>
  <si>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</si>
  <si>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</si>
  <si>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</si>
  <si>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</si>
  <si>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</si>
  <si>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</si>
  <si>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</si>
  <si>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</si>
  <si>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</si>
  <si>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</si>
  <si>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</si>
  <si>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</si>
  <si>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</si>
  <si>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</si>
  <si>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</si>
  <si>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</si>
  <si>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</si>
  <si>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</si>
  <si>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</si>
  <si>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</si>
  <si>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</si>
  <si>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</si>
  <si>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</si>
  <si>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</si>
  <si>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</si>
  <si>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</si>
  <si>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</si>
  <si>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</si>
  <si>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</si>
  <si>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</si>
  <si>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</si>
  <si>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</si>
  <si>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</si>
  <si>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</si>
  <si>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</si>
  <si>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</si>
  <si>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</si>
  <si>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</si>
  <si>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</si>
  <si>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</si>
  <si>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</si>
  <si>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</si>
  <si>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</si>
  <si>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</si>
  <si>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</si>
  <si>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</si>
  <si>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</si>
  <si>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</si>
  <si>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</si>
  <si>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</si>
  <si>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</si>
  <si>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</si>
  <si>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</si>
  <si>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</si>
  <si>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</si>
  <si>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</si>
  <si>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</si>
  <si>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</si>
  <si>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</si>
  <si>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</si>
  <si>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</si>
  <si>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GREYDER - CAT 14</t>
  </si>
  <si>
    <t>D-07.MLS-02.EKS</t>
  </si>
  <si>
    <t>EKSKAVATÖRLER VE HİDROLİK KIRICILAR</t>
  </si>
  <si>
    <t>D-07.MLS-02.EKS-120</t>
  </si>
  <si>
    <t>EKSKAVATÖR - 20 / 25 TON</t>
  </si>
  <si>
    <t>D-07.MLS-02.EKS-130</t>
  </si>
  <si>
    <t>EKSKAVATÖR - 26 / 35 TON</t>
  </si>
  <si>
    <t>D-07.MLS-02.EKS-140</t>
  </si>
  <si>
    <t>EKSKAVATÖR - 46 / 55 TON</t>
  </si>
  <si>
    <t>D-07.MLS-02.EKS-170</t>
  </si>
  <si>
    <t>EKSKAVATÖR - 66 / 75 TON</t>
  </si>
  <si>
    <t>D-07.MLS-02.EKS-510</t>
  </si>
  <si>
    <t>HIDROLIK KIRICI</t>
  </si>
  <si>
    <t>D-07.MLS-03.LDR</t>
  </si>
  <si>
    <t>LODERLER VE BEKO LODERLER</t>
  </si>
  <si>
    <t>D-07.MLS-03.LDR-110</t>
  </si>
  <si>
    <t>LODER - CAT 950L / 966L - LASTIKLI</t>
  </si>
  <si>
    <t>D-07.MLS-03.LDR-510</t>
  </si>
  <si>
    <t>BEKO LODER - 4×4 - EŞIT TEKER</t>
  </si>
  <si>
    <t>D-07.MLS-04.KMY</t>
  </si>
  <si>
    <t>KAMYONLAR</t>
  </si>
  <si>
    <t>D-07.MLS-04.KMY-110</t>
  </si>
  <si>
    <t>DAMPERLI KAMYON - 32 TON</t>
  </si>
  <si>
    <t>D-07.MLS-05.MKS</t>
  </si>
  <si>
    <t>BETON MİKSERLERİ</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</si>
  <si>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</si>
  <si>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</si>
  <si>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</si>
  <si>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</si>
  <si>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</si>
  <si>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</si>
  <si>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</si>
  <si>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</si>
  <si>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</si>
  <si>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</si>
  <si>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</si>
  <si>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SİLİNDİRLER</t>
  </si>
  <si>
    <t>D-07.MLS-12.SLN-110</t>
  </si>
  <si>
    <t>SILINDIR - TOPRAK</t>
  </si>
  <si>
    <t>D-07.MLS-13.JRD</t>
  </si>
  <si>
    <t>JUMBO / ROCK VE DELİCİLER</t>
  </si>
  <si>
    <t>D-07.MLS-13.JRD-110</t>
  </si>
  <si>
    <t>JUMBO - ÇIFT KOLLU</t>
  </si>
  <si>
    <t>D-07.MLS-13.JRD-210</t>
  </si>
  <si>
    <t>ROCK</t>
  </si>
  <si>
    <t>D-07.MLS-14.ARZ</t>
  </si>
  <si>
    <t>ARAZÖZLER</t>
  </si>
  <si>
    <t>D-07.MLS-14.ARZ-110</t>
  </si>
  <si>
    <t>ARAZÖZLER ( SU TANKERLERI ) - 18 / 20 TON</t>
  </si>
  <si>
    <t>D-07.MLS-21.STS</t>
  </si>
  <si>
    <t>SABİT TESİSLER</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</si>
  <si>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</si>
  <si>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</si>
  <si>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</si>
  <si>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</si>
  <si>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</si>
  <si>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</si>
  <si>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</si>
  <si>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</si>
  <si>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</si>
  <si>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</si>
  <si>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</si>
  <si>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</si>
  <si>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</si>
  <si>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</si>
  <si>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</si>
  <si>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</si>
  <si>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PÜSKÜRTME MAKİNELERİ</t>
  </si>
  <si>
    <t>D-07.MLS-24.PMK-110</t>
  </si>
  <si>
    <t>PÜSKÜRTME MAKINESI - 30 M³/SA</t>
  </si>
  <si>
    <t>D-07.MLS-31.THL</t>
  </si>
  <si>
    <t>TELEHANDLERLAR</t>
  </si>
  <si>
    <t>D-07.MLS-31.THL-110</t>
  </si>
  <si>
    <t>TELEHANDLER - 14 M. BOMLU SEPETLI</t>
  </si>
  <si>
    <t>D-07.MLS-51.EPS</t>
  </si>
  <si>
    <t>ENJEKSİYON POMPA SETLERİ</t>
  </si>
  <si>
    <t>D-07.MLS-51.EPS-110</t>
  </si>
  <si>
    <t>ENJEKSIYON SETI - MUTO ENJEKSIYON 30 BAR</t>
  </si>
  <si>
    <t>D-07.MLS-52.JNR</t>
  </si>
  <si>
    <t>JENERATÖRLER</t>
  </si>
  <si>
    <t>D-07.MLS-52.JNR-030</t>
  </si>
  <si>
    <t>JENERATÖR - 300 KVA</t>
  </si>
  <si>
    <t>D-07.MLS-52.JNR-050</t>
  </si>
  <si>
    <t>JENERATÖR - 500 KVA</t>
  </si>
  <si>
    <t>D-07.MLS-52.JNR-165</t>
  </si>
  <si>
    <t>JENERATÖR - 1.650 KVA</t>
  </si>
  <si>
    <t>D-07.MLS-53.JFN</t>
  </si>
  <si>
    <t>TÜNEL JETFANLARI</t>
  </si>
  <si>
    <t>D-07.MLS-53.JFN-110</t>
  </si>
  <si>
    <t>TÜNEL JETFAN - 110 / 150 KW</t>
  </si>
  <si>
    <t>D-07.MLS-54.PMP</t>
  </si>
  <si>
    <t>POMPALAR</t>
  </si>
  <si>
    <t>D-07.MLS-54.PMP-110</t>
  </si>
  <si>
    <t>POMPA - 2" - 6" ARASI</t>
  </si>
  <si>
    <t>D-07.MLS-55.TNK</t>
  </si>
  <si>
    <t>TANKLAR</t>
  </si>
  <si>
    <t>D-07.MLS-55.TNK-110</t>
  </si>
  <si>
    <t>SU TANKI - 50 TON</t>
  </si>
  <si>
    <t>D-07.MLS-61.FNS</t>
  </si>
  <si>
    <t>FİNİŞERLER</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</si>
  <si>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</si>
  <si>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</si>
  <si>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</si>
  <si>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</si>
  <si>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</si>
  <si>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</si>
  <si>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</si>
  <si>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</si>
  <si>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</si>
  <si>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</si>
  <si>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</si>
  <si>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</si>
  <si>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</si>
  <si>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</si>
  <si>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</si>
  <si>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</si>
  <si>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</si>
  <si>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</si>
  <si>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</si>
  <si>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</si>
  <si>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</si>
  <si>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</si>
  <si>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</si>
  <si>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</si>
  <si>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</si>
  <si>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</si>
  <si>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</si>
  <si>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</si>
  <si>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</si>
  <si>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</si>
  <si>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</si>
  <si>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</si>
  <si>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</si>
  <si>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</si>
  <si>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</si>
  <si>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</si>
  <si>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</si>
  <si>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</si>
  <si>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</si>
  <si>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</si>
  <si>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</si>
  <si>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</si>
  <si>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</si>
  <si>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</si>
  <si>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</si>
  <si>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</si>
  <si>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</si>
  <si>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</si>
  <si>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</si>
  <si>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</si>
  <si>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</si>
  <si>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</si>
  <si>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</si>
  <si>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</si>
  <si>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</si>
  <si>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</si>
  <si>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</si>
  <si>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</si>
  <si>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</si>
  <si>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</si>
  <si>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</si>
  <si>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</si>
  <si>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</si>
  <si>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</si>
  <si>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</si>
  <si>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</si>
  <si>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</si>
  <si>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</si>
  <si>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</si>
  <si>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</si>
  <si>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</si>
  <si>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</si>
  <si>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</si>
  <si>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</si>
  <si>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</si>
  <si>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</si>
  <si>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</si>
  <si>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</si>
  <si>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</si>
  <si>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</si>
  <si>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</si>
  <si>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</si>
  <si>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</si>
  <si>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</si>
  <si>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</si>
  <si>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</si>
  <si>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</si>
  <si>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</si>
  <si>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</si>
  <si>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</si>
  <si>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</si>
  <si>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</si>
  <si>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</si>
  <si>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</si>
  <si>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</si>
  <si>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</si>
  <si>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</si>
  <si>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</si>
  <si>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</si>
  <si>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</si>
  <si>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</si>
  <si>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</si>
  <si>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</si>
  <si>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</si>
  <si>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</si>
  <si>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</si>
  <si>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</si>
  <si>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</si>
  <si>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</si>
  <si>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</si>
  <si>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</si>
  <si>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</si>
  <si>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</si>
  <si>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</si>
  <si>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</si>
  <si>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</si>
  <si>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</si>
  <si>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</si>
  <si>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</si>
  <si>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</si>
  <si>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</si>
  <si>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</si>
  <si>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</si>
  <si>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</si>
  <si>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</si>
  <si>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</si>
  <si>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</si>
  <si>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</si>
  <si>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</si>
  <si>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</si>
  <si>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</si>
  <si>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</si>
  <si>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</si>
  <si>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</si>
  <si>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</si>
  <si>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</si>
  <si>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</si>
  <si>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</si>
  <si>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</si>
  <si>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</si>
  <si>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</si>
  <si>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</si>
  <si>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</si>
  <si>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</si>
  <si>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</si>
  <si>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</si>
  <si>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</si>
  <si>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</si>
  <si>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</si>
  <si>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</si>
  <si>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</si>
  <si>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</si>
  <si>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</si>
  <si>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</si>
  <si>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</si>
  <si>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</si>
  <si>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</si>
  <si>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</si>
  <si>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</si>
  <si>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</si>
  <si>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HAZIR BETON - C25 / 30</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</si>
  <si>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</si>
  <si>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</si>
  <si>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</si>
  <si>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</si>
  <si>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</si>
  <si>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</si>
  <si>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</si>
  <si>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</si>
  <si>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</si>
  <si>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</si>
  <si>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</si>
  <si>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</si>
  <si>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</si>
  <si>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</si>
  <si>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</si>
  <si>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</si>
  <si>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</si>
  <si>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KUM / AGREGA</t>
  </si>
  <si>
    <t>D-08.MLZ-01.ANA-220</t>
  </si>
  <si>
    <t>TAŞ</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</si>
  <si>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</si>
  <si>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</si>
  <si>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</si>
  <si>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</si>
  <si>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</si>
  <si>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</si>
  <si>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</si>
  <si>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</si>
  <si>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</si>
  <si>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</si>
  <si>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</si>
  <si>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</si>
  <si>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</si>
  <si>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</si>
  <si>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</si>
  <si>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lt</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</si>
  <si>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</si>
  <si>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</si>
  <si>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</si>
  <si>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</si>
  <si>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</si>
  <si>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</si>
  <si>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</si>
  <si>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</si>
  <si>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</si>
  <si>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</si>
  <si>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</si>
  <si>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</si>
  <si>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</si>
  <si>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</si>
  <si>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</si>
  <si>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</si>
  <si>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kwh</t>
  </si>
  <si>
    <t>810</t>
  </si>
  <si>
    <t>D-08.MLZ-01.ANA-820</t>
  </si>
  <si>
    <t>LNG</t>
  </si>
  <si>
    <t>820</t>
  </si>
  <si>
    <t>D-08.MLZ-03.PTI</t>
  </si>
  <si>
    <t>PATLATMALI İŞ MALZEMELERİ</t>
  </si>
  <si>
    <t>03.PTI</t>
  </si>
  <si>
    <t>D-08.MLZ-03.PTI-111</t>
  </si>
  <si>
    <t>ANFO</t>
  </si>
  <si>
    <t>D-08.MLZ-03.PTI-112</t>
  </si>
  <si>
    <t>ANFO - SULU</t>
  </si>
  <si>
    <t>D-08.MLZ-03.PTI-121</t>
  </si>
  <si>
    <t>DINAMIT</t>
  </si>
  <si>
    <t>D-08.MLZ-03.PTI-122</t>
  </si>
  <si>
    <t>KAPSÜLE DUYARLI PATLAYICI - 38 ×370</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</si>
  <si>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</si>
  <si>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</si>
  <si>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</si>
  <si>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</si>
  <si>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</si>
  <si>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</si>
  <si>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</si>
  <si>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</si>
  <si>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</si>
  <si>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</si>
  <si>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</si>
  <si>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</si>
  <si>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</si>
  <si>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</si>
  <si>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</si>
  <si>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</si>
  <si>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</si>
  <si>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</si>
  <si>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</si>
  <si>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</si>
  <si>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</si>
  <si>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</si>
  <si>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</si>
  <si>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</si>
  <si>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</si>
  <si>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</si>
  <si>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PLAKA ( BULON - 150 × 150 × 15 )</t>
  </si>
  <si>
    <t>D-08.MLZ-04.DST-112</t>
  </si>
  <si>
    <t>PLAKA ( BULON - 200 × 200 × 15 ) - IBO</t>
  </si>
  <si>
    <t>D-08.MLZ-04.DST-113</t>
  </si>
  <si>
    <t>PLAKA ( BULON - 200 × 200 × 20 )</t>
  </si>
  <si>
    <t>113</t>
  </si>
  <si>
    <t>D-08.MLZ-04.DST-131</t>
  </si>
  <si>
    <t>R32N BULON ( 6+3 MT )</t>
  </si>
  <si>
    <t>D-08.MLZ-04.DST-132</t>
  </si>
  <si>
    <t>R32 SOMUN ( M² )</t>
  </si>
  <si>
    <t>D-08.MLZ-04.DST-133</t>
  </si>
  <si>
    <t>R32 MANŞON</t>
  </si>
  <si>
    <t>133</t>
  </si>
  <si>
    <t>D-08.MLZ-04.DST-134</t>
  </si>
  <si>
    <t>R32 CROS BIT</t>
  </si>
  <si>
    <t>D-08.MLZ-04.DST-142</t>
  </si>
  <si>
    <t>2.0" ÇELIK BORU</t>
  </si>
  <si>
    <t>D-08.MLZ-04.DST-151</t>
  </si>
  <si>
    <t>M27 SOMUN</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</si>
  <si>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</si>
  <si>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</si>
  <si>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</si>
  <si>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</si>
  <si>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</si>
  <si>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</si>
  <si>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</si>
  <si>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</si>
  <si>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</si>
  <si>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</si>
  <si>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</si>
  <si>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</si>
  <si>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IBO BULON</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</si>
  <si>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</si>
  <si>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</si>
  <si>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</si>
  <si>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</si>
  <si>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</si>
  <si>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</si>
  <si>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</si>
  <si>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</si>
  <si>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</si>
  <si>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</si>
  <si>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</si>
  <si>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</si>
  <si>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</si>
  <si>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</si>
  <si>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</si>
  <si>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</si>
  <si>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</si>
  <si>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</si>
  <si>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</si>
  <si>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</si>
  <si>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</si>
  <si>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</si>
  <si>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</si>
  <si>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</si>
  <si>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</si>
  <si>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</si>
  <si>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</si>
  <si>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</si>
  <si>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</si>
  <si>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</si>
  <si>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</si>
  <si>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</si>
  <si>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</si>
  <si>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</si>
  <si>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</si>
  <si>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</si>
  <si>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</si>
  <si>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</si>
  <si>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</si>
  <si>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DİĞER İNŞAAT MALZEMELERİ</t>
  </si>
  <si>
    <t>08.DGR</t>
  </si>
  <si>
    <t>D-08.MLZ-08.DGR-110</t>
  </si>
  <si>
    <t>ANKRAJ DEMIR PLAKA</t>
  </si>
  <si>
    <t>D-08.MLZ-08.DGR-120</t>
  </si>
  <si>
    <t>SU TUTUCU BANT</t>
  </si>
  <si>
    <t>D-08.MLZ-08.DGR-130</t>
  </si>
  <si>
    <t>NEOPREN MESNET</t>
  </si>
  <si>
    <t>D-08.MLZ-08.DGR-140</t>
  </si>
  <si>
    <t>GENLEŞME DERZI</t>
  </si>
  <si>
    <t>D-08.MLZ-08.DGR-150</t>
  </si>
  <si>
    <t>FONT IZGARA</t>
  </si>
  <si>
    <t>D-08.MLZ-08.DGR-160</t>
  </si>
  <si>
    <t>GEOTEKSTIL KEÇE</t>
  </si>
  <si>
    <t>D-08.MLZ-08.DGR-210</t>
  </si>
  <si>
    <t>BETON BACA GÖVDESI</t>
  </si>
  <si>
    <t>D-08.MLZ-08.DGR-220</t>
  </si>
  <si>
    <t>PREKAST KABLO KANALI VE KAPAKLARI</t>
  </si>
  <si>
    <t>D-08.MLZ-08.DGR-310</t>
  </si>
  <si>
    <t>KATRAN BADANA</t>
  </si>
  <si>
    <t>D-08.MLZ-08.DGR-410</t>
  </si>
  <si>
    <t>MEMBRAN - BITÜMLÜ</t>
  </si>
  <si>
    <t>D-08.MLZ-08.DGR-420</t>
  </si>
  <si>
    <t>MEMBRAN - PVC - 2 MM.</t>
  </si>
  <si>
    <t>D-08.MLZ-08.DGR-510</t>
  </si>
  <si>
    <t>HDPE BORU - Ø 400</t>
  </si>
  <si>
    <t>D-08.MLZ-08.DGR-520</t>
  </si>
  <si>
    <t>PVC BARBAKAN BORU Ø 50</t>
  </si>
  <si>
    <t>D-08.MLZ-08.DGR-530</t>
  </si>
  <si>
    <t>DRENAJ BORUSU Ø 200</t>
  </si>
  <si>
    <t>D-08.MLZ-08.DGR-540</t>
  </si>
  <si>
    <t>ENJEKSIYON/HAVA ALMA AMAÇLI BORU 12 MM.</t>
  </si>
  <si>
    <t>D-08.MLZ-08.DGR-550</t>
  </si>
  <si>
    <t>FANDUCT - 6500 MT.</t>
  </si>
  <si>
    <t>D-08.MLZ-08.DGR-570</t>
  </si>
  <si>
    <t>PVC BORU - Ø 50 - PERFORE</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</si>
  <si>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</si>
  <si>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</si>
  <si>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</si>
  <si>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</si>
  <si>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</si>
  <si>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</si>
  <si>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</si>
  <si>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</si>
  <si>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</si>
  <si>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</si>
  <si>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</si>
  <si>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</si>
  <si>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</si>
  <si>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</si>
  <si>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</si>
  <si>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</si>
  <si>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</si>
  <si>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</si>
  <si>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</si>
  <si>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</si>
  <si>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D-09.TSR-20.MLZ</t>
  </si>
  <si>
    <t>MALZEME TEDARİĞİ</t>
  </si>
  <si>
    <t>20.MLZ</t>
  </si>
  <si>
    <t>D-09.TSR-20.MLZ-100</t>
  </si>
  <si>
    <t>PROFİL DEMİR</t>
  </si>
  <si>
    <t>D-09.TSR-80.KNS</t>
  </si>
  <si>
    <t>GENEL TAŞERONLAR - KONSOLİDE</t>
  </si>
  <si>
    <t>80.KNS</t>
  </si>
  <si>
    <t>GENEL TAŞERONLAR - KONSOLIDE</t>
  </si>
  <si>
    <t>880</t>
  </si>
  <si>
    <t>D-09.TSR-81.MBL</t>
  </si>
  <si>
    <t>MOBİLİZASYON</t>
  </si>
  <si>
    <t>81.MBL</t>
  </si>
  <si>
    <t>D-09.TSR-81.MBL-100</t>
  </si>
  <si>
    <t>D-09.TSR-90.KST</t>
  </si>
  <si>
    <t>GENEL TAŞERONLAR - KESİNTİ</t>
  </si>
  <si>
    <t>90.KST</t>
  </si>
  <si>
    <t>D-09.TSR-90.KST-100</t>
  </si>
  <si>
    <t>KESİNTİ - YEMEK / MUTFAK GIDERLERI</t>
  </si>
  <si>
    <t>D-09.TSR-90.KST-101</t>
  </si>
  <si>
    <t>KESİNTİ - KONAKLAMA GİDERLERİ</t>
  </si>
  <si>
    <t>D-09.TSR-90.KST-700</t>
  </si>
  <si>
    <t>KESİNTİ - OSGB DİGERLERİ</t>
  </si>
  <si>
    <t>700</t>
  </si>
  <si>
    <t>D-09.TSR-90.KST-800</t>
  </si>
  <si>
    <t>KESİNTİ - İŞÇİLİK</t>
  </si>
  <si>
    <t>D-09.TSR-90.KST-900</t>
  </si>
  <si>
    <t>KESİNTİ - MALZEME GİDERLERİ</t>
  </si>
  <si>
    <t>900</t>
  </si>
  <si>
    <t>D-09.TSR-90.KST-910</t>
  </si>
  <si>
    <t>KESİNTİ - YAKIT / ENERJİ GİDERLERİ</t>
  </si>
  <si>
    <t>910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</si>
  <si>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</si>
  <si>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</si>
  <si>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</si>
  <si>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</si>
  <si>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</si>
  <si>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</si>
  <si>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</si>
  <si>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</si>
  <si>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</si>
  <si>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</si>
  <si>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</si>
  <si>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</si>
  <si>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</si>
  <si>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</si>
  <si>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</si>
  <si>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</si>
  <si>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</si>
  <si>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</si>
  <si>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</si>
  <si>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</si>
  <si>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</si>
  <si>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</si>
  <si>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</si>
  <si>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</si>
  <si>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</si>
  <si>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</si>
  <si>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</si>
  <si>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</si>
  <si>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</si>
  <si>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</si>
  <si>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</si>
  <si>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</si>
  <si>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</si>
  <si>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</si>
  <si>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</si>
  <si>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</si>
  <si>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</si>
  <si>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</si>
  <si>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</si>
  <si>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</si>
  <si>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</si>
  <si>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</si>
  <si>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</si>
  <si>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</si>
  <si>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</si>
  <si>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</si>
  <si>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</si>
  <si>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</si>
  <si>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</si>
  <si>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</si>
  <si>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</si>
  <si>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</si>
  <si>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</si>
  <si>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</si>
  <si>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</si>
  <si>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</si>
  <si>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</si>
  <si>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</si>
  <si>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</si>
  <si>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AMR - KANTAR</t>
  </si>
  <si>
    <t>EX.31</t>
  </si>
  <si>
    <t>E-02.MAK-01.AMR-020</t>
  </si>
  <si>
    <t>AMR - AKARYAKIT İSTASYONU</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</si>
  <si>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</si>
  <si>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</si>
  <si>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</si>
  <si>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</si>
  <si>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</si>
  <si>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</si>
  <si>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</si>
  <si>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</si>
  <si>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</si>
  <si>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</si>
  <si>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</si>
  <si>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</si>
  <si>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</si>
  <si>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</si>
  <si>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</si>
  <si>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</si>
  <si>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</si>
  <si>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</si>
  <si>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</si>
  <si>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</si>
  <si>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</si>
  <si>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</si>
  <si>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</si>
  <si>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</si>
  <si>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</si>
  <si>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</si>
  <si>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</si>
  <si>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</si>
  <si>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</si>
  <si>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</si>
  <si>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</si>
  <si>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</si>
  <si>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</si>
  <si>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</si>
  <si>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</si>
  <si>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</si>
  <si>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</si>
  <si>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</si>
  <si>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</si>
  <si>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</si>
  <si>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</si>
  <si>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</si>
  <si>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</si>
  <si>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</si>
  <si>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</si>
  <si>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</si>
  <si>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</si>
  <si>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</si>
  <si>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</si>
  <si>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</si>
  <si>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</si>
  <si>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</si>
  <si>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</si>
  <si>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</si>
  <si>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</si>
  <si>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</si>
  <si>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</si>
  <si>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</si>
  <si>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</si>
  <si>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</si>
  <si>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</si>
  <si>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</si>
  <si>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</si>
  <si>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</si>
  <si>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</si>
  <si>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</si>
  <si>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</si>
  <si>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</si>
  <si>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</si>
  <si>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</si>
  <si>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</si>
  <si>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</si>
  <si>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</si>
  <si>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</si>
  <si>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</si>
  <si>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</si>
  <si>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</si>
  <si>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</si>
  <si>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</si>
  <si>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</si>
  <si>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</si>
  <si>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</si>
  <si>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</si>
  <si>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</si>
  <si>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</si>
  <si>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</si>
  <si>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</si>
  <si>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</si>
  <si>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</si>
  <si>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</si>
  <si>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</si>
  <si>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</si>
  <si>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</si>
  <si>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</si>
  <si>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</si>
  <si>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</si>
  <si>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</si>
  <si>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</si>
  <si>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</si>
  <si>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</si>
  <si>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</si>
  <si>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</si>
  <si>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</si>
  <si>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</si>
  <si>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</si>
  <si>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</si>
  <si>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</si>
  <si>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</si>
  <si>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</si>
  <si>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</si>
  <si>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</si>
  <si>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</si>
  <si>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</si>
  <si>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</si>
  <si>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</si>
  <si>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</si>
  <si>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</si>
  <si>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</si>
  <si>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</si>
  <si>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</si>
  <si>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</si>
  <si>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</si>
  <si>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</si>
  <si>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</si>
  <si>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</si>
  <si>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</si>
  <si>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</si>
  <si>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</si>
  <si>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</si>
  <si>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</si>
  <si>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</si>
  <si>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</si>
  <si>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</si>
  <si>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</si>
  <si>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</si>
  <si>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</si>
  <si>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</si>
  <si>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</si>
  <si>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</si>
  <si>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</si>
  <si>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</si>
  <si>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</si>
  <si>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</si>
  <si>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</si>
  <si>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</si>
  <si>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</si>
  <si>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</si>
  <si>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</si>
  <si>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</si>
  <si>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</si>
  <si>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</si>
  <si>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</si>
  <si>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</si>
  <si>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</si>
  <si>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</si>
  <si>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</si>
  <si>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</si>
  <si>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</si>
  <si>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</si>
  <si>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</si>
  <si>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</si>
  <si>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</si>
  <si>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</si>
  <si>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</si>
  <si>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</si>
  <si>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</si>
  <si>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</si>
  <si>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</si>
  <si>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</si>
  <si>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</si>
  <si>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</si>
  <si>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</si>
  <si>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</si>
  <si>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</si>
  <si>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</si>
  <si>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</si>
  <si>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</si>
  <si>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</si>
  <si>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</si>
  <si>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</si>
  <si>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</si>
  <si>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</si>
  <si>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</si>
  <si>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</si>
  <si>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</si>
  <si>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</si>
  <si>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</si>
  <si>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</si>
  <si>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</si>
  <si>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</si>
  <si>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</si>
  <si>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</si>
  <si>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</si>
  <si>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</si>
  <si>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</si>
  <si>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</si>
  <si>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</si>
  <si>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</si>
  <si>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</si>
  <si>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</si>
  <si>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</si>
  <si>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</si>
  <si>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</si>
  <si>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</si>
  <si>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</si>
  <si>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</si>
  <si>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</si>
  <si>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</si>
  <si>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</si>
  <si>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</si>
  <si>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</si>
  <si>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</si>
  <si>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</si>
  <si>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</si>
  <si>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</si>
  <si>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</si>
  <si>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</si>
  <si>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</si>
  <si>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</si>
  <si>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</si>
  <si>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</si>
  <si>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</si>
  <si>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</si>
  <si>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</si>
  <si>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</si>
  <si>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</si>
  <si>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</si>
  <si>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</si>
  <si>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</si>
  <si>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</si>
  <si>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</si>
  <si>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</si>
  <si>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</si>
  <si>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</si>
  <si>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</si>
  <si>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</si>
  <si>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</si>
  <si>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</si>
  <si>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</si>
  <si>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</si>
  <si>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</si>
  <si>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</si>
  <si>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</si>
  <si>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</si>
  <si>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</si>
  <si>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</si>
  <si>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</si>
  <si>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</si>
  <si>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</si>
  <si>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</si>
  <si>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</si>
  <si>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</si>
  <si>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</si>
  <si>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</si>
  <si>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</si>
  <si>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</si>
  <si>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</si>
  <si>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</si>
  <si>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</si>
  <si>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</si>
  <si>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</si>
  <si>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</si>
  <si>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</si>
  <si>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</si>
  <si>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</si>
  <si>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</si>
  <si>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</si>
  <si>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</si>
  <si>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</si>
  <si>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</si>
  <si>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</si>
  <si>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</si>
  <si>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</si>
  <si>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</si>
  <si>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</si>
  <si>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</si>
  <si>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</si>
  <si>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</si>
  <si>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</si>
  <si>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</si>
  <si>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</si>
  <si>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</si>
  <si>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</si>
  <si>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</si>
  <si>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</si>
  <si>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</si>
  <si>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</si>
  <si>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</si>
  <si>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</si>
  <si>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</si>
  <si>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</si>
  <si>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</si>
  <si>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</si>
  <si>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</si>
  <si>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</si>
  <si>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</si>
  <si>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</si>
  <si>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</si>
  <si>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</si>
  <si>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</si>
  <si>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</si>
  <si>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</si>
  <si>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</si>
  <si>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</si>
  <si>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</si>
  <si>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</si>
  <si>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</si>
  <si>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</si>
  <si>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</si>
  <si>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</si>
  <si>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</si>
  <si>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</si>
  <si>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</si>
  <si>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</si>
  <si>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</si>
  <si>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</si>
  <si>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</si>
  <si>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</si>
  <si>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</si>
  <si>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</si>
  <si>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</si>
  <si>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</si>
  <si>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</si>
  <si>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</si>
  <si>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</si>
  <si>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</si>
  <si>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</si>
  <si>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</si>
  <si>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</si>
  <si>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</si>
  <si>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</si>
  <si>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</si>
  <si>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</si>
  <si>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</si>
  <si>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</si>
  <si>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</si>
  <si>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</si>
  <si>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</si>
  <si>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</si>
  <si>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</si>
  <si>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</si>
  <si>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</si>
  <si>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</si>
  <si>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</si>
  <si>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</si>
  <si>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</si>
  <si>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</si>
  <si>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</si>
  <si>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</si>
  <si>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</si>
  <si>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</si>
  <si>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</si>
  <si>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</si>
  <si>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</si>
  <si>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</si>
  <si>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</si>
  <si>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</si>
  <si>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</si>
  <si>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</si>
  <si>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</si>
  <si>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</si>
  <si>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</si>
  <si>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</si>
  <si>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</si>
  <si>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</si>
  <si>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</si>
  <si>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</si>
  <si>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</si>
  <si>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</si>
  <si>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</si>
  <si>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</si>
  <si>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</si>
  <si>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</si>
  <si>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</si>
  <si>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</si>
  <si>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</si>
  <si>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</si>
  <si>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</si>
  <si>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</si>
  <si>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</si>
  <si>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</si>
  <si>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</si>
  <si>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</si>
  <si>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</si>
  <si>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</si>
  <si>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</si>
  <si>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</si>
  <si>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</si>
  <si>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</si>
  <si>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</si>
  <si>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</si>
  <si>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</si>
  <si>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</si>
  <si>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</si>
  <si>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</si>
  <si>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</si>
  <si>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</si>
  <si>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</si>
  <si>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</si>
  <si>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</si>
  <si>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</si>
  <si>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</si>
  <si>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</si>
  <si>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</si>
  <si>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</si>
  <si>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</si>
  <si>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</si>
  <si>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</si>
  <si>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</si>
  <si>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</si>
  <si>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</si>
  <si>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</si>
  <si>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</si>
  <si>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</si>
  <si>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</si>
  <si>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</si>
  <si>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</si>
  <si>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</si>
  <si>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</si>
  <si>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</si>
  <si>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</si>
  <si>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</si>
  <si>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</si>
  <si>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</si>
  <si>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</si>
  <si>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</si>
  <si>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</si>
  <si>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</si>
  <si>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</si>
  <si>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</si>
  <si>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</si>
  <si>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</si>
  <si>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</si>
  <si>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</si>
  <si>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</si>
  <si>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</si>
  <si>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</si>
  <si>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</si>
  <si>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</si>
  <si>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</si>
  <si>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</si>
  <si>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</si>
  <si>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</si>
  <si>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</si>
  <si>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</si>
  <si>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</si>
  <si>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</si>
  <si>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</si>
  <si>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</si>
  <si>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</si>
  <si>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</si>
  <si>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</si>
  <si>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</si>
  <si>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</si>
  <si>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</si>
  <si>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</si>
  <si>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</si>
  <si>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</si>
  <si>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</si>
  <si>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</si>
  <si>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</si>
  <si>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</si>
  <si>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</si>
  <si>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</si>
  <si>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</si>
  <si>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</si>
  <si>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</si>
  <si>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</si>
  <si>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</si>
  <si>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</si>
  <si>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</si>
  <si>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</si>
  <si>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</si>
  <si>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</si>
  <si>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</si>
  <si>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</si>
  <si>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</si>
  <si>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</si>
  <si>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</si>
  <si>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</si>
  <si>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</si>
  <si>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</si>
  <si>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</si>
  <si>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</si>
  <si>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</si>
  <si>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</si>
  <si>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</si>
  <si>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</si>
  <si>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</si>
  <si>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</si>
  <si>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</si>
  <si>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</si>
  <si>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</si>
  <si>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</si>
  <si>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</si>
  <si>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</si>
  <si>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</si>
  <si>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</si>
  <si>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</si>
  <si>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</si>
  <si>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</si>
  <si>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</si>
  <si>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</si>
  <si>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</si>
  <si>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</si>
  <si>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</si>
  <si>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</si>
  <si>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</si>
  <si>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</si>
  <si>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</si>
  <si>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</si>
  <si>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</si>
  <si>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</si>
  <si>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</si>
  <si>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</si>
  <si>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</si>
  <si>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</si>
  <si>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</si>
  <si>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</si>
  <si>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</si>
  <si>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</si>
  <si>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</si>
  <si>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</si>
  <si>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</si>
  <si>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</si>
  <si>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</si>
  <si>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</si>
  <si>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</si>
  <si>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</si>
  <si>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</si>
  <si>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</si>
  <si>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</si>
  <si>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</si>
  <si>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</si>
  <si>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</si>
  <si>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</si>
  <si>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</si>
  <si>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</si>
  <si>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</si>
  <si>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</si>
  <si>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</si>
  <si>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</si>
  <si>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</si>
  <si>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</si>
  <si>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</si>
  <si>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</si>
  <si>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</si>
  <si>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</si>
  <si>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</si>
  <si>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</si>
  <si>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</si>
  <si>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</si>
  <si>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</si>
  <si>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</si>
  <si>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</si>
  <si>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</si>
  <si>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</si>
  <si>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</si>
  <si>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</si>
  <si>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</si>
  <si>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</si>
  <si>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</si>
  <si>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</si>
  <si>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</si>
  <si>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</si>
  <si>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</si>
  <si>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</si>
  <si>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</si>
  <si>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</si>
  <si>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</si>
  <si>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</si>
  <si>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</si>
  <si>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</si>
  <si>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</si>
  <si>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</si>
  <si>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</si>
  <si>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</si>
  <si>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</si>
  <si>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</si>
  <si>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</si>
  <si>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</si>
  <si>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</si>
  <si>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</si>
  <si>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</si>
  <si>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</si>
  <si>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</si>
  <si>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</si>
  <si>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</si>
  <si>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</si>
  <si>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</si>
  <si>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</si>
  <si>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</si>
  <si>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</si>
  <si>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</si>
  <si>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</si>
  <si>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</si>
  <si>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</si>
  <si>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</si>
  <si>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</si>
  <si>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</si>
  <si>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</si>
  <si>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</si>
  <si>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</si>
  <si>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</si>
  <si>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</si>
  <si>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</si>
  <si>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</si>
  <si>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</si>
  <si>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</si>
  <si>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</si>
  <si>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</si>
  <si>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</si>
  <si>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</si>
  <si>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</si>
  <si>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</si>
  <si>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</si>
  <si>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</si>
  <si>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</si>
  <si>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</si>
  <si>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</si>
  <si>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</si>
  <si>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</si>
  <si>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</si>
  <si>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</si>
  <si>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</si>
  <si>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</si>
  <si>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</si>
  <si>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</si>
  <si>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</si>
  <si>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</si>
  <si>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</si>
  <si>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</si>
  <si>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</si>
  <si>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</si>
  <si>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</si>
  <si>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</si>
  <si>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</si>
  <si>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</si>
  <si>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</si>
  <si>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</si>
  <si>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</si>
  <si>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</si>
  <si>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</si>
  <si>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</si>
  <si>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</si>
  <si>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</si>
  <si>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</si>
  <si>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</si>
  <si>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</si>
  <si>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</si>
  <si>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</si>
  <si>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</si>
  <si>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</si>
  <si>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</si>
  <si>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</si>
  <si>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</si>
  <si>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</si>
  <si>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</si>
  <si>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</si>
  <si>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</si>
  <si>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</si>
  <si>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</si>
  <si>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</si>
  <si>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</si>
  <si>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</si>
  <si>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</si>
  <si>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</si>
  <si>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</si>
  <si>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</si>
  <si>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</si>
  <si>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</si>
  <si>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</si>
  <si>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</si>
  <si>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</si>
  <si>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</si>
  <si>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</si>
  <si>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</si>
  <si>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</si>
  <si>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</si>
  <si>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</si>
  <si>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</si>
  <si>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</si>
  <si>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</si>
  <si>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</si>
  <si>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</si>
  <si>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</si>
  <si>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</si>
  <si>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</si>
  <si>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</si>
  <si>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</si>
  <si>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</si>
  <si>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</si>
  <si>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</si>
  <si>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</si>
  <si>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</si>
  <si>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</si>
  <si>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</si>
  <si>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</si>
  <si>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</si>
  <si>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</si>
  <si>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</si>
  <si>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</si>
  <si>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</si>
  <si>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</si>
  <si>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</si>
  <si>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</si>
  <si>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</si>
  <si>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</si>
  <si>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</si>
  <si>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</si>
  <si>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</si>
  <si>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</si>
  <si>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</si>
  <si>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</si>
  <si>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</si>
  <si>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</si>
  <si>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</si>
  <si>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</si>
  <si>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</si>
  <si>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</si>
  <si>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</si>
  <si>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</si>
  <si>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</si>
  <si>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</si>
  <si>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</si>
  <si>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</si>
  <si>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</si>
  <si>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</si>
  <si>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</si>
  <si>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</si>
  <si>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</si>
  <si>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</si>
  <si>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</si>
  <si>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</si>
  <si>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</si>
  <si>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</si>
  <si>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</si>
  <si>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</si>
  <si>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</si>
  <si>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</si>
  <si>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</si>
  <si>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</si>
  <si>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</si>
  <si>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</si>
  <si>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</si>
  <si>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</si>
  <si>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</si>
  <si>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</si>
  <si>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</si>
  <si>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</si>
  <si>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</si>
  <si>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</si>
  <si>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</si>
  <si>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</si>
  <si>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</si>
  <si>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</si>
  <si>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</si>
  <si>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</si>
  <si>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</si>
  <si>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</si>
  <si>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</si>
  <si>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</si>
  <si>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</si>
  <si>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</si>
  <si>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</si>
  <si>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</si>
  <si>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</si>
  <si>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</si>
  <si>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</si>
  <si>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</si>
  <si>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</si>
  <si>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</si>
  <si>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</si>
  <si>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</si>
  <si>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</si>
  <si>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</si>
  <si>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</si>
  <si>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</si>
  <si>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</si>
  <si>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</si>
  <si>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</si>
  <si>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</si>
  <si>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</si>
  <si>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</si>
  <si>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</si>
  <si>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</si>
  <si>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</si>
  <si>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</si>
  <si>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</si>
  <si>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</si>
  <si>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</si>
  <si>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</si>
  <si>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</si>
  <si>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</si>
  <si>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</si>
  <si>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</si>
  <si>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</si>
  <si>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</si>
  <si>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</si>
  <si>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</si>
  <si>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</si>
  <si>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</si>
  <si>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</si>
  <si>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</si>
  <si>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</si>
  <si>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</si>
  <si>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</si>
  <si>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</si>
  <si>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</si>
  <si>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</si>
  <si>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</si>
  <si>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</si>
  <si>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</si>
  <si>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</si>
  <si>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</si>
  <si>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</si>
  <si>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</si>
  <si>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</si>
  <si>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</si>
  <si>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</si>
  <si>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</si>
  <si>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</si>
  <si>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</si>
  <si>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</si>
  <si>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</si>
  <si>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</si>
  <si>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</si>
  <si>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</si>
  <si>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</si>
  <si>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</si>
  <si>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</si>
  <si>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</si>
  <si>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</si>
  <si>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</si>
  <si>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</si>
  <si>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</si>
  <si>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</si>
  <si>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</si>
  <si>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</si>
  <si>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</si>
  <si>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</si>
  <si>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</si>
  <si>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</si>
  <si>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</si>
  <si>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</si>
  <si>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</si>
  <si>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</si>
  <si>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</si>
  <si>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</si>
  <si>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</si>
  <si>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</si>
  <si>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</si>
  <si>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</si>
  <si>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</si>
  <si>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</si>
  <si>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</si>
  <si>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</si>
  <si>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</si>
  <si>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</si>
  <si>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</si>
  <si>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</si>
  <si>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</si>
  <si>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</si>
  <si>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</si>
  <si>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</si>
  <si>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</si>
  <si>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</si>
  <si>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</si>
  <si>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</si>
  <si>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</si>
  <si>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</si>
  <si>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</si>
  <si>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</si>
  <si>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</si>
  <si>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</si>
  <si>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</si>
  <si>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</si>
  <si>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</si>
  <si>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</si>
  <si>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</si>
  <si>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</si>
  <si>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</si>
  <si>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</si>
  <si>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</si>
  <si>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</si>
  <si>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</si>
  <si>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</si>
  <si>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</si>
  <si>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</si>
  <si>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</si>
  <si>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</si>
  <si>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</si>
  <si>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</si>
  <si>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</si>
  <si>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</si>
  <si>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</si>
  <si>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</si>
  <si>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</si>
  <si>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</si>
  <si>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</si>
  <si>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</si>
  <si>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</si>
  <si>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</si>
  <si>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</si>
  <si>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</si>
  <si>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</si>
  <si>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</si>
  <si>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</si>
  <si>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</si>
  <si>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</si>
  <si>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</si>
  <si>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</si>
  <si>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</si>
  <si>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</si>
  <si>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</si>
  <si>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</si>
  <si>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</si>
  <si>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</si>
  <si>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</si>
  <si>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</si>
  <si>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</si>
  <si>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</si>
  <si>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</si>
  <si>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</si>
  <si>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</si>
  <si>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</si>
  <si>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</si>
  <si>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</si>
  <si>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</si>
  <si>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</si>
  <si>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</si>
  <si>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</si>
  <si>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</si>
  <si>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</si>
  <si>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</si>
  <si>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</si>
  <si>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</si>
  <si>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</si>
  <si>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</si>
  <si>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</si>
  <si>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</si>
  <si>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</si>
  <si>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</si>
  <si>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</si>
  <si>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</si>
  <si>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</si>
  <si>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</si>
  <si>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</si>
  <si>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</si>
  <si>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</si>
  <si>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</si>
  <si>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</si>
  <si>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</si>
  <si>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</si>
  <si>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</si>
  <si>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</si>
  <si>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</si>
  <si>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</si>
  <si>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</si>
  <si>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</si>
  <si>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</si>
  <si>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</si>
  <si>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</si>
  <si>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</si>
  <si>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</si>
  <si>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</si>
  <si>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</si>
  <si>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</si>
  <si>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</si>
  <si>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</si>
  <si>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</si>
  <si>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</si>
  <si>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</si>
  <si>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</si>
  <si>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</si>
  <si>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</si>
  <si>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</si>
  <si>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</si>
  <si>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</si>
  <si>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</si>
  <si>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</si>
  <si>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</si>
  <si>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</si>
  <si>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</si>
  <si>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</si>
  <si>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</si>
  <si>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</si>
  <si>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</si>
  <si>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</si>
  <si>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</si>
  <si>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</si>
  <si>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</si>
  <si>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</si>
  <si>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</si>
  <si>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</si>
  <si>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</si>
  <si>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</si>
  <si>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</si>
  <si>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</si>
  <si>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</si>
  <si>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</si>
  <si>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</si>
  <si>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</si>
  <si>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</si>
  <si>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</si>
  <si>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</si>
  <si>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</si>
  <si>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</si>
  <si>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</si>
  <si>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</si>
  <si>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</si>
  <si>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</si>
  <si>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</si>
  <si>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</si>
  <si>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</si>
  <si>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</si>
  <si>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</si>
  <si>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</si>
  <si>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</si>
  <si>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</si>
  <si>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</si>
  <si>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</si>
  <si>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</si>
  <si>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</si>
  <si>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</si>
  <si>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</si>
  <si>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</si>
  <si>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</si>
  <si>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</si>
  <si>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</si>
  <si>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</si>
  <si>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</si>
  <si>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</si>
  <si>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</si>
  <si>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</si>
  <si>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</si>
  <si>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</si>
  <si>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</si>
  <si>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</si>
  <si>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</si>
  <si>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</si>
  <si>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</si>
  <si>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</si>
  <si>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</si>
  <si>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</si>
  <si>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</si>
  <si>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</si>
  <si>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</si>
  <si>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</si>
  <si>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</si>
  <si>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</si>
  <si>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</si>
  <si>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</si>
  <si>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</si>
  <si>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</si>
  <si>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</si>
  <si>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</si>
  <si>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</si>
  <si>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</si>
  <si>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</si>
  <si>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</si>
  <si>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</si>
  <si>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</si>
  <si>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</si>
  <si>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</si>
  <si>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</si>
  <si>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</si>
  <si>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</si>
  <si>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</si>
  <si>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</si>
  <si>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</si>
  <si>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</si>
  <si>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</si>
  <si>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</si>
  <si>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</si>
  <si>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</si>
  <si>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</si>
  <si>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</si>
  <si>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</si>
  <si>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</si>
  <si>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</si>
  <si>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</si>
  <si>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</si>
  <si>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</si>
  <si>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</si>
  <si>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</si>
  <si>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</si>
  <si>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</si>
  <si>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</si>
  <si>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</si>
  <si>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</si>
  <si>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</si>
  <si>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</si>
  <si>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</si>
  <si>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</si>
  <si>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</si>
  <si>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</si>
  <si>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</si>
  <si>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</si>
  <si>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</si>
  <si>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</si>
  <si>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</si>
  <si>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</si>
  <si>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</si>
  <si>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</si>
  <si>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</si>
  <si>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</si>
  <si>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</si>
  <si>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</si>
  <si>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</si>
  <si>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</si>
  <si>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</si>
  <si>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</si>
  <si>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</si>
  <si>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</si>
  <si>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</si>
  <si>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</si>
  <si>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</si>
  <si>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</si>
  <si>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</si>
  <si>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</si>
  <si>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</si>
  <si>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</si>
  <si>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</si>
  <si>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</si>
  <si>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</si>
  <si>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</si>
  <si>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</si>
  <si>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</si>
  <si>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</si>
  <si>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</si>
  <si>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</si>
  <si>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</si>
  <si>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</si>
  <si>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</si>
  <si>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</si>
  <si>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</si>
  <si>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</si>
  <si>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</si>
  <si>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</si>
  <si>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</si>
  <si>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</si>
  <si>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</si>
  <si>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</si>
  <si>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</si>
  <si>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</si>
  <si>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</si>
  <si>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</si>
  <si>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</si>
  <si>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</si>
  <si>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</si>
  <si>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</si>
  <si>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</si>
  <si>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</si>
  <si>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</si>
  <si>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</si>
  <si>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</si>
  <si>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</si>
  <si>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</si>
  <si>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</si>
  <si>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</si>
  <si>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</si>
  <si>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</si>
  <si>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</si>
  <si>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</si>
  <si>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</si>
  <si>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</si>
  <si>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</si>
  <si>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</si>
  <si>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</si>
  <si>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</si>
  <si>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</si>
  <si>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</si>
  <si>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</si>
  <si>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</si>
  <si>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</si>
  <si>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</si>
  <si>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</si>
  <si>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</si>
  <si>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</si>
  <si>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</si>
  <si>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</si>
  <si>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</si>
  <si>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</si>
  <si>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</si>
  <si>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</si>
  <si>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</si>
  <si>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</si>
  <si>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</si>
  <si>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</si>
  <si>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</si>
  <si>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</si>
  <si>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</si>
  <si>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</si>
  <si>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</si>
  <si>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</si>
  <si>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</si>
  <si>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</si>
  <si>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</si>
  <si>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</si>
  <si>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</si>
  <si>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</si>
  <si>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</si>
  <si>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</si>
  <si>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</si>
  <si>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</si>
  <si>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</si>
  <si>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</si>
  <si>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</si>
  <si>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</si>
  <si>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</si>
  <si>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</si>
  <si>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</si>
  <si>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</si>
  <si>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</si>
  <si>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</si>
  <si>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</si>
  <si>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</si>
  <si>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</si>
  <si>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</si>
  <si>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</si>
  <si>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</si>
  <si>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</si>
  <si>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</si>
  <si>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</si>
  <si>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</si>
  <si>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</si>
  <si>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</si>
  <si>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</si>
  <si>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</si>
  <si>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</si>
  <si>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</si>
  <si>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</si>
  <si>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</si>
  <si>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</si>
  <si>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</si>
  <si>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</si>
  <si>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</si>
  <si>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</si>
  <si>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</si>
  <si>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</si>
  <si>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</si>
  <si>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</si>
  <si>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</si>
  <si>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</si>
  <si>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</si>
  <si>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</si>
  <si>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</si>
  <si>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</si>
  <si>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</si>
  <si>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</si>
  <si>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</si>
  <si>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</si>
  <si>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</si>
  <si>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</si>
  <si>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</si>
  <si>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</si>
  <si>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</si>
  <si>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</si>
  <si>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</si>
  <si>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</si>
  <si>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</si>
  <si>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</si>
  <si>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</si>
  <si>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</si>
  <si>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</si>
  <si>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</si>
  <si>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</si>
  <si>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</si>
  <si>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</si>
  <si>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</si>
  <si>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</si>
  <si>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</si>
  <si>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999-SHG-9999</t>
  </si>
  <si>
    <t>PROJE GENELİ</t>
  </si>
  <si>
    <t>9999</t>
  </si>
  <si>
    <t>GENEL</t>
  </si>
  <si>
    <t>1004</t>
  </si>
  <si>
    <t>1005</t>
  </si>
  <si>
    <t>1000</t>
  </si>
  <si>
    <t>DOĞUŞ T. - GENEL</t>
  </si>
  <si>
    <t>PETSAN - GENEL</t>
  </si>
  <si>
    <t>PETSAN İNŞAAT</t>
  </si>
  <si>
    <t>ALT YÜKLENİCİLER</t>
  </si>
  <si>
    <t>MAHAL LİSTESİ</t>
  </si>
  <si>
    <t>SÖZLEŞME FFAK</t>
  </si>
  <si>
    <t>SÖZLEŞME</t>
  </si>
  <si>
    <t>101-GZH</t>
  </si>
  <si>
    <t>GÜZERGAH</t>
  </si>
  <si>
    <t>DOĞUŞ-ÇELİKLER-ÖZKAR</t>
  </si>
  <si>
    <t>FFK AK</t>
  </si>
  <si>
    <t>101-GZH-1000</t>
  </si>
  <si>
    <t>S02_YKHT_2023_007</t>
  </si>
  <si>
    <t>101-GZH-1001</t>
  </si>
  <si>
    <t>YARMA-3</t>
  </si>
  <si>
    <t>S02_YKHT_2023_007 - Z.01</t>
  </si>
  <si>
    <t>101-GZH-1002</t>
  </si>
  <si>
    <t>YARMA-5</t>
  </si>
  <si>
    <t>RAYSAN İNŞAAT</t>
  </si>
  <si>
    <t>-</t>
  </si>
  <si>
    <t>101-GZH-1003</t>
  </si>
  <si>
    <t>YARMA-6(AK-1)</t>
  </si>
  <si>
    <t>101-GZH-1004</t>
  </si>
  <si>
    <t>YARMA-7</t>
  </si>
  <si>
    <t>ÖZDOĞAN İNŞAAT</t>
  </si>
  <si>
    <t>101-GZH-1005</t>
  </si>
  <si>
    <t>YARMA-8/9</t>
  </si>
  <si>
    <t>ÖZTAŞ</t>
  </si>
  <si>
    <t>101-GZH-1006</t>
  </si>
  <si>
    <t>YARMA-11</t>
  </si>
  <si>
    <t>101-GZH-1007</t>
  </si>
  <si>
    <t>YARMA-12/13</t>
  </si>
  <si>
    <t>101-GZH-1008</t>
  </si>
  <si>
    <t>YARMA-14</t>
  </si>
  <si>
    <t>101-GZH-1009</t>
  </si>
  <si>
    <t>DO-YARMA-15</t>
  </si>
  <si>
    <t>101-GZH-1010</t>
  </si>
  <si>
    <t>YARMA-16</t>
  </si>
  <si>
    <t>101-GZH-1011</t>
  </si>
  <si>
    <t>PE-YARMA-15</t>
  </si>
  <si>
    <t>101-GZH-1012</t>
  </si>
  <si>
    <t>ÖZ-YARMA-15</t>
  </si>
  <si>
    <t>101-GZH-1013</t>
  </si>
  <si>
    <t>ORTAKLIK-GÜZERGAH</t>
  </si>
  <si>
    <t>101-GZH-1014</t>
  </si>
  <si>
    <t>DOĞUŞ TEKNİK GÜZERGAH</t>
  </si>
  <si>
    <t>101-GZH-1015</t>
  </si>
  <si>
    <t>PETSAN GÜZERGAH</t>
  </si>
  <si>
    <t>101-GZH-1016</t>
  </si>
  <si>
    <t>ÖZDOĞAN GÜZERGAH</t>
  </si>
  <si>
    <t>101-GZH-1017</t>
  </si>
  <si>
    <t>D3/2</t>
  </si>
  <si>
    <t>101-GZH-1018</t>
  </si>
  <si>
    <t>D3/3</t>
  </si>
  <si>
    <t>101-GZH-1019</t>
  </si>
  <si>
    <t>YARMA-4</t>
  </si>
  <si>
    <t>101-GZH-1101</t>
  </si>
  <si>
    <t>0+000 - 20+000 ARASI</t>
  </si>
  <si>
    <t>101-GZH-1102</t>
  </si>
  <si>
    <t>20+000 - 45+000 ARASI</t>
  </si>
  <si>
    <t>101-GZH-1103</t>
  </si>
  <si>
    <t>45+000 - 70+000 ARASI</t>
  </si>
  <si>
    <t>101-GZH-1104</t>
  </si>
  <si>
    <t>70+000 - 100+000</t>
  </si>
  <si>
    <t>101-GZH-1105</t>
  </si>
  <si>
    <t>100+000 - 120+000 ARASI</t>
  </si>
  <si>
    <t>101-GZH-1106</t>
  </si>
  <si>
    <t>120+000 - 140+000 ARASI</t>
  </si>
  <si>
    <t>102-TNL</t>
  </si>
  <si>
    <t>TÜNEL</t>
  </si>
  <si>
    <t>102-TNL-1000</t>
  </si>
  <si>
    <t>102-TNL-1001</t>
  </si>
  <si>
    <t>T1-GİRİŞ</t>
  </si>
  <si>
    <t>102-TNL-1002</t>
  </si>
  <si>
    <t>T1-ÇIKIŞ</t>
  </si>
  <si>
    <t>102-TNL-1003</t>
  </si>
  <si>
    <t>T2-GİRİŞ</t>
  </si>
  <si>
    <t>102-TNL-1004</t>
  </si>
  <si>
    <t>T2-ÇIKIŞ</t>
  </si>
  <si>
    <t>102-TNL-1005</t>
  </si>
  <si>
    <t>T34-GİRİŞ</t>
  </si>
  <si>
    <t>102-TNL-1006</t>
  </si>
  <si>
    <t>T34-ÇIKIŞ</t>
  </si>
  <si>
    <t>102-TNL-1007</t>
  </si>
  <si>
    <t>T5-GİRİŞ</t>
  </si>
  <si>
    <t>102-TNL-1008</t>
  </si>
  <si>
    <t>T5-ÇIKIŞ</t>
  </si>
  <si>
    <t>102-TNL-1009</t>
  </si>
  <si>
    <t>GT-1</t>
  </si>
  <si>
    <t>102-TNL-1010</t>
  </si>
  <si>
    <t>GT-2</t>
  </si>
  <si>
    <t>102-TNL-1011</t>
  </si>
  <si>
    <t>GT-7</t>
  </si>
  <si>
    <t>102-TNL-1012</t>
  </si>
  <si>
    <t>GT-5</t>
  </si>
  <si>
    <t>102-TNL-1013</t>
  </si>
  <si>
    <t>GT-4</t>
  </si>
  <si>
    <t>102-TNL-1014</t>
  </si>
  <si>
    <t>T7-ÇIKIŞ</t>
  </si>
  <si>
    <t>103-KPR</t>
  </si>
  <si>
    <t>KÖPRÜ</t>
  </si>
  <si>
    <t>103-KPR-1000</t>
  </si>
  <si>
    <t>103-KPR-1001</t>
  </si>
  <si>
    <t>K1 - 0+950-1+280</t>
  </si>
  <si>
    <t>103-KPR-1002</t>
  </si>
  <si>
    <t>TANAP KÖPRÜSÜ - 1+633-1+663</t>
  </si>
  <si>
    <t>103-KPR-1003</t>
  </si>
  <si>
    <t>K2 - 2+260-2+320</t>
  </si>
  <si>
    <t>103-KPR-1004</t>
  </si>
  <si>
    <t>K3 - 3+322-4+884</t>
  </si>
  <si>
    <t>103-KPR-1005</t>
  </si>
  <si>
    <t>K5 - 8+451-8+778</t>
  </si>
  <si>
    <t>103-KPR-1006</t>
  </si>
  <si>
    <t>K6 - 12+812-13+333</t>
  </si>
  <si>
    <t>103-KPR-1007</t>
  </si>
  <si>
    <t>K7 - 19+094-19+322</t>
  </si>
  <si>
    <t>103-KPR-1008</t>
  </si>
  <si>
    <t>K8 - 22+365-22+397</t>
  </si>
  <si>
    <t>103-KPR-1009</t>
  </si>
  <si>
    <t>K9 - 37+690-38+067</t>
  </si>
  <si>
    <t>103-KPR-1010</t>
  </si>
  <si>
    <t>K10 - 46+011-46+041</t>
  </si>
  <si>
    <t>103-KPR-1011</t>
  </si>
  <si>
    <t>K11 - 65+120-65+180</t>
  </si>
  <si>
    <t>103-KPR-1012</t>
  </si>
  <si>
    <t>K12 - 73+748-73+578</t>
  </si>
  <si>
    <t>103-KPR-1013</t>
  </si>
  <si>
    <t>K13 - 80+593-80+623</t>
  </si>
  <si>
    <t>103-KPR-1014</t>
  </si>
  <si>
    <t>K14 - 117+209-117+239</t>
  </si>
  <si>
    <t>103-KPR-1015</t>
  </si>
  <si>
    <t>K15 - 121+592-122+046</t>
  </si>
  <si>
    <t>103-KPR-1016</t>
  </si>
  <si>
    <t>K16 - 127+035-127+065</t>
  </si>
  <si>
    <t>103-KPR-1017</t>
  </si>
  <si>
    <t>K17 - 131+805-131+975</t>
  </si>
  <si>
    <t>103-KPR-1018</t>
  </si>
  <si>
    <t>K18 - 138+015-138+078</t>
  </si>
  <si>
    <t>103-KPR-1030</t>
  </si>
  <si>
    <t>ÜSTGEÇİT KÖPRÜLERİ - 1 (6+593, 9+495, 17+038, 18+458, 20+129)</t>
  </si>
  <si>
    <t>103-KPR-1031</t>
  </si>
  <si>
    <t>ÜSTGEÇİT KÖPRÜLERİ - 2 (21+873, 22+193, 27+578, 29+529, 32+187, 32+894, 38+756)</t>
  </si>
  <si>
    <t>103-KPR-1032</t>
  </si>
  <si>
    <t>ÜSTGEÇİT KÖPRÜLERİ - 3 (50+363, 53+429, 57+640, 64+41 , 75+300)</t>
  </si>
  <si>
    <t>103-KPR-1033</t>
  </si>
  <si>
    <t>ÜSTGEÇİT KÖPRÜLERİ - 4 (84+228, 100+480, 103+580, 106+652, 111+368)</t>
  </si>
  <si>
    <t>103-KPR-1034</t>
  </si>
  <si>
    <t>ÜSTGEÇİT KÖPRÜLERİ - 5 (122+415, 124+141, 125+865, 132+929, 136+933)</t>
  </si>
  <si>
    <t>104-AÇK</t>
  </si>
  <si>
    <t>AÇ KAPA</t>
  </si>
  <si>
    <t>104-AÇK-1000</t>
  </si>
  <si>
    <t>104-AÇK-1001</t>
  </si>
  <si>
    <t>AÇ KAPA - 1 5+800-6+270</t>
  </si>
  <si>
    <t>104-AÇK-1002</t>
  </si>
  <si>
    <t>AÇ KAPA - 2 20+998-21+763</t>
  </si>
  <si>
    <t>104-AÇK-1003</t>
  </si>
  <si>
    <t>AÇ KAPA - 3 50+618-51+208</t>
  </si>
  <si>
    <t>104-AÇK-1004</t>
  </si>
  <si>
    <t>AÇ KAPA - 4 62+403-63+213</t>
  </si>
  <si>
    <t>104-AÇK-1005</t>
  </si>
  <si>
    <t>AÇ KAPA - 5 102+943-103+058</t>
  </si>
  <si>
    <t>104-AÇK-1006</t>
  </si>
  <si>
    <t>AÇ KAPA - 6 107+880-108+260</t>
  </si>
  <si>
    <t>105-ALG</t>
  </si>
  <si>
    <t>ALT GEÇİT</t>
  </si>
  <si>
    <t>105-ALG-1000</t>
  </si>
  <si>
    <t>105-ALT-1001</t>
  </si>
  <si>
    <t>AG 1 - 10x5,5 (3+224 4+791 (İPTAL) 11+937 16+137)</t>
  </si>
  <si>
    <t>105-ALT-1002</t>
  </si>
  <si>
    <t>AG - 2 7x5 (10+523 11+504 16+271)</t>
  </si>
  <si>
    <t>105-ALT-1003</t>
  </si>
  <si>
    <t>AG 3 - 7x5 (23+031 23+354 24+791 25+814 31+169 31+392 33+611 35+979 40+832)</t>
  </si>
  <si>
    <t>105-ALT-1004</t>
  </si>
  <si>
    <t>AG 4 - 10x5,5 (41+659 46+375 56+345 65+970)</t>
  </si>
  <si>
    <t>105-ALT-1005</t>
  </si>
  <si>
    <t>AG 5 - 7x5 (43+253 44+476 44+804 45+898 47+570 48+440 51+435 54+498..)</t>
  </si>
  <si>
    <t>105-ALT-1006</t>
  </si>
  <si>
    <t>AG 6 - 12x5,5 (59+825)</t>
  </si>
  <si>
    <t>105-ALT-1007</t>
  </si>
  <si>
    <t>AG 7 - 7x5 (Km:70+017 70+868 72+624 73+197 74+298 77+762 78+094 78+538 78+851..)</t>
  </si>
  <si>
    <t>105-ALT-1008</t>
  </si>
  <si>
    <t>AG 8 - 7x5 (90+815 91+242 91+757 94+022..)</t>
  </si>
  <si>
    <t>105-ALT-1009</t>
  </si>
  <si>
    <t>AG 9 - 7x5 (Km:117+158 118+194 119+066 119+560 119+785..)</t>
  </si>
  <si>
    <t>105-ALT-1010</t>
  </si>
  <si>
    <t>AG 10 - 10x5,5 (119+330)</t>
  </si>
  <si>
    <t>999-SHG</t>
  </si>
  <si>
    <t>SAHA GENELİ</t>
  </si>
  <si>
    <t>M2 Desc</t>
  </si>
  <si>
    <t>T1 Desc</t>
  </si>
  <si>
    <t>GÜZERGAH GENEL</t>
  </si>
  <si>
    <t>TÜNEL GENEL</t>
  </si>
  <si>
    <t>KÖPRÜ GENEL</t>
  </si>
  <si>
    <t>AÇ KAPA GENEL</t>
  </si>
  <si>
    <t>ALT GEÇİT GENEL</t>
  </si>
  <si>
    <t>RYS.02</t>
  </si>
  <si>
    <t>D-07.KMK-03.EKS-800</t>
  </si>
  <si>
    <t>KİRALIK - EKSKAVATÖR</t>
  </si>
  <si>
    <t>D-07.KMK-04.LDR-800</t>
  </si>
  <si>
    <t>D-07.KMK-06.KMY-800</t>
  </si>
  <si>
    <t>KİRALIK - KAMYON</t>
  </si>
  <si>
    <t>D-09.TSR-90.KST-600</t>
  </si>
  <si>
    <t>KESİNTİ - MAKİNE VE EKİPMAN KİRASI</t>
  </si>
  <si>
    <t>600</t>
  </si>
  <si>
    <t>E-06.MBL-90.DGR-120</t>
  </si>
  <si>
    <t>E-09.MGD-90.DGR-120</t>
  </si>
  <si>
    <t>ENDİREKT İŞÇİLİK MAAŞ GIDERLERI GENEL (SAP GERÇEKLEŞME GIRIŞI)</t>
  </si>
  <si>
    <t>999-SHG-1104</t>
  </si>
  <si>
    <t>102-TNL-1104</t>
  </si>
  <si>
    <t>ÖZDOĞAN İNŞAAT - GENEL</t>
  </si>
  <si>
    <t>RAYSAN - GENEL</t>
  </si>
  <si>
    <t>OZD.01</t>
  </si>
  <si>
    <t>OZD.02</t>
  </si>
  <si>
    <t>D-01.ALT-02.SNT-004</t>
  </si>
  <si>
    <t>BETON - DEMİRLİ - BETON DUVAR ALTGEÇİT, BACA, AÇ KAPA</t>
  </si>
  <si>
    <t>D-09.TSR-80.KNS-101</t>
  </si>
  <si>
    <t>GENEL - NAKLİYE BEDELİ</t>
  </si>
  <si>
    <t>D-09.TSR-80.KNS-120</t>
  </si>
  <si>
    <t>GENEL - BAKIM ONARIM BEDELİ</t>
  </si>
  <si>
    <t>D-09.TSR-80.KNS-880</t>
  </si>
  <si>
    <t>MALZEME DAĞILIM İÇİN</t>
  </si>
  <si>
    <t>RYS.03</t>
  </si>
  <si>
    <t>E-02.MAK-01.AMR-125</t>
  </si>
  <si>
    <t>E-02.MAK-05.OPS-010</t>
  </si>
  <si>
    <t>E-02.MAK-05.OPS-020</t>
  </si>
  <si>
    <t>E-02.MAK-05.OPS-064</t>
  </si>
  <si>
    <t>E-02.MAK-05.OPS-065</t>
  </si>
  <si>
    <t>E-02.MAK-05.OPS-066</t>
  </si>
  <si>
    <t>E-02.MAK-05.OPS-100</t>
  </si>
  <si>
    <t>E-02.MAK-05.OPS-106</t>
  </si>
  <si>
    <t>E-02.MAK-04.BKM-095</t>
  </si>
  <si>
    <t>E-02.MAK-04.BKM-106</t>
  </si>
  <si>
    <t>E-02.MAK-03.YKT-106</t>
  </si>
  <si>
    <t>E-02.MAK-03.YKT-125</t>
  </si>
  <si>
    <t>E-02.MAK-04.BKM-100</t>
  </si>
  <si>
    <t>E-02.MAK-04.BKM-125</t>
  </si>
  <si>
    <t>E-06.MBL-08.MBE-050</t>
  </si>
  <si>
    <t>E-06.MBL-08.MBE-051</t>
  </si>
  <si>
    <t>E-05.GNL-55.KİR-100</t>
  </si>
  <si>
    <t>E-05.GNL-99.DGR-311</t>
  </si>
  <si>
    <t>E-05.GNL-12.AGR-211</t>
  </si>
  <si>
    <t>E-05.GNL-99.DGR-410</t>
  </si>
  <si>
    <t>E-05.GNL-05.ISI-111</t>
  </si>
  <si>
    <t>E-05.GNL-01.YMK-111</t>
  </si>
  <si>
    <t>E-05.GNL-02.TMZ-111</t>
  </si>
  <si>
    <t>E-05.GNL-03.ISG-411</t>
  </si>
  <si>
    <t>E-05.GNL-15.GUV-111</t>
  </si>
  <si>
    <t>D-11.ALT-10.MLZ-100</t>
  </si>
  <si>
    <t>1.10.2023</t>
  </si>
  <si>
    <t>1.11.2023</t>
  </si>
  <si>
    <t>1.12.2023</t>
  </si>
  <si>
    <t>1.01.2024</t>
  </si>
  <si>
    <t>1.02.2024</t>
  </si>
  <si>
    <t>1.03.2024</t>
  </si>
  <si>
    <t>1.04.2024</t>
  </si>
  <si>
    <t>1.05.2024</t>
  </si>
  <si>
    <t>1.06.2024</t>
  </si>
  <si>
    <t>1.07.2024</t>
  </si>
  <si>
    <t>1.08.2024</t>
  </si>
  <si>
    <t>1.09.2024</t>
  </si>
  <si>
    <t>1.10.2024</t>
  </si>
  <si>
    <t>1.11.2024</t>
  </si>
  <si>
    <t>1.12.2024</t>
  </si>
  <si>
    <t>1.01.2025</t>
  </si>
  <si>
    <t>1.02.2025</t>
  </si>
  <si>
    <t>1.03.2025</t>
  </si>
  <si>
    <t>1.04.2025</t>
  </si>
  <si>
    <t>1.05.2025</t>
  </si>
  <si>
    <t>1.06.2025</t>
  </si>
  <si>
    <t>1.07.2025</t>
  </si>
  <si>
    <t>1.08.2025</t>
  </si>
  <si>
    <t>1.09.2025</t>
  </si>
  <si>
    <t>1.10.2025</t>
  </si>
  <si>
    <t>1.11.2025</t>
  </si>
  <si>
    <t>1.12.2025</t>
  </si>
  <si>
    <t>1.01.2026</t>
  </si>
  <si>
    <t>1.02.2026</t>
  </si>
  <si>
    <t>1.03.2026</t>
  </si>
  <si>
    <t>1.04.2026</t>
  </si>
  <si>
    <t>1.05.2026</t>
  </si>
  <si>
    <t>1.06.2026</t>
  </si>
  <si>
    <t>1.07.2026</t>
  </si>
  <si>
    <t>1.08.2026</t>
  </si>
  <si>
    <t>1.09.2026</t>
  </si>
  <si>
    <t>1.10.2026</t>
  </si>
  <si>
    <t>1.11.2026</t>
  </si>
  <si>
    <t>1.12.2026</t>
  </si>
  <si>
    <t>1.01.2027</t>
  </si>
  <si>
    <t>1.02.2027</t>
  </si>
  <si>
    <t>1.03.2027</t>
  </si>
  <si>
    <t>1.04.2027</t>
  </si>
  <si>
    <t>1.05.2027</t>
  </si>
  <si>
    <t>1.06.2027</t>
  </si>
  <si>
    <t>1.07.2027</t>
  </si>
  <si>
    <t>1.08.2027</t>
  </si>
  <si>
    <t>1.09.2027</t>
  </si>
  <si>
    <t>1.10.2027</t>
  </si>
  <si>
    <t>1.11.2027</t>
  </si>
  <si>
    <t>1.12.2027</t>
  </si>
  <si>
    <t>1.01.2028</t>
  </si>
  <si>
    <t>1.02.2028</t>
  </si>
  <si>
    <t>1.03.2028</t>
  </si>
  <si>
    <t>1.04.2028</t>
  </si>
  <si>
    <t>1.05.2028</t>
  </si>
  <si>
    <t>1.06.2028</t>
  </si>
  <si>
    <t>1.07.2028</t>
  </si>
  <si>
    <t>1.08.2028</t>
  </si>
  <si>
    <t>1.09.2028</t>
  </si>
  <si>
    <t>1.10.2028</t>
  </si>
  <si>
    <t>1.11.2028</t>
  </si>
  <si>
    <t>1.12.2028</t>
  </si>
  <si>
    <t>D-11.ALT-10.MLZ-101</t>
  </si>
  <si>
    <t>D-11.ALT-10.MLZ-102</t>
  </si>
  <si>
    <t>D-11.ALT-10.MLZ-103</t>
  </si>
  <si>
    <t>D-11.ALT-12.SRV-100</t>
  </si>
  <si>
    <t>D-11.ALT-12.SRV-101</t>
  </si>
  <si>
    <t>D-02.UST-01.UST-990</t>
  </si>
  <si>
    <t>KIRMATAŞ</t>
  </si>
  <si>
    <t>SU TEMİNİ</t>
  </si>
  <si>
    <t>0 - 37 KM ARASI ÜST YAPI İŞLERİ (SADECE RAY)</t>
  </si>
  <si>
    <t>TAŞ TEMİNİ</t>
  </si>
  <si>
    <t>KIRMATAŞ TEMİNİ</t>
  </si>
  <si>
    <t>BETON ÜRETİMİ</t>
  </si>
  <si>
    <t>BETON NAKLİ - 15KM</t>
  </si>
  <si>
    <t>BETON POMPA BEDELİ</t>
  </si>
  <si>
    <t>BAĞLANTI</t>
  </si>
  <si>
    <t>D-01.ALT-01.TPR-001-1002</t>
  </si>
  <si>
    <t>D-01.ALT-01.TPR-001-1001</t>
  </si>
  <si>
    <t>D-01.ALT-01.TPR-001-1003</t>
  </si>
  <si>
    <t>D-01.ALT-01.TPR-001-1004</t>
  </si>
  <si>
    <t>D-01.ALT-02.SNT-001-1000</t>
  </si>
  <si>
    <t>D-01.ALT-02.SNT-005-1000</t>
  </si>
  <si>
    <t>D-01.ALT-01.TPR-002-1000</t>
  </si>
  <si>
    <t>D-01.ALT-01.TPR-003-1000</t>
  </si>
  <si>
    <t>D-01.ALT-02.SNT-008-1000</t>
  </si>
  <si>
    <t>D-01.ALT-01.TPR-004-1000</t>
  </si>
  <si>
    <t>D-01.ALT-02.SNT-011-1000</t>
  </si>
  <si>
    <t>D-01.ALT-02.SNT-015-1000</t>
  </si>
  <si>
    <t>D-01.ALT-01.TPR-005-1000</t>
  </si>
  <si>
    <t>D-01.ALT-01.TPR-006-1000</t>
  </si>
  <si>
    <t>D-01.ALT-02.SNT-023-1000</t>
  </si>
  <si>
    <t>D-01.ALT-02.SNT-029-1000</t>
  </si>
  <si>
    <t>D-01.ALT-02.SNT-002-1000</t>
  </si>
  <si>
    <t>D-01.ALT-02.SNT-006-1000</t>
  </si>
  <si>
    <t>D-01.ALT-02.SNT-034-1000</t>
  </si>
  <si>
    <t>D-01.ALT-02.SNT-037-1000</t>
  </si>
  <si>
    <t>D-01.ALT-02.SNT-043-1000</t>
  </si>
  <si>
    <t>D-01.ALT-02.SNT-002-1001</t>
  </si>
  <si>
    <t>D-01.ALT-02.SNT-002-1003</t>
  </si>
  <si>
    <t>D-01.ALT-02.SNT-002-1004</t>
  </si>
  <si>
    <t>D-01.ALT-02.SNT-003-1000</t>
  </si>
  <si>
    <t>D-01.ALT-02.SNT-003-1001</t>
  </si>
  <si>
    <t>D-01.ALT-03.KPR-014-1000</t>
  </si>
  <si>
    <t>D-01.ALT-03.KPR-015-1000</t>
  </si>
  <si>
    <t>D-01.ALT-03.KPR-016-1000</t>
  </si>
  <si>
    <t>D-01.ALT-03.KPR-017-1000</t>
  </si>
  <si>
    <t>D-01.ALT-03.KPR-018-1000</t>
  </si>
  <si>
    <t>D-01.ALT-03.KPR-019-1000</t>
  </si>
  <si>
    <t>D-01.ALT-02.SNT-003-1003</t>
  </si>
  <si>
    <t>D-01.ALT-02.SNT-003-1002</t>
  </si>
  <si>
    <t>D-01.ALT-04.TNL-002-1000</t>
  </si>
  <si>
    <t>D-01.ALT-04.TNL-003-1000</t>
  </si>
  <si>
    <t>D-01.ALT-04.TNL-004-1000</t>
  </si>
  <si>
    <t>D-01.ALT-04.TNL-005-1000</t>
  </si>
  <si>
    <t>D-01.ALT-02.SNT-003-1004</t>
  </si>
  <si>
    <t>D-01.ALT-04.TNL-007-1000</t>
  </si>
  <si>
    <t>D-01.ALT-04.TNL-009-1000</t>
  </si>
  <si>
    <t>D-01.ALT-04.TNL-010-1000</t>
  </si>
  <si>
    <t>D-01.ALT-02.SNT-004-1000</t>
  </si>
  <si>
    <t>D-01.ALT-02.SNT-033-1000</t>
  </si>
  <si>
    <t>D-01.ALT-04.TNL-016-1000</t>
  </si>
  <si>
    <t>D-01.ALT-04.TNL-017-1000</t>
  </si>
  <si>
    <t>D-01.ALT-02.SNT-007-1000</t>
  </si>
  <si>
    <t>D-01.ALT-02.SNT-007-1001</t>
  </si>
  <si>
    <t>D-01.ALT-05.TKP-002-1000</t>
  </si>
  <si>
    <t>D-01.ALT-05.TKP-003-1000</t>
  </si>
  <si>
    <t>D-01.ALT-05.TKP-004-1000</t>
  </si>
  <si>
    <t>D-01.ALT-05.TKP-005-1000</t>
  </si>
  <si>
    <t>D-01.ALT-06.AAK-001-1000</t>
  </si>
  <si>
    <t>D-01.ALT-07.SRT-001-1000</t>
  </si>
  <si>
    <t>D-01.ALT-02.SNT-007-1003</t>
  </si>
  <si>
    <t>D-01.ALT-02.SNT-007-1004</t>
  </si>
  <si>
    <t>D-01.ALT-02.SNT-001-1001</t>
  </si>
  <si>
    <t>D-01.ALT-02.SNT-001-1003</t>
  </si>
  <si>
    <t>D-01.ALT-02.SNT-001-1002</t>
  </si>
  <si>
    <t>D-01.ALT-02.SNT-001-1004</t>
  </si>
  <si>
    <t>D-01.ALT-02.SNT-009-1000</t>
  </si>
  <si>
    <t>D-01.ALT-02.SNT-018-1000</t>
  </si>
  <si>
    <t>D-01.ALT-02.SNT-018-1001</t>
  </si>
  <si>
    <t>D-01.ALT-02.SNT-018-1003</t>
  </si>
  <si>
    <t>D-01.ALT-02.SNT-018-1002</t>
  </si>
  <si>
    <t>D-01.ALT-02.SNT-018-1004</t>
  </si>
  <si>
    <t>D-01.ALT-02.SNT-021-1000</t>
  </si>
  <si>
    <t>D-01.ALT-02.SNT-005-1001</t>
  </si>
  <si>
    <t>D-01.ALT-02.SNT-005-1003</t>
  </si>
  <si>
    <t>D-01.ALT-02.SNT-005-1004</t>
  </si>
  <si>
    <t>D-01.ALT-02.SNT-030-1000</t>
  </si>
  <si>
    <t>D-01.ALT-03.KPR-001-1000</t>
  </si>
  <si>
    <t>D-01.ALT-03.KPR-008-1000</t>
  </si>
  <si>
    <t>D-01.ALT-02.SNT-008-1001</t>
  </si>
  <si>
    <t>D-01.ALT-02.SNT-008-1003</t>
  </si>
  <si>
    <t>D-01.ALT-02.SNT-008-1004</t>
  </si>
  <si>
    <t>D-01.ALT-02.SNT-011-1001</t>
  </si>
  <si>
    <t>D-01.ALT-02.SNT-011-1003</t>
  </si>
  <si>
    <t>D-01.ALT-02.SNT-011-1004</t>
  </si>
  <si>
    <t>D-01.ALT-03.KPR-010-1000</t>
  </si>
  <si>
    <t>D-01.ALT-03.KPR-011-1000</t>
  </si>
  <si>
    <t>D-01.ALT-03.KPR-013-1000</t>
  </si>
  <si>
    <t>D-01.ALT-03.KPR-022-1000</t>
  </si>
  <si>
    <t>D-01.ALT-02.SNT-029-1001</t>
  </si>
  <si>
    <t>D-01.ALT-02.SNT-029-1003</t>
  </si>
  <si>
    <t>D-01.ALT-02.SNT-029-1002</t>
  </si>
  <si>
    <t>D-01.ALT-02.SNT-029-1004</t>
  </si>
  <si>
    <t>D-01.ALT-02.SNT-037-1001</t>
  </si>
  <si>
    <t>D-01.ALT-02.SNT-037-1003</t>
  </si>
  <si>
    <t>D-01.ALT-02.SNT-037-1002</t>
  </si>
  <si>
    <t>D-01.ALT-02.SNT-037-1004</t>
  </si>
  <si>
    <t>D-01.ALT-02.SNT-043-1001</t>
  </si>
  <si>
    <t>D-01.ALT-02.SNT-043-1003</t>
  </si>
  <si>
    <t>D-01.ALT-02.SNT-043-1002</t>
  </si>
  <si>
    <t>D-01.ALT-02.SNT-043-1004</t>
  </si>
  <si>
    <t>D-01.ALT-04.TNL-001-1000</t>
  </si>
  <si>
    <t>D-01.ALT-04.TNL-001-1001</t>
  </si>
  <si>
    <t>D-01.ALT-04.TNL-001-1003</t>
  </si>
  <si>
    <t>D-01.ALT-04.TNL-002-1001</t>
  </si>
  <si>
    <t>D-01.ALT-04.TNL-002-1003</t>
  </si>
  <si>
    <t>D-01.ALT-04.TNL-002-1004</t>
  </si>
  <si>
    <t>D-01.ALT-04.TNL-003-1001</t>
  </si>
  <si>
    <t>D-01.ALT-04.TNL-003-1003</t>
  </si>
  <si>
    <t>D-01.ALT-04.TNL-003-1004</t>
  </si>
  <si>
    <t>D-01.ALT-04.TNL-004-1001</t>
  </si>
  <si>
    <t>D-01.ALT-04.TNL-004-1003</t>
  </si>
  <si>
    <t>D-01.ALT-04.TNL-004-1004</t>
  </si>
  <si>
    <t>D-01.ALT-04.TNL-005-1001</t>
  </si>
  <si>
    <t>D-01.ALT-04.TNL-005-1003</t>
  </si>
  <si>
    <t>D-01.ALT-04.TNL-005-1004</t>
  </si>
  <si>
    <t>D-01.ALT-04.TNL-001-1004</t>
  </si>
  <si>
    <t>D-01.ALT-04.TNL-006-1000</t>
  </si>
  <si>
    <t>D-01.ALT-04.TNL-006-1001</t>
  </si>
  <si>
    <t>D-01.ALT-04.TNL-007-1001</t>
  </si>
  <si>
    <t>D-01.ALT-04.TNL-007-1003</t>
  </si>
  <si>
    <t>D-01.ALT-04.TNL-007-1004</t>
  </si>
  <si>
    <t>D-01.ALT-04.TNL-009-1001</t>
  </si>
  <si>
    <t>D-01.ALT-04.TNL-009-1003</t>
  </si>
  <si>
    <t>D-01.ALT-04.TNL-009-1004</t>
  </si>
  <si>
    <t>D-01.ALT-04.TNL-010-1001</t>
  </si>
  <si>
    <t>D-01.ALT-04.TNL-010-1003</t>
  </si>
  <si>
    <t>D-01.ALT-04.TNL-010-1004</t>
  </si>
  <si>
    <t>D-01.ALT-04.TNL-006-1003</t>
  </si>
  <si>
    <t>D-01.ALT-04.TNL-006-1004</t>
  </si>
  <si>
    <t>D-01.ALT-04.TNL-011-1000</t>
  </si>
  <si>
    <t>D-01.ALT-04.TNL-011-1001</t>
  </si>
  <si>
    <t>D-01.ALT-04.TNL-011-1003</t>
  </si>
  <si>
    <t>D-01.ALT-04.TNL-011-1004</t>
  </si>
  <si>
    <t>D-01.ALT-04.TNL-016-1001</t>
  </si>
  <si>
    <t>D-01.ALT-04.TNL-016-1003</t>
  </si>
  <si>
    <t>D-01.ALT-04.TNL-016-1004</t>
  </si>
  <si>
    <t>D-01.ALT-04.TNL-017-1001</t>
  </si>
  <si>
    <t>D-01.ALT-04.TNL-017-1003</t>
  </si>
  <si>
    <t>D-01.ALT-04.TNL-017-1004</t>
  </si>
  <si>
    <t>D-01.ALT-04.TNL-013-1000</t>
  </si>
  <si>
    <t>D-01.ALT-04.TNL-013-1001</t>
  </si>
  <si>
    <t>D-01.ALT-04.TNL-013-1003</t>
  </si>
  <si>
    <t>D-01.ALT-04.TNL-013-1004</t>
  </si>
  <si>
    <t>D-01.ALT-04.TNL-018-1000</t>
  </si>
  <si>
    <t>D-01.ALT-04.TNL-018-1001</t>
  </si>
  <si>
    <t>D-01.ALT-04.TNL-018-1003</t>
  </si>
  <si>
    <t>D-01.ALT-04.TNL-018-1004</t>
  </si>
  <si>
    <t>D-01.ALT-05.TKP-001-1000</t>
  </si>
  <si>
    <t>2409</t>
  </si>
  <si>
    <t>GFF AK</t>
  </si>
  <si>
    <t>D-11.ALT-12.SRV-102</t>
  </si>
  <si>
    <t>Column1</t>
  </si>
  <si>
    <t>Column2</t>
  </si>
  <si>
    <t>Column3</t>
  </si>
  <si>
    <t>Column4</t>
  </si>
  <si>
    <t>Column5</t>
  </si>
  <si>
    <t>Column6</t>
  </si>
  <si>
    <t>Column7</t>
  </si>
  <si>
    <t>Column8</t>
  </si>
  <si>
    <t>1.11.2029</t>
  </si>
  <si>
    <t>1.11.2030</t>
  </si>
  <si>
    <t>1.01.2029</t>
  </si>
  <si>
    <t>1.02.2029</t>
  </si>
  <si>
    <t>1.03.2029</t>
  </si>
  <si>
    <t>1.04.2029</t>
  </si>
  <si>
    <t>1.05.2029</t>
  </si>
  <si>
    <t>1.06.2029</t>
  </si>
  <si>
    <t>1.07.2029</t>
  </si>
  <si>
    <t>1.08.2029</t>
  </si>
  <si>
    <t>1.09.2029</t>
  </si>
  <si>
    <t>1.10.2029</t>
  </si>
  <si>
    <t>1.12.2029</t>
  </si>
  <si>
    <t>1.01.2030</t>
  </si>
  <si>
    <t>1.02.2030</t>
  </si>
  <si>
    <t>1.03.2030</t>
  </si>
  <si>
    <t>1.04.2030</t>
  </si>
  <si>
    <t>1.05.2030</t>
  </si>
  <si>
    <t>1.06.2030</t>
  </si>
  <si>
    <t>1.07.2030</t>
  </si>
  <si>
    <t>1.08.2030</t>
  </si>
  <si>
    <t>1.09.2030</t>
  </si>
  <si>
    <t>1.10.2030</t>
  </si>
  <si>
    <t>1.12.2030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</si>
</sst>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0.00;[Red]\-#,##0.00;\-"/>
    <numFmt numFmtId="165" formatCode="#,##0.00;\-#,##0.00;\-"/>
    <numFmt numFmtId="166" formatCode="#,##0;[Red]\-#,##0;\-"/>
    <numFmt numFmtId="167" formatCode="#,##0\ %;[Red]\-#,##0\ %;\-"/>
  </numFmts>
  <fonts count="14">
    <font>
      <sz val="11"/>
      <color theme="1"/>
      <name val="Calibri"/>
      <family val="2"/>
      <scheme val="minor"/>
    </font>
    <font>
      <sz val="11"/>
      <color theme="1"/>
      <name val="Segoe UI Bold"/>
      <family val="2"/>
      <charset val="162"/>
    </font>
    <font>
      <sz val="11"/>
      <color theme="1"/>
      <name val="Segoe UI Bold"/>
      <family val="2"/>
      <charset val="162"/>
    </font>
    <font>
      <b/>
      <sz val="9"/>
      <color rgb="FF000000"/>
      <name val="Segoe UI Semibold"/>
      <family val="2"/>
      <charset val="162"/>
    </font>
    <font>
      <sz val="8"/>
      <name val="Calibri"/>
      <family val="2"/>
      <scheme val="minor"/>
    </font>
    <font>
      <sz val="11"/>
      <color theme="1"/>
      <name val="Calibri"/>
      <family val="2"/>
      <charset val="162"/>
      <scheme val="minor"/>
    </font>
    <font>
      <sz val="11"/>
      <color theme="1"/>
      <name val="Calibri"/>
      <family val="2"/>
      <scheme val="minor"/>
    </font>
    <font>
      <sz val="9"/>
      <color indexed="81"/>
      <name val="Tahoma"/>
      <family val="2"/>
      <charset val="162"/>
    </font>
    <font>
      <b/>
      <sz val="9"/>
      <color indexed="81"/>
      <name val="Tahoma"/>
      <family val="2"/>
      <charset val="162"/>
    </font>
    <font>
      <b/>
      <sz val="11"/>
      <color rgb="FFFFFFFF"/>
      <name val="Aptos Narrow"/>
      <family val="2"/>
    </font>
    <font>
      <b/>
      <sz val="11"/>
      <color rgb="FF000000"/>
      <name val="Aptos Narrow"/>
      <family val="2"/>
    </font>
    <font>
      <b/>
      <sz val="12"/>
      <color rgb="FFFFFFFF"/>
      <name val="Segoe UI Semibold"/>
      <family val="2"/>
      <charset val="162"/>
    </font>
    <font>
      <sz val="11"/>
      <color rgb="FF000000"/>
      <name val="Aptos Narrow"/>
      <family val="2"/>
      <charset val="162"/>
    </font>
    <font>
      <sz val="10"/>
      <name val="Arial"/>
      <family val="2"/>
      <charset val="162"/>
    </font>
  </fonts>
  <fills count="16">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0F243E"/>
        <bgColor rgb="FFDCE6F1"/>
      </patternFill>
    </fill>
    <fill>
      <patternFill patternType="solid">
        <fgColor rgb="FF366092"/>
        <bgColor rgb="FFDCE6F1"/>
      </patternFill>
    </fill>
    <fill>
      <patternFill patternType="solid">
        <fgColor rgb="FF963634"/>
        <bgColor rgb="FFDCE6F1"/>
      </patternFill>
    </fill>
    <fill>
      <patternFill patternType="solid">
        <fgColor rgb="FF8DB4E2"/>
        <bgColor rgb="FF000000"/>
      </patternFill>
    </fill>
    <fill>
      <patternFill patternType="solid">
        <fgColor rgb="FFC5D9F1"/>
        <bgColor rgb="FFDCE6F1"/>
      </patternFill>
    </fill>
    <fill>
      <patternFill patternType="solid">
        <fgColor rgb="FF0F243E"/>
        <bgColor rgb="FF000000"/>
      </patternFill>
    </fill>
    <fill>
      <patternFill patternType="solid">
        <fgColor rgb="FF061320"/>
        <bgColor rgb="FF000000"/>
      </patternFill>
    </fill>
    <fill>
      <patternFill patternType="solid">
        <fgColor rgb="FF0B3040"/>
        <bgColor rgb="FF000000"/>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theme="3" tint="0.39997558519241921"/>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rgb="FFFF0000"/>
      </left>
      <right style="thin">
        <color auto="1"/>
      </right>
      <top style="thin">
        <color auto="1"/>
      </top>
      <bottom style="thin">
        <color auto="1"/>
      </bottom>
      <diagonal/>
    </border>
    <border>
      <left style="thick">
        <color rgb="FFFF0000"/>
      </left>
      <right/>
      <top/>
      <bottom/>
      <diagonal/>
    </border>
    <border>
      <left/>
      <right style="thick">
        <color rgb="FFFF0000"/>
      </right>
      <top/>
      <bottom/>
      <diagonal/>
    </border>
    <border>
      <left/>
      <right/>
      <top style="medium">
        <color rgb="FF000000"/>
      </top>
      <bottom style="medium">
        <color rgb="FF000000"/>
      </bottom>
      <diagonal/>
    </border>
    <border>
      <left style="thin">
        <color auto="1"/>
      </left>
      <right style="thin">
        <color rgb="FFA6A6A6"/>
      </right>
      <top/>
      <bottom style="thin">
        <color rgb="FFD9D9D9"/>
      </bottom>
      <diagonal/>
    </border>
    <border>
      <left style="thin">
        <color rgb="FFA6A6A6"/>
      </left>
      <right style="thin">
        <color rgb="FFA6A6A6"/>
      </right>
      <top/>
      <bottom style="thin">
        <color rgb="FFD9D9D9"/>
      </bottom>
      <diagonal/>
    </border>
    <border>
      <left style="thin">
        <color rgb="FFA6A6A6"/>
      </left>
      <right style="thin">
        <color auto="1"/>
      </right>
      <top/>
      <bottom style="thin">
        <color rgb="FFD9D9D9"/>
      </bottom>
      <diagonal/>
    </border>
    <border>
      <left style="thin">
        <color auto="1"/>
      </left>
      <right style="thin">
        <color rgb="FFA6A6A6"/>
      </right>
      <top style="thin">
        <color rgb="FFD9D9D9"/>
      </top>
      <bottom style="thin">
        <color rgb="FFD9D9D9"/>
      </bottom>
      <diagonal/>
    </border>
    <border>
      <left style="thin">
        <color rgb="FFA6A6A6"/>
      </left>
      <right style="thin">
        <color rgb="FFA6A6A6"/>
      </right>
      <top style="thin">
        <color rgb="FFD9D9D9"/>
      </top>
      <bottom style="thin">
        <color rgb="FFD9D9D9"/>
      </bottom>
      <diagonal/>
    </border>
    <border>
      <left style="thin">
        <color rgb="FFA6A6A6"/>
      </left>
      <right style="thin">
        <color auto="1"/>
      </right>
      <top style="thin">
        <color rgb="FFD9D9D9"/>
      </top>
      <bottom style="thin">
        <color rgb="FFD9D9D9"/>
      </bottom>
      <diagonal/>
    </border>
    <border>
      <left style="thin">
        <color auto="1"/>
      </left>
      <right style="thin">
        <color rgb="FFA6A6A6"/>
      </right>
      <top style="thin">
        <color rgb="FFD9D9D9"/>
      </top>
      <bottom style="medium">
        <color rgb="FF000000"/>
      </bottom>
      <diagonal/>
    </border>
    <border>
      <left style="thin">
        <color rgb="FFA6A6A6"/>
      </left>
      <right style="thin">
        <color rgb="FFA6A6A6"/>
      </right>
      <top style="thin">
        <color rgb="FFD9D9D9"/>
      </top>
      <bottom style="medium">
        <color rgb="FF000000"/>
      </bottom>
      <diagonal/>
    </border>
    <border>
      <left style="thin">
        <color rgb="FFA6A6A6"/>
      </left>
      <right style="thin">
        <color auto="1"/>
      </right>
      <top style="thin">
        <color rgb="FFD9D9D9"/>
      </top>
      <bottom style="medium">
        <color rgb="FF000000"/>
      </bottom>
      <diagonal/>
    </border>
    <border>
      <left style="thin">
        <color rgb="FF0F243E"/>
      </left>
      <right/>
      <top style="thin">
        <color rgb="FF0F243E"/>
      </top>
      <bottom/>
      <diagonal/>
    </border>
    <border>
      <left style="thin">
        <color rgb="FF061320"/>
      </left>
      <right/>
      <top style="thin">
        <color rgb="FF061320"/>
      </top>
      <bottom/>
      <diagonal/>
    </border>
    <border>
      <left/>
      <right/>
      <top style="thin">
        <color rgb="FF061320"/>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ck">
        <color rgb="FFFF0000"/>
      </left>
      <right style="thin">
        <color auto="1"/>
      </right>
      <top/>
      <bottom style="thin">
        <color auto="1"/>
      </bottom>
      <diagonal/>
    </border>
    <border>
      <left/>
      <right style="thin">
        <color auto="1"/>
      </right>
      <top/>
      <bottom style="thin">
        <color auto="1"/>
      </bottom>
      <diagonal/>
    </border>
    <border>
      <left style="thin">
        <color auto="1"/>
      </left>
      <right style="thick">
        <color rgb="FFFF0000"/>
      </right>
      <top/>
      <bottom style="thin">
        <color auto="1"/>
      </bottom>
      <diagonal/>
    </border>
    <border>
      <left/>
      <right style="thin">
        <color auto="1"/>
      </right>
      <top style="thin">
        <color auto="1"/>
      </top>
      <bottom style="thin">
        <color auto="1"/>
      </bottom>
      <diagonal/>
    </border>
    <border>
      <left/>
      <right style="thick">
        <color theme="8" tint="0.39994506668294322"/>
      </right>
      <top/>
      <bottom/>
      <diagonal/>
    </border>
  </borders>
  <cellStyleXfs count="8">
    <xf numFmtId="0" fontId="0" fillId="0" borderId="0"/>
    <xf numFmtId="0" fontId="5" fillId="3" borderId="0"/>
    <xf numFmtId="43" fontId="6" fillId="0" borderId="0" applyFont="0" applyFill="0" applyBorder="0" applyAlignment="0" applyProtection="0"/>
    <xf numFmtId="0" fontId="5" fillId="3" borderId="0"/>
    <xf numFmtId="0" fontId="1" fillId="3" borderId="0"/>
    <xf numFmtId="0" fontId="13" fillId="3" borderId="0"/>
    <xf numFmtId="0" fontId="6" fillId="3" borderId="0"/>
    <xf numFmtId="43" fontId="6" fillId="3" borderId="0" applyFont="0" applyFill="0" applyBorder="0" applyAlignment="0" applyProtection="0"/>
  </cellStyleXfs>
  <cellXfs count="115">
    <xf numFmtId="0" fontId="0" fillId="0" borderId="0" xfId="0"/>
    <xf numFmtId="0" fontId="3" fillId="2" borderId="1" xfId="0" applyFont="1" applyFill="1" applyBorder="1" applyAlignment="1">
      <alignment horizontal="center" vertical="center"/>
    </xf>
    <xf numFmtId="14" fontId="3" fillId="2" borderId="1" xfId="0" quotePrefix="1" applyNumberFormat="1" applyFont="1" applyFill="1" applyBorder="1" applyAlignment="1">
      <alignment horizontal="center" vertical="center"/>
    </xf>
    <xf numFmtId="0" fontId="0" fillId="0" borderId="0" xfId="0" quotePrefix="1"/>
    <xf numFmtId="40" fontId="3" fillId="2" borderId="1" xfId="0" applyNumberFormat="1" applyFont="1" applyFill="1" applyBorder="1" applyAlignment="1">
      <alignment horizontal="center" vertical="center"/>
    </xf>
    <xf numFmtId="40" fontId="0" fillId="0" borderId="0" xfId="0" applyNumberFormat="1"/>
    <xf numFmtId="14" fontId="3" fillId="2" borderId="2" xfId="0" quotePrefix="1" applyNumberFormat="1" applyFont="1" applyFill="1" applyBorder="1" applyAlignment="1">
      <alignment horizontal="center" vertical="center"/>
    </xf>
    <xf numFmtId="14" fontId="3" fillId="2" borderId="3" xfId="0" quotePrefix="1" applyNumberFormat="1" applyFont="1" applyFill="1" applyBorder="1" applyAlignment="1">
      <alignment horizontal="center" vertical="center"/>
    </xf>
    <xf numFmtId="164" fontId="0" fillId="0" borderId="0" xfId="0" applyNumberFormat="1"/>
    <xf numFmtId="164" fontId="0" fillId="0" borderId="4" xfId="0" applyNumberFormat="1" applyBorder="1"/>
    <xf numFmtId="164" fontId="0" fillId="0" borderId="5" xfId="0" applyNumberFormat="1" applyBorder="1"/>
    <xf numFmtId="0" fontId="2" fillId="3" borderId="0" xfId="0" applyFont="1" applyFill="1"/>
    <xf numFmtId="0" fontId="9" fillId="4" borderId="6" xfId="0" applyFont="1" applyFill="1" applyBorder="1" applyAlignment="1">
      <alignment vertical="center" wrapText="1"/>
    </xf>
    <xf numFmtId="0" fontId="9" fillId="4" borderId="6"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5" borderId="6" xfId="0" applyFont="1" applyFill="1" applyBorder="1" applyAlignment="1">
      <alignment horizontal="left" vertical="center" wrapText="1"/>
    </xf>
    <xf numFmtId="165" fontId="9" fillId="5" borderId="6" xfId="0" applyNumberFormat="1" applyFont="1" applyFill="1" applyBorder="1" applyAlignment="1">
      <alignment horizontal="center" vertical="center" wrapText="1"/>
    </xf>
    <xf numFmtId="166" fontId="9" fillId="4" borderId="6" xfId="0" applyNumberFormat="1" applyFont="1" applyFill="1" applyBorder="1" applyAlignment="1">
      <alignment horizontal="center" vertical="center" wrapText="1"/>
    </xf>
    <xf numFmtId="167" fontId="9" fillId="5" borderId="6" xfId="0" applyNumberFormat="1" applyFont="1" applyFill="1" applyBorder="1" applyAlignment="1">
      <alignment horizontal="center" vertical="center" wrapText="1"/>
    </xf>
    <xf numFmtId="0" fontId="9" fillId="6" borderId="7" xfId="0" applyFont="1" applyFill="1" applyBorder="1"/>
    <xf numFmtId="0" fontId="9" fillId="6" borderId="8" xfId="0" applyFont="1" applyFill="1" applyBorder="1"/>
    <xf numFmtId="0" fontId="9" fillId="6" borderId="8" xfId="0" applyFont="1" applyFill="1" applyBorder="1" applyAlignment="1">
      <alignment horizontal="center" vertical="center"/>
    </xf>
    <xf numFmtId="0" fontId="9" fillId="6" borderId="8" xfId="0" applyFont="1" applyFill="1" applyBorder="1" applyAlignment="1">
      <alignment horizontal="left" vertical="center" indent="1"/>
    </xf>
    <xf numFmtId="165" fontId="9" fillId="6" borderId="8" xfId="0" applyNumberFormat="1" applyFont="1" applyFill="1" applyBorder="1" applyAlignment="1">
      <alignment horizontal="right" indent="1"/>
    </xf>
    <xf numFmtId="166" fontId="9" fillId="6" borderId="8" xfId="0" applyNumberFormat="1" applyFont="1" applyFill="1" applyBorder="1" applyAlignment="1">
      <alignment horizontal="center" vertical="center"/>
    </xf>
    <xf numFmtId="167" fontId="9" fillId="6" borderId="8" xfId="0" applyNumberFormat="1" applyFont="1" applyFill="1" applyBorder="1" applyAlignment="1">
      <alignment horizontal="right" indent="1"/>
    </xf>
    <xf numFmtId="0" fontId="9" fillId="6" borderId="9" xfId="0" applyFont="1" applyFill="1" applyBorder="1" applyAlignment="1">
      <alignment horizontal="center" vertical="center"/>
    </xf>
    <xf numFmtId="0" fontId="10" fillId="7" borderId="10" xfId="0" applyFont="1" applyFill="1" applyBorder="1"/>
    <xf numFmtId="0" fontId="10" fillId="7" borderId="11" xfId="0" applyFont="1" applyFill="1" applyBorder="1" applyAlignment="1">
      <alignment horizontal="left" indent="2"/>
    </xf>
    <xf numFmtId="0" fontId="10" fillId="7" borderId="11" xfId="0" applyFont="1" applyFill="1" applyBorder="1" applyAlignment="1">
      <alignment horizontal="center" vertical="center"/>
    </xf>
    <xf numFmtId="0" fontId="10" fillId="7" borderId="11" xfId="0" applyFont="1" applyFill="1" applyBorder="1" applyAlignment="1">
      <alignment horizontal="left" vertical="center" indent="1"/>
    </xf>
    <xf numFmtId="165" fontId="10" fillId="7" borderId="11" xfId="0" applyNumberFormat="1" applyFont="1" applyFill="1" applyBorder="1" applyAlignment="1">
      <alignment horizontal="right" indent="1"/>
    </xf>
    <xf numFmtId="166" fontId="10" fillId="7" borderId="11" xfId="0" applyNumberFormat="1" applyFont="1" applyFill="1" applyBorder="1" applyAlignment="1">
      <alignment horizontal="center" vertical="center"/>
    </xf>
    <xf numFmtId="167" fontId="10" fillId="7" borderId="11" xfId="0" applyNumberFormat="1" applyFont="1" applyFill="1" applyBorder="1" applyAlignment="1">
      <alignment horizontal="right" indent="1"/>
    </xf>
    <xf numFmtId="0" fontId="10" fillId="7" borderId="12" xfId="0" applyFont="1" applyFill="1" applyBorder="1" applyAlignment="1">
      <alignment horizontal="center" vertical="center"/>
    </xf>
    <xf numFmtId="0" fontId="10" fillId="8" borderId="10" xfId="0" applyFont="1" applyFill="1" applyBorder="1"/>
    <xf numFmtId="0" fontId="10" fillId="8" borderId="11" xfId="0" applyFont="1" applyFill="1" applyBorder="1" applyAlignment="1">
      <alignment horizontal="left" indent="4"/>
    </xf>
    <xf numFmtId="0" fontId="10" fillId="8" borderId="11" xfId="0" applyFont="1" applyFill="1" applyBorder="1" applyAlignment="1">
      <alignment horizontal="center" vertical="center"/>
    </xf>
    <xf numFmtId="0" fontId="10" fillId="8" borderId="11" xfId="0" applyFont="1" applyFill="1" applyBorder="1" applyAlignment="1">
      <alignment horizontal="left" vertical="center" indent="1"/>
    </xf>
    <xf numFmtId="165" fontId="10" fillId="8" borderId="11" xfId="0" applyNumberFormat="1" applyFont="1" applyFill="1" applyBorder="1" applyAlignment="1">
      <alignment horizontal="right" indent="1"/>
    </xf>
    <xf numFmtId="166" fontId="10" fillId="8" borderId="11" xfId="0" applyNumberFormat="1" applyFont="1" applyFill="1" applyBorder="1" applyAlignment="1">
      <alignment horizontal="center" vertical="center"/>
    </xf>
    <xf numFmtId="167" fontId="10" fillId="8" borderId="11" xfId="0" applyNumberFormat="1" applyFont="1" applyFill="1" applyBorder="1" applyAlignment="1">
      <alignment horizontal="right" indent="1"/>
    </xf>
    <xf numFmtId="0" fontId="10" fillId="8" borderId="12" xfId="0" applyFont="1" applyFill="1" applyBorder="1" applyAlignment="1">
      <alignment horizontal="center" vertical="center"/>
    </xf>
    <xf numFmtId="0" fontId="10" fillId="3" borderId="10" xfId="0" applyFont="1" applyFill="1" applyBorder="1"/>
    <xf numFmtId="0" fontId="10" fillId="3" borderId="11" xfId="0" applyFont="1" applyFill="1" applyBorder="1" applyAlignment="1">
      <alignment horizontal="left" indent="6"/>
    </xf>
    <xf numFmtId="0" fontId="10" fillId="3" borderId="11" xfId="0" applyFont="1" applyFill="1" applyBorder="1" applyAlignment="1">
      <alignment horizontal="center" vertical="center"/>
    </xf>
    <xf numFmtId="0" fontId="10" fillId="3" borderId="11" xfId="0" applyFont="1" applyFill="1" applyBorder="1" applyAlignment="1">
      <alignment horizontal="left" vertical="center" indent="1"/>
    </xf>
    <xf numFmtId="165" fontId="10" fillId="3" borderId="11" xfId="0" applyNumberFormat="1" applyFont="1" applyFill="1" applyBorder="1" applyAlignment="1">
      <alignment horizontal="right" indent="1"/>
    </xf>
    <xf numFmtId="166" fontId="10" fillId="3" borderId="11" xfId="0" applyNumberFormat="1" applyFont="1" applyFill="1" applyBorder="1" applyAlignment="1">
      <alignment horizontal="center" vertical="center"/>
    </xf>
    <xf numFmtId="167" fontId="10" fillId="3" borderId="11" xfId="0" applyNumberFormat="1" applyFont="1" applyFill="1" applyBorder="1" applyAlignment="1">
      <alignment horizontal="right" indent="1"/>
    </xf>
    <xf numFmtId="0" fontId="10" fillId="3" borderId="12" xfId="0" applyFont="1" applyFill="1" applyBorder="1" applyAlignment="1">
      <alignment horizontal="center" vertical="center"/>
    </xf>
    <xf numFmtId="0" fontId="9" fillId="6" borderId="10" xfId="0" applyFont="1" applyFill="1" applyBorder="1"/>
    <xf numFmtId="0" fontId="9" fillId="6" borderId="11" xfId="0" applyFont="1" applyFill="1" applyBorder="1"/>
    <xf numFmtId="0" fontId="9" fillId="6" borderId="11" xfId="0" applyFont="1" applyFill="1" applyBorder="1" applyAlignment="1">
      <alignment horizontal="center" vertical="center"/>
    </xf>
    <xf numFmtId="0" fontId="9" fillId="6" borderId="11" xfId="0" applyFont="1" applyFill="1" applyBorder="1" applyAlignment="1">
      <alignment horizontal="left" vertical="center" indent="1"/>
    </xf>
    <xf numFmtId="165" fontId="9" fillId="6" borderId="11" xfId="0" applyNumberFormat="1" applyFont="1" applyFill="1" applyBorder="1" applyAlignment="1">
      <alignment horizontal="right" indent="1"/>
    </xf>
    <xf numFmtId="166" fontId="9" fillId="6" borderId="11" xfId="0" applyNumberFormat="1" applyFont="1" applyFill="1" applyBorder="1" applyAlignment="1">
      <alignment horizontal="center" vertical="center"/>
    </xf>
    <xf numFmtId="167" fontId="9" fillId="6" borderId="11" xfId="0" applyNumberFormat="1" applyFont="1" applyFill="1" applyBorder="1" applyAlignment="1">
      <alignment horizontal="right" indent="1"/>
    </xf>
    <xf numFmtId="0" fontId="9" fillId="6" borderId="12" xfId="0" applyFont="1" applyFill="1" applyBorder="1" applyAlignment="1">
      <alignment horizontal="center" vertical="center"/>
    </xf>
    <xf numFmtId="0" fontId="10" fillId="3" borderId="13" xfId="0" applyFont="1" applyFill="1" applyBorder="1"/>
    <xf numFmtId="0" fontId="10" fillId="3" borderId="14" xfId="0" applyFont="1" applyFill="1" applyBorder="1" applyAlignment="1">
      <alignment horizontal="left" indent="6"/>
    </xf>
    <xf numFmtId="0" fontId="10" fillId="3" borderId="14" xfId="0" applyFont="1" applyFill="1" applyBorder="1" applyAlignment="1">
      <alignment horizontal="center" vertical="center"/>
    </xf>
    <xf numFmtId="0" fontId="10" fillId="3" borderId="14" xfId="0" applyFont="1" applyFill="1" applyBorder="1" applyAlignment="1">
      <alignment horizontal="left" vertical="center" indent="1"/>
    </xf>
    <xf numFmtId="165" fontId="10" fillId="3" borderId="14" xfId="0" applyNumberFormat="1" applyFont="1" applyFill="1" applyBorder="1" applyAlignment="1">
      <alignment horizontal="right" indent="1"/>
    </xf>
    <xf numFmtId="166" fontId="10" fillId="3" borderId="14" xfId="0" applyNumberFormat="1" applyFont="1" applyFill="1" applyBorder="1" applyAlignment="1">
      <alignment horizontal="center" vertical="center"/>
    </xf>
    <xf numFmtId="167" fontId="10" fillId="3" borderId="14" xfId="0" applyNumberFormat="1" applyFont="1" applyFill="1" applyBorder="1" applyAlignment="1">
      <alignment horizontal="right" indent="1"/>
    </xf>
    <xf numFmtId="0" fontId="10" fillId="3" borderId="15" xfId="0" applyFont="1" applyFill="1" applyBorder="1" applyAlignment="1">
      <alignment horizontal="center" vertical="center"/>
    </xf>
    <xf numFmtId="0" fontId="11" fillId="9" borderId="16" xfId="0" applyFont="1" applyFill="1" applyBorder="1" applyAlignment="1">
      <alignment horizontal="left"/>
    </xf>
    <xf numFmtId="0" fontId="11" fillId="9" borderId="0" xfId="0" applyFont="1" applyFill="1"/>
    <xf numFmtId="0" fontId="11" fillId="10" borderId="17" xfId="0" applyFont="1" applyFill="1" applyBorder="1" applyAlignment="1">
      <alignment horizontal="left"/>
    </xf>
    <xf numFmtId="0" fontId="11" fillId="10" borderId="18" xfId="0" applyFont="1" applyFill="1" applyBorder="1"/>
    <xf numFmtId="0" fontId="9" fillId="11" borderId="0" xfId="0" applyFont="1" applyFill="1"/>
    <xf numFmtId="0" fontId="12" fillId="3" borderId="1" xfId="0" applyFont="1" applyFill="1" applyBorder="1"/>
    <xf numFmtId="0" fontId="0" fillId="0" borderId="19" xfId="0" applyBorder="1"/>
    <xf numFmtId="0" fontId="0" fillId="0" borderId="20" xfId="0" applyBorder="1"/>
    <xf numFmtId="164" fontId="0" fillId="12" borderId="0" xfId="0" applyNumberFormat="1" applyFill="1"/>
    <xf numFmtId="49" fontId="3" fillId="2" borderId="1" xfId="0" applyNumberFormat="1" applyFont="1" applyFill="1" applyBorder="1" applyAlignment="1">
      <alignment horizontal="center" vertical="center"/>
    </xf>
    <xf numFmtId="49" fontId="0" fillId="0" borderId="0" xfId="0" applyNumberFormat="1"/>
    <xf numFmtId="40" fontId="0" fillId="0" borderId="0" xfId="2" quotePrefix="1" applyNumberFormat="1" applyFont="1" applyFill="1"/>
    <xf numFmtId="0" fontId="0" fillId="13" borderId="0" xfId="0" applyFill="1"/>
    <xf numFmtId="43" fontId="0" fillId="0" borderId="0" xfId="2" applyFont="1"/>
    <xf numFmtId="0" fontId="3" fillId="2" borderId="22" xfId="0" applyFont="1" applyFill="1" applyBorder="1" applyAlignment="1">
      <alignment horizontal="center" vertical="center"/>
    </xf>
    <xf numFmtId="49" fontId="3" fillId="2" borderId="22" xfId="0" applyNumberFormat="1" applyFont="1" applyFill="1" applyBorder="1" applyAlignment="1">
      <alignment horizontal="center" vertical="center"/>
    </xf>
    <xf numFmtId="40" fontId="3" fillId="2" borderId="22" xfId="0" applyNumberFormat="1" applyFont="1" applyFill="1" applyBorder="1" applyAlignment="1">
      <alignment horizontal="center" vertical="center"/>
    </xf>
    <xf numFmtId="14" fontId="3" fillId="2" borderId="22" xfId="0" quotePrefix="1" applyNumberFormat="1" applyFont="1" applyFill="1" applyBorder="1" applyAlignment="1">
      <alignment horizontal="center" vertical="center"/>
    </xf>
    <xf numFmtId="14" fontId="3" fillId="2" borderId="21" xfId="0" quotePrefix="1" applyNumberFormat="1" applyFont="1" applyFill="1" applyBorder="1" applyAlignment="1">
      <alignment horizontal="center" vertical="center"/>
    </xf>
    <xf numFmtId="14" fontId="3" fillId="2" borderId="23" xfId="0" quotePrefix="1" applyNumberFormat="1" applyFont="1" applyFill="1" applyBorder="1" applyAlignment="1">
      <alignment horizontal="center" vertical="center"/>
    </xf>
    <xf numFmtId="0" fontId="0" fillId="12" borderId="0" xfId="0" applyFill="1"/>
    <xf numFmtId="0" fontId="0" fillId="12" borderId="0" xfId="0" quotePrefix="1" applyFill="1"/>
    <xf numFmtId="49" fontId="0" fillId="12" borderId="0" xfId="0" applyNumberFormat="1" applyFill="1"/>
    <xf numFmtId="40" fontId="0" fillId="12" borderId="0" xfId="2" applyNumberFormat="1" applyFont="1" applyFill="1"/>
    <xf numFmtId="40" fontId="0" fillId="12" borderId="0" xfId="0" applyNumberFormat="1" applyFill="1"/>
    <xf numFmtId="0" fontId="0" fillId="0" borderId="4" xfId="0" applyBorder="1"/>
    <xf numFmtId="14" fontId="3" fillId="2" borderId="24" xfId="0" quotePrefix="1" applyNumberFormat="1" applyFont="1" applyFill="1" applyBorder="1" applyAlignment="1">
      <alignment horizontal="center" vertical="center"/>
    </xf>
    <xf numFmtId="14" fontId="3" fillId="2" borderId="25" xfId="0" quotePrefix="1" applyNumberFormat="1" applyFont="1" applyFill="1" applyBorder="1" applyAlignment="1">
      <alignment horizontal="center" vertical="center"/>
    </xf>
    <xf numFmtId="164" fontId="0" fillId="12" borderId="5" xfId="0" applyNumberFormat="1" applyFill="1" applyBorder="1"/>
    <xf numFmtId="14" fontId="3" fillId="2" borderId="22" xfId="0" applyNumberFormat="1" applyFont="1" applyFill="1" applyBorder="1" applyAlignment="1">
      <alignment horizontal="center" vertical="center"/>
    </xf>
    <xf numFmtId="164" fontId="0" fillId="0" borderId="0" xfId="0" quotePrefix="1" applyNumberFormat="1"/>
    <xf numFmtId="40" fontId="0" fillId="3" borderId="0" xfId="2" quotePrefix="1" applyNumberFormat="1" applyFont="1" applyFill="1"/>
    <xf numFmtId="0" fontId="3" fillId="2" borderId="22" xfId="6" applyFont="1" applyFill="1" applyBorder="1" applyAlignment="1">
      <alignment horizontal="center" vertical="center"/>
    </xf>
    <xf numFmtId="49" fontId="3" fillId="2" borderId="22" xfId="6" applyNumberFormat="1" applyFont="1" applyFill="1" applyBorder="1" applyAlignment="1">
      <alignment horizontal="center" vertical="center"/>
    </xf>
    <xf numFmtId="40" fontId="3" fillId="2" borderId="22" xfId="6" applyNumberFormat="1" applyFont="1" applyFill="1" applyBorder="1" applyAlignment="1">
      <alignment horizontal="center" vertical="center"/>
    </xf>
    <xf numFmtId="14" fontId="3" fillId="2" borderId="22" xfId="6" quotePrefix="1" applyNumberFormat="1" applyFont="1" applyFill="1" applyBorder="1" applyAlignment="1">
      <alignment horizontal="center" vertical="center"/>
    </xf>
    <xf numFmtId="14" fontId="3" fillId="2" borderId="21" xfId="6" quotePrefix="1" applyNumberFormat="1" applyFont="1" applyFill="1" applyBorder="1" applyAlignment="1">
      <alignment horizontal="center" vertical="center"/>
    </xf>
    <xf numFmtId="14" fontId="3" fillId="2" borderId="23" xfId="6" quotePrefix="1" applyNumberFormat="1" applyFont="1" applyFill="1" applyBorder="1" applyAlignment="1">
      <alignment horizontal="center" vertical="center"/>
    </xf>
    <xf numFmtId="0" fontId="6" fillId="3" borderId="0" xfId="6"/>
    <xf numFmtId="0" fontId="6" fillId="3" borderId="0" xfId="6" quotePrefix="1"/>
    <xf numFmtId="4" fontId="6" fillId="14" borderId="26" xfId="6" applyNumberFormat="1" applyFill="1" applyBorder="1"/>
    <xf numFmtId="43" fontId="0" fillId="3" borderId="0" xfId="7" applyFont="1"/>
    <xf numFmtId="40" fontId="0" fillId="12" borderId="0" xfId="7" applyNumberFormat="1" applyFont="1" applyFill="1"/>
    <xf numFmtId="164" fontId="0" fillId="0" borderId="0" xfId="0" applyNumberFormat="1" applyFont="1"/>
    <xf numFmtId="0" fontId="0" fillId="15" borderId="0" xfId="0" applyFill="1"/>
    <xf numFmtId="164" fontId="0" fillId="15" borderId="5" xfId="0" applyNumberFormat="1" applyFill="1" applyBorder="1"/>
    <xf numFmtId="4" fontId="0" fillId="0" borderId="0" xfId="0" applyNumberFormat="1"/>
    <xf numFmtId="4" fontId="0" fillId="0" borderId="27" xfId="0" applyNumberFormat="1" applyBorder="1"/>
  </cellXfs>
  <cellStyles count="8">
    <cellStyle name="Comma" xfId="2" builtinId="3"/>
    <cellStyle name="Comma 2" xfId="7" xr:uid="{8083D818-5D8C-4D4E-93AE-E18744FEC626}"/>
    <cellStyle name="Normal" xfId="0" builtinId="0"/>
    <cellStyle name="Normal 13 2" xfId="3" xr:uid="{D6139EB2-4034-404B-AF28-AB6F58A1CAD0}"/>
    <cellStyle name="Normal 2" xfId="5" xr:uid="{B886E6DC-52C5-4F6F-B5A9-A89D1283F4B7}"/>
    <cellStyle name="Normal 3" xfId="4" xr:uid="{5FC20AE3-76F8-4A53-AE10-657120E5A626}"/>
    <cellStyle name="Normal 4" xfId="6" xr:uid="{AF36DDDF-627B-4D35-853F-84B888607BB1}"/>
    <cellStyle name="Normal 8" xfId="1" xr:uid="{2B69EC02-94F9-4D65-B019-A99824B96977}"/>
  </cellStyles>
  <dxfs count="124">
    <dxf>
      <fill>
        <patternFill patternType="solid">
          <fgColor rgb="FF92D050"/>
          <bgColor rgb="FF000000"/>
        </patternFill>
      </fill>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border diagonalUp="0" diagonalDown="0">
        <left/>
        <right style="thick">
          <color rgb="FFFF0000"/>
        </right>
        <top/>
        <bottom/>
        <vertical/>
        <horizontal/>
      </border>
    </dxf>
    <dxf>
      <numFmt numFmtId="164" formatCode="#,##0.00;[Red]\-#,##0.00;\-"/>
      <border diagonalUp="0" diagonalDown="0" outline="0">
        <left style="thick">
          <color rgb="FFFF0000"/>
        </left>
        <right style="thick">
          <color rgb="FFFF0000"/>
        </right>
        <top/>
        <bottom/>
      </border>
    </dxf>
    <dxf>
      <numFmt numFmtId="164" formatCode="#,##0.00;[Red]\-#,##0.00;\-"/>
    </dxf>
    <dxf>
      <numFmt numFmtId="0" formatCode="General"/>
      <border diagonalUp="0" diagonalDown="0">
        <left/>
        <right style="thin">
          <color auto="1"/>
        </right>
        <top/>
        <bottom/>
        <vertical/>
        <horizontal/>
      </border>
    </dxf>
    <dxf>
      <numFmt numFmtId="0" formatCode="General"/>
      <border diagonalUp="0" diagonalDown="0">
        <left style="thin">
          <color auto="1"/>
        </left>
        <right/>
        <top/>
        <bottom/>
        <vertical/>
        <horizontal/>
      </border>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numFmt numFmtId="8" formatCode="#,##0.00;[Red]\-#,##0.00"/>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numFmt numFmtId="30" formatCode="@"/>
    </dxf>
    <dxf>
      <border outline="0">
        <top style="thin">
          <color auto="1"/>
        </top>
      </border>
    </dxf>
    <dxf>
      <border outline="0">
        <bottom style="thin">
          <color auto="1"/>
        </bottom>
      </border>
    </dxf>
    <dxf>
      <font>
        <b/>
        <i val="0"/>
        <strike val="0"/>
        <condense val="0"/>
        <extend val="0"/>
        <outline val="0"/>
        <shadow val="0"/>
        <u val="none"/>
        <vertAlign val="baseline"/>
        <sz val="9"/>
        <color rgb="FF000000"/>
        <name val="Segoe UI Semibold"/>
        <family val="2"/>
        <charset val="162"/>
        <scheme val="none"/>
      </font>
      <numFmt numFmtId="19" formatCode="d/mm/yyyy"/>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156082"/>
          <bgColor rgb="FF156082"/>
        </patternFill>
      </fill>
    </dxf>
    <dxf>
      <font>
        <b/>
        <color rgb="FFFFFFFF"/>
      </font>
      <fill>
        <patternFill patternType="solid">
          <fgColor rgb="FF156082"/>
          <bgColor rgb="FF156082"/>
        </patternFill>
      </fill>
    </dxf>
    <dxf>
      <border>
        <top style="double">
          <color rgb="FF000000"/>
        </top>
      </border>
    </dxf>
    <dxf>
      <font>
        <b/>
        <color rgb="FFFFFFFF"/>
      </font>
      <fill>
        <patternFill patternType="solid">
          <fgColor rgb="FF156082"/>
          <bgColor rgb="FF156082"/>
        </patternFill>
      </fill>
      <border>
        <bottom style="medium">
          <color rgb="FF000000"/>
        </bottom>
      </border>
    </dxf>
    <dxf>
      <font>
        <color rgb="FF000000"/>
      </font>
      <border>
        <top style="medium">
          <color rgb="FF000000"/>
        </top>
        <bottom style="medium">
          <color rgb="FF000000"/>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border>
        <top style="double">
          <color rgb="FF000000"/>
        </top>
      </border>
    </dxf>
    <dxf>
      <font>
        <b/>
        <color rgb="FFFFFFFF"/>
      </font>
      <fill>
        <patternFill patternType="solid">
          <fgColor rgb="FF4F81BD"/>
          <bgColor rgb="FF4F81BD"/>
        </patternFill>
      </fill>
      <border>
        <bottom style="medium">
          <color rgb="FF000000"/>
        </bottom>
      </border>
    </dxf>
    <dxf>
      <font>
        <color rgb="FF000000"/>
      </font>
      <border>
        <top style="medium">
          <color rgb="FF000000"/>
        </top>
        <bottom style="medium">
          <color rgb="FF000000"/>
        </bottom>
      </border>
    </dxf>
  </dxfs>
  <tableStyles count="2" defaultTableStyle="TableStyleMedium9" defaultPivotStyle="PivotStyleLight16">
    <tableStyle name="TableStyleMedium16 2" pivot="0" count="7" xr9:uid="{AE5B41E6-A2CA-4E98-A00C-18573AE5D250}">
      <tableStyleElement type="wholeTable" dxfId="123"/>
      <tableStyleElement type="headerRow" dxfId="122"/>
      <tableStyleElement type="totalRow" dxfId="121"/>
      <tableStyleElement type="firstColumn" dxfId="120"/>
      <tableStyleElement type="lastColumn" dxfId="119"/>
      <tableStyleElement type="firstRowStripe" dxfId="118"/>
      <tableStyleElement type="firstColumnStripe" dxfId="117"/>
    </tableStyle>
    <tableStyle name="TableStyleMedium16 3" pivot="0" count="7" xr9:uid="{4FB28886-9BE7-4A27-86C8-864C2CA444A7}">
      <tableStyleElement type="wholeTable" dxfId="116"/>
      <tableStyleElement type="headerRow" dxfId="115"/>
      <tableStyleElement type="totalRow" dxfId="114"/>
      <tableStyleElement type="firstColumn" dxfId="113"/>
      <tableStyleElement type="lastColumn" dxfId="112"/>
      <tableStyleElement type="firstRowStripe" dxfId="111"/>
      <tableStyleElement type="firstColumnStripe" dxfId="1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2" xr16:uid="{EB634E4D-5E1F-426A-917B-D15C5E1E7CE3}" autoFormatId="16" applyNumberFormats="0" applyBorderFormats="0" applyFontFormats="0" applyPatternFormats="0" applyAlignmentFormats="0" applyWidthHeightFormats="0">
  <queryTableRefresh nextId="3">
    <queryTableFields count="2">
      <queryTableField id="1" name="KOD" tableColumnId="1"/>
      <queryTableField id="2" name="AÇIKLAMA"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0EAC03-5ADD-46D1-BB5D-9A2211493634}" name="Table1" displayName="Table1" ref="A1:DH521" totalsRowShown="0" headerRowDxfId="109" headerRowBorderDxfId="108" tableBorderDxfId="107">
  <autoFilter ref="A1:DH521" xr:uid="{7A0EAC03-5ADD-46D1-BB5D-9A2211493634}"/>
  <tableColumns count="112">
    <tableColumn id="1" xr3:uid="{BFEBC757-8469-45AF-9BA9-AC35ECA986CE}" name="Rep Month"/>
    <tableColumn id="2" xr3:uid="{C4585366-D4BC-453A-A07F-7BCD6183D675}" name="L4 Code"/>
    <tableColumn id="3" xr3:uid="{7C052D44-7EB9-4904-9251-2F76518ACDA2}" name="L4 Desc"/>
    <tableColumn id="4" xr3:uid="{FD4E88D2-44A3-4CB6-9EC4-068FFE29A139}" name="M2 Code"/>
    <tableColumn id="5" xr3:uid="{0DA9D3DD-A5F8-42DA-A51A-BA20C78D10F1}" name="M2 Desc"/>
    <tableColumn id="6" xr3:uid="{E4172371-A071-473B-BBBA-73A61469103B}" name="T1 Code" dataDxfId="106"/>
    <tableColumn id="7" xr3:uid="{2320C59D-733E-4CC0-8E78-7468646FA0D4}" name="T1 Desc"/>
    <tableColumn id="8" xr3:uid="{2880375C-A880-4256-A922-944749EF6DB3}" name="FFAK"/>
    <tableColumn id="9" xr3:uid="{CFE6BB0A-0981-4B2F-A9DB-2AD711BCFF4C}" name="Taşeron Kod"/>
    <tableColumn id="10" xr3:uid="{3BDBF393-1E46-461D-8BF0-F2D191218EBA}" name="Sözleşme Miktar" dataDxfId="105" dataCellStyle="Comma"/>
    <tableColumn id="11" xr3:uid="{A4F52D3B-1672-4AE7-952F-A6988216B559}" name="Kalan Miktar" dataDxfId="104" dataCellStyle="Comma"/>
    <tableColumn id="12" xr3:uid="{EAB11F2C-225E-4DF7-9379-385975FEAAA3}" name="Kalan Dağılan Fark" dataDxfId="103"/>
    <tableColumn id="13" xr3:uid="{3552123D-0943-4518-87FC-C9AE2B93762A}" name="Toplam Miktar" dataDxfId="102" dataCellStyle="Comma"/>
    <tableColumn id="14" xr3:uid="{B7E11B84-661D-418A-9DE9-E09774655FCD}" name="1.10.2023" dataDxfId="101"/>
    <tableColumn id="15" xr3:uid="{AFFF0CB8-65C3-4D76-A09C-B9FC299080B9}" name="1.11.2023" dataDxfId="100"/>
    <tableColumn id="16" xr3:uid="{5585925E-4449-4F6B-BEC5-3150FB6ABD15}" name="1.12.2023" dataDxfId="99"/>
    <tableColumn id="17" xr3:uid="{9C89D215-9B73-40F6-A344-2A86C80FD8E2}" name="1.01.2024" dataDxfId="98"/>
    <tableColumn id="18" xr3:uid="{AC6928DC-6321-4E42-ADE5-A7066A5A4538}" name="1.02.2024" dataDxfId="97"/>
    <tableColumn id="19" xr3:uid="{9672CB4E-3A8B-4EEC-B70B-B2DB90844F25}" name="1.03.2024" dataDxfId="96"/>
    <tableColumn id="20" xr3:uid="{D52B1F22-F372-40F5-97EC-52440D86E83B}" name="1.04.2024" dataDxfId="95"/>
    <tableColumn id="21" xr3:uid="{E6167B93-711E-462B-8530-E2AF0A657077}" name="1.05.2024" dataDxfId="94"/>
    <tableColumn id="22" xr3:uid="{424EAD35-AC52-4A57-BC62-B733471E00B2}" name="1.06.2024" dataDxfId="93"/>
    <tableColumn id="23" xr3:uid="{2C52892D-009F-4882-979A-0B3B6840C9A0}" name="1.07.2024" dataDxfId="92"/>
    <tableColumn id="24" xr3:uid="{7C25AF6F-ABF8-4323-B9EA-877C77C35B34}" name="1.08.2024" dataDxfId="35"/>
    <tableColumn id="25" xr3:uid="{ECC84A29-E685-4DE3-AA9C-7324DEA5578B}" name="1.09.2024" dataDxfId="34"/>
    <tableColumn id="26" xr3:uid="{2B407A90-05D9-4121-BCB5-C7B544CEE29F}" name="1.10.2024" dataDxfId="36"/>
    <tableColumn id="27" xr3:uid="{D2FA5867-69D3-4822-9A4B-557A3780D632}" name="1.11.2024" dataDxfId="91"/>
    <tableColumn id="28" xr3:uid="{BF10DE85-0971-455A-9B77-D0CBEC0D4B81}" name="1.12.2024" dataDxfId="90"/>
    <tableColumn id="29" xr3:uid="{0D24134B-4C23-4D80-99B2-65706746B330}" name="1.01.2025" dataDxfId="89"/>
    <tableColumn id="30" xr3:uid="{856CFC69-4133-4160-81B8-DD1F353618A0}" name="1.02.2025" dataDxfId="88"/>
    <tableColumn id="31" xr3:uid="{B3C67FD1-5BCB-4B6B-AA1D-0BDC1D18F8EC}" name="1.03.2025" dataDxfId="87"/>
    <tableColumn id="32" xr3:uid="{2836488B-153E-4B94-9B26-61F089253A04}" name="1.04.2025" dataDxfId="86"/>
    <tableColumn id="33" xr3:uid="{1FD49296-5F87-403C-A4BD-8E2AD5F3A082}" name="1.05.2025" dataDxfId="85"/>
    <tableColumn id="34" xr3:uid="{09D26DBA-0371-4A5F-AA8D-917026C6E444}" name="1.06.2025" dataDxfId="84"/>
    <tableColumn id="35" xr3:uid="{7C5D5D82-615C-4EC2-8724-FE1C08FDA638}" name="1.07.2025" dataDxfId="83"/>
    <tableColumn id="36" xr3:uid="{C14F36D8-F7D1-4320-995E-1F39C0F251A8}" name="1.08.2025" dataDxfId="82"/>
    <tableColumn id="37" xr3:uid="{1272A712-BF4B-4912-994D-6ACE086AB9F8}" name="1.09.2025" dataDxfId="81"/>
    <tableColumn id="38" xr3:uid="{DAC98D3E-7D17-4AA7-BBB0-E5A65B251667}" name="1.10.2025" dataDxfId="80"/>
    <tableColumn id="39" xr3:uid="{C41E40BC-8050-4AC5-A8F5-9F4984CA6F41}" name="1.11.2025" dataDxfId="79"/>
    <tableColumn id="40" xr3:uid="{1FC54405-32E6-4F4E-BFFB-4794083CC706}" name="1.12.2025" dataDxfId="78"/>
    <tableColumn id="41" xr3:uid="{C9B7A0F3-0C66-48BC-98F0-5401C127411C}" name="1.01.2026" dataDxfId="77"/>
    <tableColumn id="42" xr3:uid="{F48FB81C-536B-4701-9EC9-89586D69A54B}" name="1.02.2026" dataDxfId="76"/>
    <tableColumn id="43" xr3:uid="{9E846EA4-AD81-4DC4-BF2B-00A34C02B9DD}" name="1.03.2026" dataDxfId="75"/>
    <tableColumn id="44" xr3:uid="{6AFC3F3A-B5ED-41DA-BA85-4052D9AB45B9}" name="1.04.2026" dataDxfId="74"/>
    <tableColumn id="45" xr3:uid="{03C93F38-70C5-45C4-9ED5-312F78920825}" name="1.05.2026" dataDxfId="73"/>
    <tableColumn id="46" xr3:uid="{766B0A33-93C7-45D4-888F-7E8457B92709}" name="1.06.2026" dataDxfId="72"/>
    <tableColumn id="47" xr3:uid="{C49C6EB1-C980-4D75-A933-324979D2F920}" name="1.07.2026" dataDxfId="71"/>
    <tableColumn id="48" xr3:uid="{F8FB6040-5E2F-460E-A084-72C2CE892714}" name="1.08.2026" dataDxfId="70"/>
    <tableColumn id="49" xr3:uid="{4ED47C0A-E46B-4335-A014-3C28D0151F88}" name="1.09.2026" dataDxfId="69"/>
    <tableColumn id="50" xr3:uid="{70D7F562-D331-49BE-A09C-91A2B636D182}" name="1.10.2026" dataDxfId="68"/>
    <tableColumn id="51" xr3:uid="{6D4C2011-7417-4422-A468-13141FAF62E7}" name="1.11.2026" dataDxfId="67"/>
    <tableColumn id="52" xr3:uid="{8E80BA48-D495-4D15-9E6B-4D37D0D26885}" name="1.12.2026" dataDxfId="66"/>
    <tableColumn id="53" xr3:uid="{C1270B76-4B45-4162-B2DB-28A9B446DF95}" name="1.01.2027" dataDxfId="65"/>
    <tableColumn id="54" xr3:uid="{D4457348-4DB6-410E-99E4-A4DC96F6A2AC}" name="1.02.2027" dataDxfId="64"/>
    <tableColumn id="55" xr3:uid="{C6CC2DA1-5FDE-48ED-96FC-93618759C678}" name="1.03.2027" dataDxfId="63"/>
    <tableColumn id="56" xr3:uid="{AE269F0B-EAEE-40C4-B3F9-6AA7DA82516D}" name="1.04.2027" dataDxfId="62"/>
    <tableColumn id="57" xr3:uid="{E4D95735-EB99-49CC-AB65-6462A12E5EC0}" name="1.05.2027" dataDxfId="61"/>
    <tableColumn id="58" xr3:uid="{C4B0DB98-FB1E-4D63-AD62-69319C4FDDF8}" name="1.06.2027" dataDxfId="60"/>
    <tableColumn id="59" xr3:uid="{B0BCED5D-0035-465C-A6E4-BB72477CABED}" name="1.07.2027" dataDxfId="59"/>
    <tableColumn id="60" xr3:uid="{343F196C-2235-441A-A4AE-617066C0F724}" name="1.08.2027" dataDxfId="58"/>
    <tableColumn id="61" xr3:uid="{17671FDB-2AAD-49A5-BE52-52DB8491CDE1}" name="1.09.2027" dataDxfId="57"/>
    <tableColumn id="62" xr3:uid="{B3DAEE03-9733-481B-8691-3BDA2CC1C4F7}" name="1.10.2027" dataDxfId="56"/>
    <tableColumn id="63" xr3:uid="{B78F8F10-EFE4-44F4-B5AA-8428486815EF}" name="1.11.2027" dataDxfId="55"/>
    <tableColumn id="64" xr3:uid="{C176E959-3364-4847-AF8D-89E3A79E420D}" name="1.12.2027" dataDxfId="54"/>
    <tableColumn id="65" xr3:uid="{37954031-9F58-448E-9AAE-C7314D81A78F}" name="1.01.2028" dataDxfId="53"/>
    <tableColumn id="66" xr3:uid="{3F88F8FC-A5E3-42B0-A0A7-7DD2700B0A3E}" name="1.02.2028" dataDxfId="52"/>
    <tableColumn id="67" xr3:uid="{2B33A452-AA0C-4582-A7C0-993EB20333C7}" name="1.03.2028" dataDxfId="51"/>
    <tableColumn id="68" xr3:uid="{2452F1BA-C8D1-4993-8024-0EA144112C16}" name="1.04.2028" dataDxfId="50"/>
    <tableColumn id="69" xr3:uid="{0935826B-7B81-4B0F-98BF-A871EA6D2523}" name="1.05.2028" dataDxfId="49"/>
    <tableColumn id="70" xr3:uid="{EA26C0DD-A671-4FBF-A057-22EBDCBD0E48}" name="1.06.2028" dataDxfId="48"/>
    <tableColumn id="71" xr3:uid="{5217242C-FAE8-4AEE-9D8B-B0E4D197A3F0}" name="1.07.2028" dataDxfId="47"/>
    <tableColumn id="72" xr3:uid="{BFDC6A2E-1AF9-4A9C-B29D-17D64E0D702F}" name="1.08.2028" dataDxfId="46"/>
    <tableColumn id="73" xr3:uid="{27A596D0-665B-44A7-8AD2-7C08DFCFC258}" name="1.09.2028" dataDxfId="45"/>
    <tableColumn id="74" xr3:uid="{41AC5CBC-83E2-4982-96F0-B701E6AA389E}" name="1.10.2028" dataDxfId="44"/>
    <tableColumn id="75" xr3:uid="{46703371-87F3-4E7A-926F-D31F6FE4FD0C}" name="1.11.2028" dataDxfId="43"/>
    <tableColumn id="89" xr3:uid="{285DC119-F9AA-470E-9627-ED7BC0158309}" name="1.12.2028" dataDxfId="25"/>
    <tableColumn id="90" xr3:uid="{5A6B4A18-744F-433F-85D6-BD190C0E0EB4}" name="1.01.2029" dataDxfId="24"/>
    <tableColumn id="91" xr3:uid="{FA1FF924-D09D-47FB-BE0A-C4E784B965D4}" name="1.02.2029" dataDxfId="23"/>
    <tableColumn id="92" xr3:uid="{EB82542E-FD35-4C8F-BE6F-BA5FDB217610}" name="1.03.2029" dataDxfId="22"/>
    <tableColumn id="93" xr3:uid="{B8E63CB2-2E4E-46B3-8D20-4B5965219990}" name="1.04.2029" dataDxfId="21"/>
    <tableColumn id="94" xr3:uid="{F7B25DC9-BF27-47B0-A7D5-EFA0263EB3FE}" name="1.05.2029" dataDxfId="20"/>
    <tableColumn id="95" xr3:uid="{9CEF9E4E-606A-432F-91BE-D8CFE0899C1D}" name="1.06.2029" dataDxfId="19"/>
    <tableColumn id="96" xr3:uid="{6B55D5DF-711D-4942-895F-2FC31BF237E9}" name="1.07.2029" dataDxfId="18"/>
    <tableColumn id="97" xr3:uid="{C6271FA3-5935-4017-B3A0-C7954D1724C3}" name="1.08.2029" dataDxfId="17"/>
    <tableColumn id="98" xr3:uid="{B92F600D-6B5A-47DC-B756-EEFB091497A9}" name="1.09.2029" dataDxfId="16"/>
    <tableColumn id="99" xr3:uid="{CA2D1534-CFF3-4C31-8A90-CA44CF2A0EB3}" name="1.10.2029" dataDxfId="15"/>
    <tableColumn id="100" xr3:uid="{402394CB-C820-4170-85F1-F70A5571AF56}" name="1.11.2029" dataDxfId="14"/>
    <tableColumn id="101" xr3:uid="{7CB96392-3407-4AA4-8909-9F484AA17EFA}" name="1.12.2029" dataDxfId="13"/>
    <tableColumn id="102" xr3:uid="{04BC1820-83C8-48E7-B84F-A6B208E96334}" name="1.01.2030" dataDxfId="12">
      <calculatedColumnFormula>+CK481-CK76-CK77-CK78</calculatedColumnFormula>
    </tableColumn>
    <tableColumn id="103" xr3:uid="{B1740894-242C-4D16-91A4-A39419666F53}" name="1.02.2030" dataDxfId="11">
      <calculatedColumnFormula>+CL481-CL76-CL77-CL78</calculatedColumnFormula>
    </tableColumn>
    <tableColumn id="104" xr3:uid="{FF813AE2-5540-40A1-BE01-51F39CE56F8A}" name="1.03.2030" dataDxfId="10">
      <calculatedColumnFormula>+CM481-CM76-CM77-CM78</calculatedColumnFormula>
    </tableColumn>
    <tableColumn id="105" xr3:uid="{AE1BEFAE-14E6-4AA6-914B-1EE5884637E8}" name="1.04.2030" dataDxfId="9">
      <calculatedColumnFormula>+CN481-CN76-CN77-CN78</calculatedColumnFormula>
    </tableColumn>
    <tableColumn id="106" xr3:uid="{E65E7E29-CFE5-4177-B77F-AD1C89F698AF}" name="1.05.2030" dataDxfId="8">
      <calculatedColumnFormula>+CO481-CO76-CO77-CO78</calculatedColumnFormula>
    </tableColumn>
    <tableColumn id="107" xr3:uid="{E2EE6EAC-6F24-4B61-B3FB-8F41449F384C}" name="1.06.2030" dataDxfId="7">
      <calculatedColumnFormula>+CP481-CP76-CP77-CP78</calculatedColumnFormula>
    </tableColumn>
    <tableColumn id="108" xr3:uid="{AD6DAE18-EBA4-4370-B792-34A7C1A8AAC4}" name="1.07.2030" dataDxfId="6">
      <calculatedColumnFormula>+CQ481-CQ76-CQ77-CQ78</calculatedColumnFormula>
    </tableColumn>
    <tableColumn id="109" xr3:uid="{9CFBD3E5-EB66-488E-AD6A-308048A1219E}" name="1.08.2030" dataDxfId="5">
      <calculatedColumnFormula>+CR481-CR76-CR77-CR78</calculatedColumnFormula>
    </tableColumn>
    <tableColumn id="110" xr3:uid="{ECC72632-6F51-49BF-862F-7070F53378DC}" name="1.09.2030" dataDxfId="4">
      <calculatedColumnFormula>+CS481-CS76-CS77-CS78</calculatedColumnFormula>
    </tableColumn>
    <tableColumn id="111" xr3:uid="{295663FF-F3C5-4BF9-BAC6-CD22BA005A39}" name="1.10.2030" dataDxfId="3">
      <calculatedColumnFormula>+CT481-CT76-CT77-CT78</calculatedColumnFormula>
    </tableColumn>
    <tableColumn id="112" xr3:uid="{000E9565-811E-48F1-B14E-47DEF9B059CB}" name="1.11.2030" dataDxfId="2">
      <calculatedColumnFormula>+CU481-CU76-CU77-CU78</calculatedColumnFormula>
    </tableColumn>
    <tableColumn id="113" xr3:uid="{23C0A40D-984A-4E2E-8BFF-3469935A23B3}" name="1.12.2030" dataDxfId="1">
      <calculatedColumnFormula>+CV481-CV76-CV77-CV78</calculatedColumnFormula>
    </tableColumn>
    <tableColumn id="77" xr3:uid="{3EF10F6E-E46D-4038-89E5-56D593049239}" name="KIRMATAŞ" dataDxfId="42">
      <calculatedColumnFormula>+_xlfn.XLOOKUP(Table1[[#This Row],[L4 Code]],KIRMATAŞ!B:B,KIRMATAŞ!B:B,"")</calculatedColumnFormula>
    </tableColumn>
    <tableColumn id="78" xr3:uid="{CBCAEDCA-F646-473F-87B6-8D1BD0D4C2E3}" name="SU TEMİNİ" dataDxfId="41">
      <calculatedColumnFormula>+_xlfn.XLOOKUP(Table1[[#This Row],[L4 Code]],'SU TEMİNİ'!C:C,'SU TEMİNİ'!C:C,"")</calculatedColumnFormula>
    </tableColumn>
    <tableColumn id="79" xr3:uid="{52682B1D-B530-4FD1-8395-21604C37D5E9}" name="TAŞ" dataDxfId="40">
      <calculatedColumnFormula>+_xlfn.XLOOKUP(Table1[[#This Row],[L4 Code]],TAŞ!C:C,TAŞ!C:C,"")</calculatedColumnFormula>
    </tableColumn>
    <tableColumn id="80" xr3:uid="{AF72E9C4-049D-4E4E-AE2B-AC47F18C7C37}" name="BAĞLANTI" dataDxfId="39">
      <calculatedColumnFormula>Table1[[#This Row],[L4 Code]]&amp;"-"&amp;Table1[[#This Row],[T1 Code]]</calculatedColumnFormula>
    </tableColumn>
    <tableColumn id="81" xr3:uid="{42012B76-3A52-4165-A8F1-26F9A6B1D37E}" name="Column1" dataDxfId="33"/>
    <tableColumn id="82" xr3:uid="{02814CEC-3CEC-4293-8B89-F866243DC724}" name="Column2" dataDxfId="32"/>
    <tableColumn id="83" xr3:uid="{B69D0282-99CB-45DD-8656-80221F65923B}" name="Column3" dataDxfId="31"/>
    <tableColumn id="84" xr3:uid="{A53BF2C7-47F8-4C2E-B679-2169C88A9EE3}" name="Column4" dataDxfId="30"/>
    <tableColumn id="85" xr3:uid="{0593E441-984C-49FD-AF59-239C52A9DFE8}" name="Column5" dataDxfId="29"/>
    <tableColumn id="86" xr3:uid="{CC23FB52-0768-46D0-8870-CEA365A55FED}" name="Column6" dataDxfId="28"/>
    <tableColumn id="87" xr3:uid="{DFF05288-20D5-4B52-ADD6-890EC5D8B0B4}" name="Column7" dataDxfId="27"/>
    <tableColumn id="88" xr3:uid="{893C6020-B21B-478C-9F2E-C1C76C5B145A}" name="Column8" dataDxfId="26"/>
  </tableColumns>
  <tableStyleInfo name="TableStyleMedium16"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2FBAE-F99E-4ACD-81C6-8E7259CE0E72}" name="M2T" displayName="M2T" ref="H3:I100" tableType="queryTable" totalsRowShown="0">
  <autoFilter ref="H3:I100" xr:uid="{7312FBAE-F99E-4ACD-81C6-8E7259CE0E72}"/>
  <tableColumns count="2">
    <tableColumn id="1" xr3:uid="{3D77F9D6-3116-47C3-B35A-A4FC87F7E7EB}" uniqueName="1" name="KOD" queryTableFieldId="1" dataDxfId="38"/>
    <tableColumn id="2" xr3:uid="{D8A5D04D-A28D-4517-9957-B8E856D3042C}" uniqueName="2" name="AÇIKLAMA" queryTableFieldId="2" dataDxfId="37"/>
  </tableColumns>
  <tableStyleInfo name="TableStyleMedium16 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H538"/>
  <sheetViews>
    <sheetView tabSelected="1" zoomScale="70" zoomScaleNormal="70" workbookViewId="0">
      <pane xSplit="13" ySplit="1" topLeftCell="N2" activePane="bottomRight" state="frozen"/>
      <selection pane="topRight" activeCell="N1" sqref="N1"/>
      <selection pane="bottomLeft" activeCell="A2" sqref="A2"/>
      <selection pane="bottomRight" activeCell="J15" sqref="J15"/>
    </sheetView>
  </sheetViews>
  <sheetFormatPr defaultRowHeight="14.5"/>
  <cols>
    <col min="1" max="1" width="11.08984375" customWidth="1"/>
    <col min="2" max="2" width="22.7265625" customWidth="1"/>
    <col min="3" max="3" width="16.7265625" customWidth="1"/>
    <col min="4" max="4" width="16.26953125" bestFit="1" customWidth="1"/>
    <col min="5" max="5" width="13.6328125" customWidth="1"/>
    <col min="6" max="6" width="8.7265625" style="77" customWidth="1"/>
    <col min="7" max="7" width="21.6328125" customWidth="1"/>
    <col min="8" max="8" width="9.26953125" customWidth="1"/>
    <col min="9" max="9" width="20.36328125" customWidth="1"/>
    <col min="10" max="10" width="15.81640625" style="5" customWidth="1"/>
    <col min="11" max="12" width="16.54296875" style="5" customWidth="1"/>
    <col min="13" max="13" width="17.81640625" style="5" customWidth="1"/>
    <col min="14" max="24" width="11.81640625" style="8" customWidth="1"/>
    <col min="25" max="25" width="14.26953125" style="8" bestFit="1" customWidth="1"/>
    <col min="26" max="100" width="11.81640625" style="8" customWidth="1"/>
    <col min="101" max="103" width="8.7265625" customWidth="1"/>
  </cols>
  <sheetData>
    <row r="1" spans="1:112">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5" t="s">
        <v>5232</v>
      </c>
      <c r="Y1" s="94" t="s">
        <v>5233</v>
      </c>
      <c r="Z1" s="93"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c r="BY1" s="84" t="s">
        <v>5456</v>
      </c>
      <c r="BZ1" s="84" t="s">
        <v>5457</v>
      </c>
      <c r="CA1" s="84" t="s">
        <v>5458</v>
      </c>
      <c r="CB1" s="84" t="s">
        <v>5459</v>
      </c>
      <c r="CC1" s="84" t="s">
        <v>5460</v>
      </c>
      <c r="CD1" s="84" t="s">
        <v>5461</v>
      </c>
      <c r="CE1" s="84" t="s">
        <v>5462</v>
      </c>
      <c r="CF1" s="84" t="s">
        <v>5463</v>
      </c>
      <c r="CG1" s="84" t="s">
        <v>5464</v>
      </c>
      <c r="CH1" s="84" t="s">
        <v>5465</v>
      </c>
      <c r="CI1" s="84" t="s">
        <v>5454</v>
      </c>
      <c r="CJ1" s="84" t="s">
        <v>5466</v>
      </c>
      <c r="CK1" s="84" t="s">
        <v>5467</v>
      </c>
      <c r="CL1" s="84" t="s">
        <v>5468</v>
      </c>
      <c r="CM1" s="84" t="s">
        <v>5469</v>
      </c>
      <c r="CN1" s="84" t="s">
        <v>5470</v>
      </c>
      <c r="CO1" s="84" t="s">
        <v>5471</v>
      </c>
      <c r="CP1" s="84" t="s">
        <v>5472</v>
      </c>
      <c r="CQ1" s="84" t="s">
        <v>5473</v>
      </c>
      <c r="CR1" s="84" t="s">
        <v>5474</v>
      </c>
      <c r="CS1" s="84" t="s">
        <v>5475</v>
      </c>
      <c r="CT1" s="84" t="s">
        <v>5476</v>
      </c>
      <c r="CU1" s="84" t="s">
        <v>5455</v>
      </c>
      <c r="CV1" s="84" t="s">
        <v>5477</v>
      </c>
      <c r="CW1" s="96" t="s">
        <v>5291</v>
      </c>
      <c r="CX1" s="96" t="s">
        <v>5292</v>
      </c>
      <c r="CY1" s="96" t="s">
        <v>3397</v>
      </c>
      <c r="CZ1" s="96" t="s">
        <v>5299</v>
      </c>
      <c r="DA1" s="96" t="s">
        <v>5446</v>
      </c>
      <c r="DB1" s="96" t="s">
        <v>5447</v>
      </c>
      <c r="DC1" s="96" t="s">
        <v>5448</v>
      </c>
      <c r="DD1" s="96" t="s">
        <v>5449</v>
      </c>
      <c r="DE1" s="96" t="s">
        <v>5450</v>
      </c>
      <c r="DF1" s="96" t="s">
        <v>5451</v>
      </c>
      <c r="DG1" s="96" t="s">
        <v>5452</v>
      </c>
      <c r="DH1" s="96" t="s">
        <v>5453</v>
      </c>
    </row>
    <row r="2" spans="1:112">
      <c r="A2" s="3" t="s">
        <v>5443</v>
      </c>
      <c r="B2" s="111" t="s">
        <v>2</v>
      </c>
      <c r="C2" t="str">
        <f>+_xlfn.XLOOKUP(B2,'L4'!B:B,'L4'!C:C)</f>
        <v>KAZI - YARMA VE YAN ARIYET</v>
      </c>
      <c r="D2" t="s">
        <v>4967</v>
      </c>
      <c r="E2" t="str">
        <f>+_xlfn.XLOOKUP(D2,'M2'!H:H,'M2'!I:I)</f>
        <v>PROJE GENELİ</v>
      </c>
      <c r="F2" s="77" t="s">
        <v>4973</v>
      </c>
      <c r="G2" t="s">
        <v>4983</v>
      </c>
      <c r="H2" s="3" t="s">
        <v>5444</v>
      </c>
      <c r="I2" s="3" t="s">
        <v>109</v>
      </c>
      <c r="J2" s="78">
        <v>22888989.096000008</v>
      </c>
      <c r="K2" s="78">
        <f t="shared" ref="K2:K7" si="0">+M2-SUM(N2:X2)</f>
        <v>24451975.112446997</v>
      </c>
      <c r="L2" s="5">
        <f>-SUM(Z2:BT2)+K2</f>
        <v>317963.34335510433</v>
      </c>
      <c r="M2" s="78">
        <f>+SUM(Table1[[#This Row],[1.10.2023]:[1.12.2030]])</f>
        <v>25225071.611447003</v>
      </c>
      <c r="N2" s="8">
        <v>0</v>
      </c>
      <c r="R2" s="8">
        <v>0</v>
      </c>
      <c r="S2" s="8">
        <v>0</v>
      </c>
      <c r="T2" s="8">
        <v>0</v>
      </c>
      <c r="U2" s="8">
        <v>0</v>
      </c>
      <c r="V2" s="8">
        <v>113673</v>
      </c>
      <c r="W2" s="8">
        <v>134056.60999999999</v>
      </c>
      <c r="X2" s="8">
        <v>525366.88900000695</v>
      </c>
      <c r="Y2" s="112">
        <v>317963.3433551034</v>
      </c>
      <c r="Z2" s="8">
        <v>255000</v>
      </c>
      <c r="AA2" s="8">
        <v>255000</v>
      </c>
      <c r="AB2" s="8">
        <v>255000</v>
      </c>
      <c r="AC2" s="8">
        <v>255000</v>
      </c>
      <c r="AD2" s="8">
        <v>255000</v>
      </c>
      <c r="AE2" s="8">
        <v>255000</v>
      </c>
      <c r="AF2" s="8">
        <v>255000</v>
      </c>
      <c r="AG2" s="8">
        <v>433288.43942183256</v>
      </c>
      <c r="AH2" s="8">
        <v>705000</v>
      </c>
      <c r="AI2" s="8">
        <v>728500</v>
      </c>
      <c r="AJ2" s="8">
        <v>723992.68749997392</v>
      </c>
      <c r="AK2" s="8">
        <v>735572.92132200301</v>
      </c>
      <c r="AL2" s="8">
        <v>852500</v>
      </c>
      <c r="AM2" s="8">
        <v>825000</v>
      </c>
      <c r="AN2" s="8">
        <v>852500</v>
      </c>
      <c r="AO2" s="8">
        <v>987391.229999993</v>
      </c>
      <c r="AP2" s="8">
        <v>910000</v>
      </c>
      <c r="AQ2" s="8">
        <v>829846.48079996184</v>
      </c>
      <c r="AR2" s="8">
        <v>707593.8844999969</v>
      </c>
      <c r="AS2" s="8">
        <v>452514.43339998648</v>
      </c>
      <c r="AT2" s="8">
        <v>1303093.8294507612</v>
      </c>
      <c r="AU2" s="8">
        <v>1471833.7930000266</v>
      </c>
      <c r="AV2" s="8">
        <v>1475600</v>
      </c>
      <c r="AW2" s="8">
        <v>1417830.3524050051</v>
      </c>
      <c r="AX2" s="8">
        <v>1466840.0057960006</v>
      </c>
      <c r="AY2" s="8">
        <v>1428000</v>
      </c>
      <c r="AZ2" s="8">
        <v>1272851.0640000047</v>
      </c>
      <c r="BA2" s="8">
        <v>1080183.0450000018</v>
      </c>
      <c r="BB2" s="8">
        <v>919974.1011464037</v>
      </c>
      <c r="BC2" s="8">
        <v>709813.3413499631</v>
      </c>
      <c r="BD2" s="8">
        <v>59292.159999981523</v>
      </c>
      <c r="BE2" s="8">
        <v>0</v>
      </c>
      <c r="BF2" s="8">
        <v>0</v>
      </c>
      <c r="BG2" s="8">
        <v>0</v>
      </c>
      <c r="BH2" s="8">
        <v>0</v>
      </c>
      <c r="BI2" s="8">
        <v>0</v>
      </c>
      <c r="BJ2" s="8">
        <v>0</v>
      </c>
      <c r="BK2" s="8">
        <v>0</v>
      </c>
      <c r="BL2" s="8">
        <v>0</v>
      </c>
      <c r="BM2" s="8">
        <v>0</v>
      </c>
      <c r="BN2" s="8">
        <v>0</v>
      </c>
      <c r="BO2" s="8">
        <v>0</v>
      </c>
      <c r="BP2" s="8">
        <v>0</v>
      </c>
      <c r="BQ2" s="8">
        <v>0</v>
      </c>
      <c r="BR2" s="8">
        <v>0</v>
      </c>
      <c r="BS2" s="8">
        <v>0</v>
      </c>
      <c r="BT2" s="8">
        <v>0</v>
      </c>
      <c r="BU2" s="8">
        <v>0</v>
      </c>
      <c r="BV2" s="8">
        <v>0</v>
      </c>
      <c r="BW2" s="8">
        <v>0</v>
      </c>
      <c r="CK2" s="8">
        <f t="shared" ref="CK2:CK65" si="1">+CK481-CK76-CK77-CK78</f>
        <v>0</v>
      </c>
      <c r="CL2" s="8">
        <f t="shared" ref="CL2:CL65" si="2">+CL481-CL76-CL77-CL78</f>
        <v>0</v>
      </c>
      <c r="CM2" s="8">
        <f t="shared" ref="CM2:CM65" si="3">+CM481-CM76-CM77-CM78</f>
        <v>0</v>
      </c>
      <c r="CN2" s="8">
        <f t="shared" ref="CN2:CN65" si="4">+CN481-CN76-CN77-CN78</f>
        <v>0</v>
      </c>
      <c r="CO2" s="8">
        <f t="shared" ref="CO2:CO65" si="5">+CO481-CO76-CO77-CO78</f>
        <v>0</v>
      </c>
      <c r="CP2" s="8">
        <f t="shared" ref="CP2:CP65" si="6">+CP481-CP76-CP77-CP78</f>
        <v>0</v>
      </c>
      <c r="CQ2" s="8">
        <f t="shared" ref="CQ2:CQ65" si="7">+CQ481-CQ76-CQ77-CQ78</f>
        <v>0</v>
      </c>
      <c r="CR2" s="8">
        <f t="shared" ref="CR2:CR65" si="8">+CR481-CR76-CR77-CR78</f>
        <v>0</v>
      </c>
      <c r="CS2" s="8">
        <f t="shared" ref="CS2:CS65" si="9">+CS481-CS76-CS77-CS78</f>
        <v>0</v>
      </c>
      <c r="CT2" s="8">
        <f t="shared" ref="CT2:CT65" si="10">+CT481-CT76-CT77-CT78</f>
        <v>0</v>
      </c>
      <c r="CU2" s="8">
        <f t="shared" ref="CU2:CU65" si="11">+CU481-CU76-CU77-CU78</f>
        <v>0</v>
      </c>
      <c r="CV2" s="8">
        <f t="shared" ref="CV2:CV65" si="12">+CV481-CV76-CV77-CV78</f>
        <v>0</v>
      </c>
      <c r="CW2" s="8">
        <v>0</v>
      </c>
      <c r="CX2" s="8">
        <v>0</v>
      </c>
      <c r="CY2" s="8">
        <v>0</v>
      </c>
      <c r="CZ2" s="8">
        <v>0</v>
      </c>
      <c r="DA2" s="8">
        <v>0</v>
      </c>
      <c r="DB2" s="8">
        <v>0</v>
      </c>
      <c r="DC2" s="8">
        <v>0</v>
      </c>
      <c r="DD2" s="8">
        <v>0</v>
      </c>
      <c r="DE2" s="8">
        <v>0</v>
      </c>
      <c r="DF2" s="8">
        <v>0</v>
      </c>
      <c r="DG2" s="8">
        <v>0</v>
      </c>
      <c r="DH2" s="8">
        <v>0</v>
      </c>
    </row>
    <row r="3" spans="1:112">
      <c r="A3" s="3" t="s">
        <v>5443</v>
      </c>
      <c r="B3" s="111" t="s">
        <v>2</v>
      </c>
      <c r="C3" t="str">
        <f>+_xlfn.XLOOKUP(B3,'L4'!B:B,'L4'!C:C)</f>
        <v>KAZI - YARMA VE YAN ARIYET</v>
      </c>
      <c r="D3" t="s">
        <v>76</v>
      </c>
      <c r="E3" t="str">
        <f>+_xlfn.XLOOKUP(D3,'M2'!H:H,'M2'!I:I)</f>
        <v>RAYSAN - GENEL</v>
      </c>
      <c r="F3" s="77" t="s">
        <v>77</v>
      </c>
      <c r="G3" t="str">
        <f>+_xlfn.XLOOKUP(F3,'M2'!B:B,'M2'!C:C)</f>
        <v>RAYSAN İNŞAAT</v>
      </c>
      <c r="H3" s="3" t="s">
        <v>5195</v>
      </c>
      <c r="I3" s="3" t="s">
        <v>79</v>
      </c>
      <c r="J3" s="78">
        <v>2508585.6209999998</v>
      </c>
      <c r="K3" s="78">
        <f t="shared" si="0"/>
        <v>555643.06657050247</v>
      </c>
      <c r="L3" s="5">
        <f t="shared" ref="L3:L7" si="13">-SUM(Y3:BT3)+K3</f>
        <v>0</v>
      </c>
      <c r="M3" s="78">
        <f>+SUM(Table1[[#This Row],[1.10.2023]:[1.12.2030]])</f>
        <v>2483024.8465705025</v>
      </c>
      <c r="R3" s="8">
        <v>112308.24</v>
      </c>
      <c r="S3" s="8">
        <v>203414.24</v>
      </c>
      <c r="T3" s="8">
        <v>316338.5</v>
      </c>
      <c r="U3" s="8">
        <v>283653.91700000002</v>
      </c>
      <c r="V3" s="8">
        <v>315142.50099999981</v>
      </c>
      <c r="W3" s="8">
        <v>343938.91200000024</v>
      </c>
      <c r="X3" s="8">
        <v>352585.47</v>
      </c>
      <c r="Y3" s="112">
        <v>232120.99800000014</v>
      </c>
      <c r="Z3" s="8">
        <v>227021.46357049805</v>
      </c>
      <c r="AA3" s="8">
        <v>96500.605000004638</v>
      </c>
      <c r="CK3" s="8">
        <f t="shared" si="1"/>
        <v>0</v>
      </c>
      <c r="CL3" s="8">
        <f t="shared" si="2"/>
        <v>0</v>
      </c>
      <c r="CM3" s="8">
        <f t="shared" si="3"/>
        <v>0</v>
      </c>
      <c r="CN3" s="8">
        <f t="shared" si="4"/>
        <v>0</v>
      </c>
      <c r="CO3" s="8">
        <f t="shared" si="5"/>
        <v>0</v>
      </c>
      <c r="CP3" s="8">
        <f t="shared" si="6"/>
        <v>0</v>
      </c>
      <c r="CQ3" s="8">
        <f t="shared" si="7"/>
        <v>0</v>
      </c>
      <c r="CR3" s="8">
        <f t="shared" si="8"/>
        <v>0</v>
      </c>
      <c r="CS3" s="8">
        <f t="shared" si="9"/>
        <v>0</v>
      </c>
      <c r="CT3" s="8">
        <f t="shared" si="10"/>
        <v>0</v>
      </c>
      <c r="CU3" s="8">
        <f t="shared" si="11"/>
        <v>0</v>
      </c>
      <c r="CV3" s="8">
        <f t="shared" si="12"/>
        <v>0</v>
      </c>
      <c r="CW3" s="8" t="str">
        <f>+_xlfn.XLOOKUP(Table1[[#This Row],[L4 Code]],KIRMATAŞ!B:B,KIRMATAŞ!B:B,"")</f>
        <v/>
      </c>
      <c r="CX3" s="8" t="str">
        <f>+_xlfn.XLOOKUP(Table1[[#This Row],[L4 Code]],'SU TEMİNİ'!C:C,'SU TEMİNİ'!C:C,"")</f>
        <v/>
      </c>
      <c r="CY3" s="8" t="str">
        <f>+_xlfn.XLOOKUP(Table1[[#This Row],[L4 Code]],TAŞ!C:C,TAŞ!C:C,"")</f>
        <v/>
      </c>
      <c r="CZ3" s="97" t="s">
        <v>5300</v>
      </c>
      <c r="DA3" s="8"/>
      <c r="DB3" s="8"/>
      <c r="DC3" s="8"/>
      <c r="DD3" s="8"/>
      <c r="DE3" s="8"/>
      <c r="DF3" s="8"/>
      <c r="DG3" s="8"/>
      <c r="DH3" s="8"/>
    </row>
    <row r="4" spans="1:112">
      <c r="A4" s="3" t="s">
        <v>5443</v>
      </c>
      <c r="B4" s="111" t="s">
        <v>2</v>
      </c>
      <c r="C4" t="str">
        <f>+_xlfn.XLOOKUP(B4,'L4'!B:B,'L4'!C:C)</f>
        <v>KAZI - YARMA VE YAN ARIYET</v>
      </c>
      <c r="D4" t="s">
        <v>76</v>
      </c>
      <c r="E4" t="str">
        <f>+_xlfn.XLOOKUP(D4,'M2'!H:H,'M2'!I:I)</f>
        <v>RAYSAN - GENEL</v>
      </c>
      <c r="F4" s="77" t="s">
        <v>77</v>
      </c>
      <c r="G4" t="str">
        <f>+_xlfn.XLOOKUP(F4,'M2'!B:B,'M2'!C:C)</f>
        <v>RAYSAN İNŞAAT</v>
      </c>
      <c r="H4" s="3" t="s">
        <v>75</v>
      </c>
      <c r="I4" s="3" t="s">
        <v>78</v>
      </c>
      <c r="J4" s="78">
        <v>1925810.7660000001</v>
      </c>
      <c r="K4" s="78">
        <f t="shared" si="0"/>
        <v>91565</v>
      </c>
      <c r="L4" s="5">
        <f t="shared" si="13"/>
        <v>0</v>
      </c>
      <c r="M4" s="78">
        <f>+SUM(Table1[[#This Row],[1.10.2023]:[1.12.2030]])</f>
        <v>1511204.5290000001</v>
      </c>
      <c r="P4" s="8">
        <v>155000</v>
      </c>
      <c r="Q4" s="8">
        <v>259190.93</v>
      </c>
      <c r="R4" s="8">
        <v>308457.84999999998</v>
      </c>
      <c r="S4" s="8">
        <v>398212.13</v>
      </c>
      <c r="T4" s="8">
        <v>188311.14000000013</v>
      </c>
      <c r="U4" s="8">
        <v>49036.518999999855</v>
      </c>
      <c r="V4" s="8">
        <v>22426.989999999991</v>
      </c>
      <c r="W4" s="8">
        <v>39003.969999999972</v>
      </c>
      <c r="X4" s="8">
        <v>0</v>
      </c>
      <c r="Y4" s="112">
        <v>91565</v>
      </c>
      <c r="CK4" s="8">
        <f t="shared" si="1"/>
        <v>0</v>
      </c>
      <c r="CL4" s="8">
        <f t="shared" si="2"/>
        <v>0</v>
      </c>
      <c r="CM4" s="8">
        <f t="shared" si="3"/>
        <v>0</v>
      </c>
      <c r="CN4" s="8">
        <f t="shared" si="4"/>
        <v>0</v>
      </c>
      <c r="CO4" s="8">
        <f t="shared" si="5"/>
        <v>0</v>
      </c>
      <c r="CP4" s="8">
        <f t="shared" si="6"/>
        <v>0</v>
      </c>
      <c r="CQ4" s="8">
        <f t="shared" si="7"/>
        <v>0</v>
      </c>
      <c r="CR4" s="8">
        <f t="shared" si="8"/>
        <v>0</v>
      </c>
      <c r="CS4" s="8">
        <f t="shared" si="9"/>
        <v>0</v>
      </c>
      <c r="CT4" s="8">
        <f t="shared" si="10"/>
        <v>0</v>
      </c>
      <c r="CU4" s="8">
        <f t="shared" si="11"/>
        <v>0</v>
      </c>
      <c r="CV4" s="8">
        <f t="shared" si="12"/>
        <v>0</v>
      </c>
      <c r="CW4" s="8" t="str">
        <f>+_xlfn.XLOOKUP(Table1[[#This Row],[L4 Code]],KIRMATAŞ!B:B,KIRMATAŞ!B:B,"")</f>
        <v/>
      </c>
      <c r="CX4" s="8" t="str">
        <f>+_xlfn.XLOOKUP(Table1[[#This Row],[L4 Code]],'SU TEMİNİ'!C:C,'SU TEMİNİ'!C:C,"")</f>
        <v/>
      </c>
      <c r="CY4" s="8" t="str">
        <f>+_xlfn.XLOOKUP(Table1[[#This Row],[L4 Code]],TAŞ!C:C,TAŞ!C:C,"")</f>
        <v/>
      </c>
      <c r="CZ4" s="97" t="s">
        <v>5300</v>
      </c>
      <c r="DA4" s="8"/>
      <c r="DB4" s="8"/>
      <c r="DC4" s="8"/>
      <c r="DD4" s="8"/>
      <c r="DE4" s="8"/>
      <c r="DF4" s="8"/>
      <c r="DG4" s="8"/>
      <c r="DH4" s="8"/>
    </row>
    <row r="5" spans="1:112">
      <c r="A5" s="3" t="s">
        <v>5443</v>
      </c>
      <c r="B5" s="111" t="s">
        <v>2</v>
      </c>
      <c r="C5" t="str">
        <f>+_xlfn.XLOOKUP(B5,'L4'!B:B,'L4'!C:C)</f>
        <v>KAZI - YARMA VE YAN ARIYET</v>
      </c>
      <c r="D5" t="s">
        <v>71</v>
      </c>
      <c r="E5" t="str">
        <f>+_xlfn.XLOOKUP(D5,'M2'!H:H,'M2'!I:I)</f>
        <v>DOĞUŞ T. - GENEL</v>
      </c>
      <c r="F5" s="77" t="s">
        <v>30</v>
      </c>
      <c r="G5" t="str">
        <f>+_xlfn.XLOOKUP(F5,'M2'!B:B,'M2'!C:C)</f>
        <v>DOĞUŞ TEKNİK</v>
      </c>
      <c r="H5" s="3" t="s">
        <v>32</v>
      </c>
      <c r="I5" s="3" t="s">
        <v>38</v>
      </c>
      <c r="J5" s="78">
        <v>35000</v>
      </c>
      <c r="K5" s="78">
        <f t="shared" si="0"/>
        <v>0</v>
      </c>
      <c r="L5" s="5">
        <f t="shared" si="13"/>
        <v>0</v>
      </c>
      <c r="M5" s="78">
        <f>+SUM(Table1[[#This Row],[1.10.2023]:[1.12.2030]])</f>
        <v>50769.7</v>
      </c>
      <c r="R5" s="8">
        <v>12090</v>
      </c>
      <c r="S5" s="8">
        <v>9489.42</v>
      </c>
      <c r="T5" s="8">
        <v>0</v>
      </c>
      <c r="U5" s="8">
        <v>7730.1640000000007</v>
      </c>
      <c r="V5" s="8">
        <v>3281</v>
      </c>
      <c r="W5" s="8">
        <v>18179.115999999998</v>
      </c>
      <c r="X5" s="8">
        <v>0</v>
      </c>
      <c r="Y5" s="112">
        <v>0</v>
      </c>
      <c r="CK5" s="8">
        <f t="shared" si="1"/>
        <v>0</v>
      </c>
      <c r="CL5" s="8">
        <f t="shared" si="2"/>
        <v>0</v>
      </c>
      <c r="CM5" s="8">
        <f t="shared" si="3"/>
        <v>0</v>
      </c>
      <c r="CN5" s="8">
        <f t="shared" si="4"/>
        <v>0</v>
      </c>
      <c r="CO5" s="8">
        <f t="shared" si="5"/>
        <v>0</v>
      </c>
      <c r="CP5" s="8">
        <f t="shared" si="6"/>
        <v>0</v>
      </c>
      <c r="CQ5" s="8">
        <f t="shared" si="7"/>
        <v>0</v>
      </c>
      <c r="CR5" s="8">
        <f t="shared" si="8"/>
        <v>0</v>
      </c>
      <c r="CS5" s="8">
        <f t="shared" si="9"/>
        <v>0</v>
      </c>
      <c r="CT5" s="8">
        <f t="shared" si="10"/>
        <v>0</v>
      </c>
      <c r="CU5" s="8">
        <f t="shared" si="11"/>
        <v>0</v>
      </c>
      <c r="CV5" s="8">
        <f t="shared" si="12"/>
        <v>0</v>
      </c>
      <c r="CW5" s="8" t="str">
        <f>+_xlfn.XLOOKUP(Table1[[#This Row],[L4 Code]],KIRMATAŞ!B:B,KIRMATAŞ!B:B,"")</f>
        <v/>
      </c>
      <c r="CX5" s="8" t="str">
        <f>+_xlfn.XLOOKUP(Table1[[#This Row],[L4 Code]],'SU TEMİNİ'!C:C,'SU TEMİNİ'!C:C,"")</f>
        <v/>
      </c>
      <c r="CY5" s="8" t="str">
        <f>+_xlfn.XLOOKUP(Table1[[#This Row],[L4 Code]],TAŞ!C:C,TAŞ!C:C,"")</f>
        <v/>
      </c>
      <c r="CZ5" s="97" t="s">
        <v>5301</v>
      </c>
      <c r="DA5" s="8"/>
      <c r="DB5" s="8"/>
      <c r="DC5" s="8"/>
      <c r="DD5" s="8"/>
      <c r="DE5" s="8"/>
      <c r="DF5" s="8"/>
      <c r="DG5" s="8"/>
      <c r="DH5" s="8"/>
    </row>
    <row r="6" spans="1:112">
      <c r="A6" s="3" t="s">
        <v>5443</v>
      </c>
      <c r="B6" s="111" t="s">
        <v>2</v>
      </c>
      <c r="C6" t="str">
        <f>+_xlfn.XLOOKUP(B6,'L4'!B:B,'L4'!C:C)</f>
        <v>KAZI - YARMA VE YAN ARIYET</v>
      </c>
      <c r="D6" t="s">
        <v>73</v>
      </c>
      <c r="E6" t="str">
        <f>+_xlfn.XLOOKUP(D6,'M2'!H:H,'M2'!I:I)</f>
        <v>PETSAN - GENEL</v>
      </c>
      <c r="F6" s="77" t="s">
        <v>68</v>
      </c>
      <c r="G6" t="str">
        <f>+_xlfn.XLOOKUP(F6,'M2'!B:B,'M2'!C:C)</f>
        <v>PETSAN İNŞAAT</v>
      </c>
      <c r="H6" s="3" t="s">
        <v>69</v>
      </c>
      <c r="I6" s="3" t="s">
        <v>38</v>
      </c>
      <c r="J6" s="78">
        <v>38000</v>
      </c>
      <c r="K6" s="78">
        <f t="shared" si="0"/>
        <v>0</v>
      </c>
      <c r="L6" s="5">
        <f t="shared" si="13"/>
        <v>0</v>
      </c>
      <c r="M6" s="78">
        <f>+SUM(Table1[[#This Row],[1.10.2023]:[1.12.2030]])</f>
        <v>88352.01999999999</v>
      </c>
      <c r="R6" s="8">
        <v>80609.759999999995</v>
      </c>
      <c r="S6" s="8">
        <v>8293.17</v>
      </c>
      <c r="T6" s="8">
        <v>-550.91</v>
      </c>
      <c r="U6" s="8">
        <v>0</v>
      </c>
      <c r="V6" s="8">
        <v>0</v>
      </c>
      <c r="W6" s="8">
        <v>0</v>
      </c>
      <c r="X6" s="8">
        <v>0</v>
      </c>
      <c r="Y6" s="112">
        <v>0</v>
      </c>
      <c r="AF6" s="8">
        <v>0</v>
      </c>
      <c r="CK6" s="8">
        <f t="shared" si="1"/>
        <v>0</v>
      </c>
      <c r="CL6" s="8">
        <f t="shared" si="2"/>
        <v>0</v>
      </c>
      <c r="CM6" s="8">
        <f t="shared" si="3"/>
        <v>0</v>
      </c>
      <c r="CN6" s="8">
        <f t="shared" si="4"/>
        <v>0</v>
      </c>
      <c r="CO6" s="8">
        <f t="shared" si="5"/>
        <v>0</v>
      </c>
      <c r="CP6" s="8">
        <f t="shared" si="6"/>
        <v>0</v>
      </c>
      <c r="CQ6" s="8">
        <f t="shared" si="7"/>
        <v>0</v>
      </c>
      <c r="CR6" s="8">
        <f t="shared" si="8"/>
        <v>0</v>
      </c>
      <c r="CS6" s="8">
        <f t="shared" si="9"/>
        <v>0</v>
      </c>
      <c r="CT6" s="8">
        <f t="shared" si="10"/>
        <v>0</v>
      </c>
      <c r="CU6" s="8">
        <f t="shared" si="11"/>
        <v>0</v>
      </c>
      <c r="CV6" s="8">
        <f t="shared" si="12"/>
        <v>0</v>
      </c>
      <c r="CW6" s="8" t="str">
        <f>+_xlfn.XLOOKUP(Table1[[#This Row],[L4 Code]],KIRMATAŞ!B:B,KIRMATAŞ!B:B,"")</f>
        <v/>
      </c>
      <c r="CX6" s="8" t="str">
        <f>+_xlfn.XLOOKUP(Table1[[#This Row],[L4 Code]],'SU TEMİNİ'!C:C,'SU TEMİNİ'!C:C,"")</f>
        <v/>
      </c>
      <c r="CY6" s="8" t="str">
        <f>+_xlfn.XLOOKUP(Table1[[#This Row],[L4 Code]],TAŞ!C:C,TAŞ!C:C,"")</f>
        <v/>
      </c>
      <c r="CZ6" s="97" t="s">
        <v>5302</v>
      </c>
      <c r="DA6" s="8"/>
      <c r="DB6" s="8"/>
      <c r="DC6" s="8"/>
      <c r="DD6" s="8"/>
      <c r="DE6" s="8"/>
      <c r="DF6" s="8"/>
      <c r="DG6" s="8"/>
      <c r="DH6" s="8"/>
    </row>
    <row r="7" spans="1:112">
      <c r="A7" s="3" t="s">
        <v>5443</v>
      </c>
      <c r="B7" s="111" t="s">
        <v>2</v>
      </c>
      <c r="C7" t="str">
        <f>+_xlfn.XLOOKUP(B7,'L4'!B:B,'L4'!C:C)</f>
        <v>KAZI - YARMA VE YAN ARIYET</v>
      </c>
      <c r="D7" t="s">
        <v>5181</v>
      </c>
      <c r="E7" t="str">
        <f>+_xlfn.XLOOKUP(D7,'M2'!H:H,'M2'!I:I)</f>
        <v>ÖZDOĞAN İNŞAAT - GENEL</v>
      </c>
      <c r="F7" s="77" t="s">
        <v>4971</v>
      </c>
      <c r="G7" t="s">
        <v>4998</v>
      </c>
      <c r="H7" s="3" t="s">
        <v>5185</v>
      </c>
      <c r="I7" s="3" t="s">
        <v>38</v>
      </c>
      <c r="J7" s="78">
        <v>750450</v>
      </c>
      <c r="K7" s="78">
        <f t="shared" si="0"/>
        <v>0</v>
      </c>
      <c r="L7" s="5">
        <f t="shared" si="13"/>
        <v>0</v>
      </c>
      <c r="M7" s="78">
        <f>+SUM(Table1[[#This Row],[1.10.2023]:[1.12.2030]])</f>
        <v>898280.08700000006</v>
      </c>
      <c r="P7" s="8">
        <v>190071.49</v>
      </c>
      <c r="Q7" s="8">
        <v>210000</v>
      </c>
      <c r="R7" s="8">
        <v>262239.94000000006</v>
      </c>
      <c r="S7" s="8">
        <v>139106.76</v>
      </c>
      <c r="T7" s="8">
        <v>39333.630000000005</v>
      </c>
      <c r="U7" s="8">
        <v>46951.930999999982</v>
      </c>
      <c r="V7" s="8">
        <v>0</v>
      </c>
      <c r="W7" s="8">
        <v>0</v>
      </c>
      <c r="X7" s="8">
        <v>10576.33600000001</v>
      </c>
      <c r="Y7" s="112">
        <v>0</v>
      </c>
      <c r="Z7" s="8">
        <v>0</v>
      </c>
      <c r="AA7" s="8">
        <v>0</v>
      </c>
      <c r="AB7" s="8">
        <v>0</v>
      </c>
      <c r="AC7" s="8">
        <v>0</v>
      </c>
      <c r="AD7" s="8">
        <v>0</v>
      </c>
      <c r="AE7" s="8">
        <v>0</v>
      </c>
      <c r="AF7" s="8">
        <v>0</v>
      </c>
      <c r="AG7" s="8">
        <v>0</v>
      </c>
      <c r="AH7" s="8">
        <v>0</v>
      </c>
      <c r="AI7" s="8">
        <v>0</v>
      </c>
      <c r="AJ7" s="8">
        <v>0</v>
      </c>
      <c r="AK7" s="8">
        <v>0</v>
      </c>
      <c r="AL7" s="8">
        <v>0</v>
      </c>
      <c r="AM7" s="8">
        <v>0</v>
      </c>
      <c r="AN7" s="8">
        <v>0</v>
      </c>
      <c r="AO7" s="8">
        <v>0</v>
      </c>
      <c r="CK7" s="8">
        <f t="shared" si="1"/>
        <v>0</v>
      </c>
      <c r="CL7" s="8">
        <f t="shared" si="2"/>
        <v>0</v>
      </c>
      <c r="CM7" s="8">
        <f t="shared" si="3"/>
        <v>0</v>
      </c>
      <c r="CN7" s="8">
        <f t="shared" si="4"/>
        <v>0</v>
      </c>
      <c r="CO7" s="8">
        <f t="shared" si="5"/>
        <v>0</v>
      </c>
      <c r="CP7" s="8">
        <f t="shared" si="6"/>
        <v>0</v>
      </c>
      <c r="CQ7" s="8">
        <f t="shared" si="7"/>
        <v>0</v>
      </c>
      <c r="CR7" s="8">
        <f t="shared" si="8"/>
        <v>0</v>
      </c>
      <c r="CS7" s="8">
        <f t="shared" si="9"/>
        <v>0</v>
      </c>
      <c r="CT7" s="8">
        <f t="shared" si="10"/>
        <v>0</v>
      </c>
      <c r="CU7" s="8">
        <f t="shared" si="11"/>
        <v>0</v>
      </c>
      <c r="CV7" s="8">
        <f t="shared" si="12"/>
        <v>0</v>
      </c>
      <c r="CW7" s="8" t="str">
        <f>+_xlfn.XLOOKUP(Table1[[#This Row],[L4 Code]],KIRMATAŞ!B:B,KIRMATAŞ!B:B,"")</f>
        <v/>
      </c>
      <c r="CX7" s="8" t="str">
        <f>+_xlfn.XLOOKUP(Table1[[#This Row],[L4 Code]],'SU TEMİNİ'!C:C,'SU TEMİNİ'!C:C,"")</f>
        <v/>
      </c>
      <c r="CY7" s="8" t="str">
        <f>+_xlfn.XLOOKUP(Table1[[#This Row],[L4 Code]],TAŞ!C:C,TAŞ!C:C,"")</f>
        <v/>
      </c>
      <c r="CZ7" s="97" t="s">
        <v>5303</v>
      </c>
      <c r="DA7" s="8"/>
      <c r="DB7" s="8"/>
      <c r="DC7" s="8"/>
      <c r="DD7" s="8"/>
      <c r="DE7" s="8"/>
      <c r="DF7" s="8"/>
      <c r="DG7" s="8"/>
      <c r="DH7" s="8"/>
    </row>
    <row r="8" spans="1:112">
      <c r="A8" s="3" t="s">
        <v>5443</v>
      </c>
      <c r="B8" s="111" t="s">
        <v>5</v>
      </c>
      <c r="C8" t="str">
        <f>+_xlfn.XLOOKUP(B8,'L4'!B:B,'L4'!C:C)</f>
        <v>KAZI - SANAT YAPISI ( KÖPRÜ HARIÇ )</v>
      </c>
      <c r="D8" t="s">
        <v>4967</v>
      </c>
      <c r="E8" t="str">
        <f>+_xlfn.XLOOKUP(D8,'M2'!H:H,'M2'!I:I)</f>
        <v>PROJE GENELİ</v>
      </c>
      <c r="F8" s="77" t="s">
        <v>4973</v>
      </c>
      <c r="G8" t="s">
        <v>4983</v>
      </c>
      <c r="H8" s="3" t="s">
        <v>5444</v>
      </c>
      <c r="I8" s="3" t="s">
        <v>147</v>
      </c>
      <c r="J8" s="78">
        <v>177341.09500000003</v>
      </c>
      <c r="K8" s="78">
        <f>+M8-SUM(N8:W8)</f>
        <v>167496.13864489153</v>
      </c>
      <c r="L8" s="5">
        <f>+SUM(X8:BT8)-K8</f>
        <v>0</v>
      </c>
      <c r="M8" s="78">
        <f>+SUM(N8:CV8)</f>
        <v>167496.13864489153</v>
      </c>
      <c r="N8" s="8">
        <v>0</v>
      </c>
      <c r="O8" s="8">
        <v>0</v>
      </c>
      <c r="P8" s="8">
        <v>0</v>
      </c>
      <c r="Q8" s="8">
        <v>0</v>
      </c>
      <c r="Y8" s="112"/>
      <c r="AE8" s="8">
        <v>3131.0472003681016</v>
      </c>
      <c r="AF8" s="8">
        <v>6200.7306513343601</v>
      </c>
      <c r="AG8" s="8">
        <v>5557.403004705392</v>
      </c>
      <c r="AH8" s="8">
        <v>5353.0163656200757</v>
      </c>
      <c r="AI8" s="8">
        <v>5560.8887189911065</v>
      </c>
      <c r="AJ8" s="8">
        <v>5943.3458618482482</v>
      </c>
      <c r="AK8" s="8">
        <v>5851.873508477217</v>
      </c>
      <c r="AL8" s="8">
        <v>6076.3744332768201</v>
      </c>
      <c r="AM8" s="8">
        <v>5163.3489440619551</v>
      </c>
      <c r="AN8" s="8">
        <v>4871.5997680278597</v>
      </c>
      <c r="AO8" s="8">
        <v>5754.7540035387101</v>
      </c>
      <c r="AP8" s="8">
        <v>5197.8423257769</v>
      </c>
      <c r="AQ8" s="8">
        <v>5755.3169965211673</v>
      </c>
      <c r="AR8" s="8">
        <v>5577.5616723549492</v>
      </c>
      <c r="AS8" s="8">
        <v>5763.4803947667815</v>
      </c>
      <c r="AT8" s="8">
        <v>5577.5616723549492</v>
      </c>
      <c r="AU8" s="8">
        <v>5763.4803947667815</v>
      </c>
      <c r="AV8" s="8">
        <v>5763.4803947667815</v>
      </c>
      <c r="AW8" s="8">
        <v>6032.61410893432</v>
      </c>
      <c r="AX8" s="8">
        <v>6149.8561000091977</v>
      </c>
      <c r="AY8" s="8">
        <v>5388.0266405618968</v>
      </c>
      <c r="AZ8" s="8">
        <v>5567.6275285806278</v>
      </c>
      <c r="BA8" s="8">
        <v>5567.6275285806278</v>
      </c>
      <c r="BB8" s="8">
        <v>5028.8248645244366</v>
      </c>
      <c r="BC8" s="8">
        <v>5767.1703857234852</v>
      </c>
      <c r="BD8" s="8">
        <v>5886.8837834190399</v>
      </c>
      <c r="BE8" s="8">
        <v>6482.1989571520562</v>
      </c>
      <c r="BF8" s="8">
        <v>6168.5980691333261</v>
      </c>
      <c r="BG8" s="8">
        <v>5252.3132428663421</v>
      </c>
      <c r="BH8" s="8">
        <v>2988.3989571520551</v>
      </c>
      <c r="BI8" s="8">
        <v>1218.0266405618968</v>
      </c>
      <c r="BJ8" s="8">
        <v>1134.8655261340336</v>
      </c>
      <c r="CK8" s="8">
        <f t="shared" si="1"/>
        <v>0</v>
      </c>
      <c r="CL8" s="8">
        <f t="shared" si="2"/>
        <v>0</v>
      </c>
      <c r="CM8" s="8">
        <f t="shared" si="3"/>
        <v>0</v>
      </c>
      <c r="CN8" s="8">
        <f t="shared" si="4"/>
        <v>0</v>
      </c>
      <c r="CO8" s="8">
        <f t="shared" si="5"/>
        <v>0</v>
      </c>
      <c r="CP8" s="8">
        <f t="shared" si="6"/>
        <v>0</v>
      </c>
      <c r="CQ8" s="8">
        <f t="shared" si="7"/>
        <v>0</v>
      </c>
      <c r="CR8" s="8">
        <f t="shared" si="8"/>
        <v>0</v>
      </c>
      <c r="CS8" s="8">
        <f t="shared" si="9"/>
        <v>0</v>
      </c>
      <c r="CT8" s="8">
        <f t="shared" si="10"/>
        <v>0</v>
      </c>
      <c r="CU8" s="8">
        <f t="shared" si="11"/>
        <v>0</v>
      </c>
      <c r="CV8" s="8">
        <f t="shared" si="12"/>
        <v>0</v>
      </c>
      <c r="CW8" s="8" t="str">
        <f>+_xlfn.XLOOKUP(Table1[[#This Row],[L4 Code]],KIRMATAŞ!B:B,KIRMATAŞ!B:B,"")</f>
        <v/>
      </c>
      <c r="CX8" s="8" t="str">
        <f>+_xlfn.XLOOKUP(Table1[[#This Row],[L4 Code]],'SU TEMİNİ'!C:C,'SU TEMİNİ'!C:C,"")</f>
        <v/>
      </c>
      <c r="CY8" s="8" t="str">
        <f>+_xlfn.XLOOKUP(Table1[[#This Row],[L4 Code]],TAŞ!C:C,TAŞ!C:C,"")</f>
        <v/>
      </c>
      <c r="CZ8" s="8" t="s">
        <v>5304</v>
      </c>
      <c r="DA8" s="8"/>
      <c r="DB8" s="8"/>
      <c r="DC8" s="8"/>
      <c r="DD8" s="8"/>
      <c r="DE8" s="8"/>
      <c r="DF8" s="8"/>
      <c r="DG8" s="8"/>
      <c r="DH8" s="8"/>
    </row>
    <row r="9" spans="1:112">
      <c r="A9" s="3" t="s">
        <v>5443</v>
      </c>
      <c r="B9" s="111" t="s">
        <v>2</v>
      </c>
      <c r="C9" t="str">
        <f>+_xlfn.XLOOKUP(B9,'L4'!B:B,'L4'!C:C)</f>
        <v>KAZI - YARMA VE YAN ARIYET</v>
      </c>
      <c r="D9" t="s">
        <v>71</v>
      </c>
      <c r="E9" t="str">
        <f>+_xlfn.XLOOKUP(D9,'M2'!H:H,'M2'!I:I)</f>
        <v>DOĞUŞ T. - GENEL</v>
      </c>
      <c r="F9" s="77" t="s">
        <v>30</v>
      </c>
      <c r="G9" t="str">
        <f>+_xlfn.XLOOKUP(F9,'M2'!B:B,'M2'!C:C)</f>
        <v>DOĞUŞ TEKNİK</v>
      </c>
      <c r="H9" s="3" t="s">
        <v>33</v>
      </c>
      <c r="I9" s="3" t="s">
        <v>64</v>
      </c>
      <c r="J9" s="78">
        <v>0</v>
      </c>
      <c r="K9" s="98">
        <f t="shared" ref="K9" si="14">+M9-SUM(N9:X9)</f>
        <v>2077469.6154249872</v>
      </c>
      <c r="L9" s="5">
        <f t="shared" ref="L9" si="15">-SUM(Y9:BT9)+K9</f>
        <v>0</v>
      </c>
      <c r="M9" s="78">
        <f>+SUM(Table1[[#This Row],[1.10.2023]:[1.12.2030]])</f>
        <v>3401909.7754249871</v>
      </c>
      <c r="R9" s="8">
        <v>0</v>
      </c>
      <c r="S9" s="8">
        <v>226504</v>
      </c>
      <c r="T9" s="8">
        <v>283287.908</v>
      </c>
      <c r="U9" s="8">
        <v>356674.79100000003</v>
      </c>
      <c r="V9" s="8">
        <v>234643.89099999983</v>
      </c>
      <c r="W9" s="8">
        <v>167357.10500000021</v>
      </c>
      <c r="X9" s="8">
        <v>55972.464999999851</v>
      </c>
      <c r="Y9" s="112">
        <v>0</v>
      </c>
      <c r="Z9" s="8">
        <v>102000</v>
      </c>
      <c r="AA9" s="8">
        <v>180000</v>
      </c>
      <c r="AB9" s="8">
        <v>180781.1799999997</v>
      </c>
      <c r="AC9" s="8">
        <v>186000</v>
      </c>
      <c r="AD9" s="8">
        <v>168000</v>
      </c>
      <c r="AE9" s="8">
        <v>176835.97542499378</v>
      </c>
      <c r="AF9" s="8">
        <v>180000</v>
      </c>
      <c r="AG9" s="8">
        <v>186000</v>
      </c>
      <c r="AH9" s="8">
        <v>180000</v>
      </c>
      <c r="AI9" s="8">
        <v>186000</v>
      </c>
      <c r="AJ9" s="8">
        <v>186000</v>
      </c>
      <c r="AK9" s="8">
        <v>165852.45999999344</v>
      </c>
      <c r="AL9" s="8">
        <v>0</v>
      </c>
      <c r="AM9" s="8">
        <v>0</v>
      </c>
      <c r="AN9" s="8">
        <v>0</v>
      </c>
      <c r="AO9" s="8">
        <v>0</v>
      </c>
      <c r="AP9" s="8">
        <v>0</v>
      </c>
      <c r="AQ9" s="8">
        <v>0</v>
      </c>
      <c r="AR9" s="8">
        <v>0</v>
      </c>
      <c r="AS9" s="8">
        <v>0</v>
      </c>
      <c r="AT9" s="8">
        <v>0</v>
      </c>
      <c r="AU9" s="8">
        <v>0</v>
      </c>
      <c r="AV9" s="8">
        <v>0</v>
      </c>
      <c r="AW9" s="8">
        <v>0</v>
      </c>
      <c r="AX9" s="8">
        <v>0</v>
      </c>
      <c r="AY9" s="8">
        <v>0</v>
      </c>
      <c r="AZ9" s="8">
        <v>0</v>
      </c>
      <c r="BA9" s="8">
        <v>0</v>
      </c>
      <c r="BB9" s="8">
        <v>0</v>
      </c>
      <c r="BC9" s="8">
        <v>0</v>
      </c>
      <c r="BD9" s="8">
        <v>0</v>
      </c>
      <c r="BE9" s="8">
        <v>0</v>
      </c>
      <c r="BF9" s="8">
        <v>0</v>
      </c>
      <c r="BG9" s="8">
        <v>0</v>
      </c>
      <c r="BH9" s="8">
        <v>0</v>
      </c>
      <c r="CK9" s="8">
        <f t="shared" si="1"/>
        <v>0</v>
      </c>
      <c r="CL9" s="8">
        <f t="shared" si="2"/>
        <v>0</v>
      </c>
      <c r="CM9" s="8">
        <f t="shared" si="3"/>
        <v>0</v>
      </c>
      <c r="CN9" s="8">
        <f t="shared" si="4"/>
        <v>0</v>
      </c>
      <c r="CO9" s="8">
        <f t="shared" si="5"/>
        <v>0</v>
      </c>
      <c r="CP9" s="8">
        <f t="shared" si="6"/>
        <v>0</v>
      </c>
      <c r="CQ9" s="8">
        <f t="shared" si="7"/>
        <v>0</v>
      </c>
      <c r="CR9" s="8">
        <f t="shared" si="8"/>
        <v>0</v>
      </c>
      <c r="CS9" s="8">
        <f t="shared" si="9"/>
        <v>0</v>
      </c>
      <c r="CT9" s="8">
        <f t="shared" si="10"/>
        <v>0</v>
      </c>
      <c r="CU9" s="8">
        <f t="shared" si="11"/>
        <v>0</v>
      </c>
      <c r="CV9" s="8">
        <f t="shared" si="12"/>
        <v>0</v>
      </c>
      <c r="CW9" s="8" t="str">
        <f>+_xlfn.XLOOKUP(Table1[[#This Row],[L4 Code]],KIRMATAŞ!B:B,KIRMATAŞ!B:B,"")</f>
        <v/>
      </c>
      <c r="CX9" s="8" t="str">
        <f>+_xlfn.XLOOKUP(Table1[[#This Row],[L4 Code]],'SU TEMİNİ'!C:C,'SU TEMİNİ'!C:C,"")</f>
        <v/>
      </c>
      <c r="CY9" s="8" t="str">
        <f>+_xlfn.XLOOKUP(Table1[[#This Row],[L4 Code]],TAŞ!C:C,TAŞ!C:C,"")</f>
        <v/>
      </c>
      <c r="CZ9" s="97" t="s">
        <v>5301</v>
      </c>
      <c r="DA9" s="8"/>
      <c r="DB9" s="8"/>
      <c r="DC9" s="8"/>
      <c r="DD9" s="8"/>
      <c r="DE9" s="8"/>
      <c r="DF9" s="8"/>
      <c r="DG9" s="8"/>
      <c r="DH9" s="8"/>
    </row>
    <row r="10" spans="1:112">
      <c r="A10" s="3" t="s">
        <v>5443</v>
      </c>
      <c r="B10" s="111" t="s">
        <v>2</v>
      </c>
      <c r="C10" t="str">
        <f>+_xlfn.XLOOKUP(B10,'L4'!B:B,'L4'!C:C)</f>
        <v>KAZI - YARMA VE YAN ARIYET</v>
      </c>
      <c r="D10" t="s">
        <v>73</v>
      </c>
      <c r="E10" t="str">
        <f>+_xlfn.XLOOKUP(D10,'M2'!H:H,'M2'!I:I)</f>
        <v>PETSAN - GENEL</v>
      </c>
      <c r="F10" s="77" t="s">
        <v>68</v>
      </c>
      <c r="G10" t="str">
        <f>+_xlfn.XLOOKUP(F10,'M2'!B:B,'M2'!C:C)</f>
        <v>PETSAN İNŞAAT</v>
      </c>
      <c r="H10" s="3" t="s">
        <v>70</v>
      </c>
      <c r="I10" s="3" t="s">
        <v>64</v>
      </c>
      <c r="J10" s="78">
        <v>1057000</v>
      </c>
      <c r="K10" s="78">
        <f>+M10-SUM(N10:X10)</f>
        <v>2499269.9455499994</v>
      </c>
      <c r="L10" s="5">
        <f>-SUM(Y10:BT10)+K10</f>
        <v>0</v>
      </c>
      <c r="M10" s="78">
        <f>+SUM(Table1[[#This Row],[1.10.2023]:[1.12.2030]])</f>
        <v>2937691.3955499995</v>
      </c>
      <c r="S10" s="8">
        <v>29958.22</v>
      </c>
      <c r="T10" s="8">
        <v>53724.01</v>
      </c>
      <c r="U10" s="8">
        <v>137575.53</v>
      </c>
      <c r="V10" s="8">
        <v>79290.77</v>
      </c>
      <c r="W10" s="8">
        <v>84925.52</v>
      </c>
      <c r="X10" s="8">
        <v>52947.4</v>
      </c>
      <c r="Y10" s="112">
        <v>98421.37</v>
      </c>
      <c r="Z10" s="8">
        <v>190400</v>
      </c>
      <c r="AA10" s="8">
        <v>336000</v>
      </c>
      <c r="AB10" s="8">
        <v>347200</v>
      </c>
      <c r="AC10" s="8">
        <v>287074.06554999761</v>
      </c>
      <c r="AD10" s="8">
        <v>173600</v>
      </c>
      <c r="AE10" s="8">
        <v>192200</v>
      </c>
      <c r="AF10" s="8">
        <v>186000</v>
      </c>
      <c r="AG10" s="8">
        <v>192200</v>
      </c>
      <c r="AH10" s="8">
        <v>186000</v>
      </c>
      <c r="AI10" s="8">
        <v>192200</v>
      </c>
      <c r="AJ10" s="8">
        <v>117974.51000000164</v>
      </c>
      <c r="CK10" s="8">
        <f t="shared" si="1"/>
        <v>0</v>
      </c>
      <c r="CL10" s="8">
        <f t="shared" si="2"/>
        <v>0</v>
      </c>
      <c r="CM10" s="8">
        <f t="shared" si="3"/>
        <v>0</v>
      </c>
      <c r="CN10" s="8">
        <f t="shared" si="4"/>
        <v>0</v>
      </c>
      <c r="CO10" s="8">
        <f t="shared" si="5"/>
        <v>0</v>
      </c>
      <c r="CP10" s="8">
        <f t="shared" si="6"/>
        <v>0</v>
      </c>
      <c r="CQ10" s="8">
        <f t="shared" si="7"/>
        <v>0</v>
      </c>
      <c r="CR10" s="8">
        <f t="shared" si="8"/>
        <v>0</v>
      </c>
      <c r="CS10" s="8">
        <f t="shared" si="9"/>
        <v>0</v>
      </c>
      <c r="CT10" s="8">
        <f t="shared" si="10"/>
        <v>0</v>
      </c>
      <c r="CU10" s="8">
        <f t="shared" si="11"/>
        <v>0</v>
      </c>
      <c r="CV10" s="8">
        <f t="shared" si="12"/>
        <v>0</v>
      </c>
      <c r="CW10" s="8" t="str">
        <f>+_xlfn.XLOOKUP(Table1[[#This Row],[L4 Code]],KIRMATAŞ!B:B,KIRMATAŞ!B:B,"")</f>
        <v/>
      </c>
      <c r="CX10" s="8" t="str">
        <f>+_xlfn.XLOOKUP(Table1[[#This Row],[L4 Code]],'SU TEMİNİ'!C:C,'SU TEMİNİ'!C:C,"")</f>
        <v/>
      </c>
      <c r="CY10" s="8" t="str">
        <f>+_xlfn.XLOOKUP(Table1[[#This Row],[L4 Code]],TAŞ!C:C,TAŞ!C:C,"")</f>
        <v/>
      </c>
      <c r="CZ10" s="97" t="s">
        <v>5302</v>
      </c>
      <c r="DA10" s="8"/>
      <c r="DB10" s="8"/>
      <c r="DC10" s="8"/>
      <c r="DD10" s="8"/>
      <c r="DE10" s="8"/>
      <c r="DF10" s="8"/>
      <c r="DG10" s="8"/>
      <c r="DH10" s="8"/>
    </row>
    <row r="11" spans="1:112">
      <c r="A11" s="3" t="s">
        <v>5443</v>
      </c>
      <c r="B11" s="111" t="s">
        <v>2</v>
      </c>
      <c r="C11" t="str">
        <f>+_xlfn.XLOOKUP(B11,'L4'!B:B,'L4'!C:C)</f>
        <v>KAZI - YARMA VE YAN ARIYET</v>
      </c>
      <c r="D11" t="s">
        <v>5181</v>
      </c>
      <c r="E11" t="str">
        <f>+_xlfn.XLOOKUP(D11,'M2'!H:H,'M2'!I:I)</f>
        <v>ÖZDOĞAN İNŞAAT - GENEL</v>
      </c>
      <c r="F11" s="77" t="s">
        <v>4971</v>
      </c>
      <c r="G11" t="s">
        <v>4998</v>
      </c>
      <c r="H11" s="3" t="s">
        <v>5186</v>
      </c>
      <c r="I11" s="3" t="s">
        <v>64</v>
      </c>
      <c r="J11" s="78">
        <v>0</v>
      </c>
      <c r="K11" s="78">
        <f>+M11-SUM(N11:X11)</f>
        <v>1921660.8350000104</v>
      </c>
      <c r="L11" s="5">
        <f>-SUM(Y11:BT11)+K11</f>
        <v>0</v>
      </c>
      <c r="M11" s="78">
        <f>+SUM(Table1[[#This Row],[1.10.2023]:[1.12.2030]])</f>
        <v>2758973.9700000104</v>
      </c>
      <c r="P11" s="8">
        <v>0</v>
      </c>
      <c r="Q11" s="8">
        <v>0</v>
      </c>
      <c r="R11" s="8">
        <v>0</v>
      </c>
      <c r="S11" s="8">
        <v>162000</v>
      </c>
      <c r="T11" s="8">
        <v>186141.05</v>
      </c>
      <c r="U11" s="8">
        <v>132741.90500000003</v>
      </c>
      <c r="V11" s="8">
        <v>179340.79399999994</v>
      </c>
      <c r="W11" s="8">
        <v>95132.021000000066</v>
      </c>
      <c r="X11" s="8">
        <v>81957.364999999991</v>
      </c>
      <c r="Y11" s="112">
        <v>55317.089999999967</v>
      </c>
      <c r="Z11" s="8">
        <v>103700</v>
      </c>
      <c r="AA11" s="8">
        <v>183000</v>
      </c>
      <c r="AB11" s="8">
        <v>189100</v>
      </c>
      <c r="AC11" s="8">
        <v>180042.92500000447</v>
      </c>
      <c r="AD11" s="8">
        <v>170800</v>
      </c>
      <c r="AE11" s="8">
        <v>189100</v>
      </c>
      <c r="AF11" s="8">
        <v>183000</v>
      </c>
      <c r="AG11" s="8">
        <v>189100</v>
      </c>
      <c r="AH11" s="8">
        <v>183000</v>
      </c>
      <c r="AI11" s="8">
        <v>189100</v>
      </c>
      <c r="AJ11" s="8">
        <v>106400.82000000589</v>
      </c>
      <c r="CK11" s="8">
        <f t="shared" si="1"/>
        <v>0</v>
      </c>
      <c r="CL11" s="8">
        <f t="shared" si="2"/>
        <v>0</v>
      </c>
      <c r="CM11" s="8">
        <f t="shared" si="3"/>
        <v>0</v>
      </c>
      <c r="CN11" s="8">
        <f t="shared" si="4"/>
        <v>0</v>
      </c>
      <c r="CO11" s="8">
        <f t="shared" si="5"/>
        <v>0</v>
      </c>
      <c r="CP11" s="8">
        <f t="shared" si="6"/>
        <v>0</v>
      </c>
      <c r="CQ11" s="8">
        <f t="shared" si="7"/>
        <v>0</v>
      </c>
      <c r="CR11" s="8">
        <f t="shared" si="8"/>
        <v>0</v>
      </c>
      <c r="CS11" s="8">
        <f t="shared" si="9"/>
        <v>0</v>
      </c>
      <c r="CT11" s="8">
        <f t="shared" si="10"/>
        <v>0</v>
      </c>
      <c r="CU11" s="8">
        <f t="shared" si="11"/>
        <v>0</v>
      </c>
      <c r="CV11" s="8">
        <f t="shared" si="12"/>
        <v>0</v>
      </c>
      <c r="CW11" s="8" t="str">
        <f>+_xlfn.XLOOKUP(Table1[[#This Row],[L4 Code]],KIRMATAŞ!B:B,KIRMATAŞ!B:B,"")</f>
        <v/>
      </c>
      <c r="CX11" s="8" t="str">
        <f>+_xlfn.XLOOKUP(Table1[[#This Row],[L4 Code]],'SU TEMİNİ'!C:C,'SU TEMİNİ'!C:C,"")</f>
        <v/>
      </c>
      <c r="CY11" s="8" t="str">
        <f>+_xlfn.XLOOKUP(Table1[[#This Row],[L4 Code]],TAŞ!C:C,TAŞ!C:C,"")</f>
        <v/>
      </c>
      <c r="CZ11" s="97" t="s">
        <v>5303</v>
      </c>
      <c r="DA11" s="8"/>
      <c r="DB11" s="8"/>
      <c r="DC11" s="8"/>
      <c r="DD11" s="8"/>
      <c r="DE11" s="8"/>
      <c r="DF11" s="8"/>
      <c r="DG11" s="8"/>
      <c r="DH11" s="8"/>
    </row>
    <row r="12" spans="1:112">
      <c r="A12" s="3" t="s">
        <v>5443</v>
      </c>
      <c r="B12" s="111" t="s">
        <v>8</v>
      </c>
      <c r="C12" t="str">
        <f>+_xlfn.XLOOKUP(B12,'L4'!B:B,'L4'!C:C)</f>
        <v>NERVÜRLÜ ÇELIK ZATI BEDELI</v>
      </c>
      <c r="D12" t="s">
        <v>4967</v>
      </c>
      <c r="E12" t="str">
        <f>+_xlfn.XLOOKUP(D12,'M2'!H:H,'M2'!I:I)</f>
        <v>PROJE GENELİ</v>
      </c>
      <c r="F12" s="77" t="s">
        <v>4973</v>
      </c>
      <c r="G12" t="s">
        <v>4983</v>
      </c>
      <c r="H12" s="3" t="s">
        <v>5444</v>
      </c>
      <c r="I12" s="3" t="s">
        <v>163</v>
      </c>
      <c r="J12" s="78">
        <v>72686.437368401632</v>
      </c>
      <c r="K12" s="78">
        <f t="shared" ref="K12:K27" si="16">+M12-SUM(N12:W12)</f>
        <v>73766.34795706383</v>
      </c>
      <c r="L12" s="5">
        <f t="shared" ref="L12:L27" si="17">+SUM(X12:BT12)-K12</f>
        <v>-1451.9999999999709</v>
      </c>
      <c r="M12" s="78">
        <f>+SUM(N12:CV12)</f>
        <v>73871.691625355044</v>
      </c>
      <c r="N12" s="8">
        <v>0</v>
      </c>
      <c r="O12" s="8">
        <v>0</v>
      </c>
      <c r="P12" s="8">
        <v>0</v>
      </c>
      <c r="Q12" s="8">
        <v>0</v>
      </c>
      <c r="R12" s="8">
        <v>16.636921875353941</v>
      </c>
      <c r="S12" s="8">
        <v>27.446986329319561</v>
      </c>
      <c r="U12" s="8">
        <v>5.0731448246780388</v>
      </c>
      <c r="W12" s="8">
        <v>56.186615261860716</v>
      </c>
      <c r="X12" s="8">
        <v>57.132682895085047</v>
      </c>
      <c r="Y12" s="112"/>
      <c r="Z12" s="8">
        <v>0</v>
      </c>
      <c r="AA12" s="8">
        <v>0</v>
      </c>
      <c r="AB12" s="8">
        <v>0</v>
      </c>
      <c r="AC12" s="8">
        <v>277.10112180360807</v>
      </c>
      <c r="AD12" s="8">
        <v>1039.3180515057484</v>
      </c>
      <c r="AE12" s="8">
        <v>1328.2889591344729</v>
      </c>
      <c r="AF12" s="8">
        <v>1607.1516255298784</v>
      </c>
      <c r="AG12" s="8">
        <v>1603.7875745671508</v>
      </c>
      <c r="AH12" s="8">
        <v>1556.3215167570611</v>
      </c>
      <c r="AI12" s="8">
        <v>1653.2382037483774</v>
      </c>
      <c r="AJ12" s="8">
        <v>1984.2133746990103</v>
      </c>
      <c r="AK12" s="8">
        <v>2069.6537080151952</v>
      </c>
      <c r="AL12" s="8">
        <v>2556.4485115779444</v>
      </c>
      <c r="AM12" s="8">
        <v>3334.8371812217347</v>
      </c>
      <c r="AN12" s="8">
        <v>3422.5121230776231</v>
      </c>
      <c r="AO12" s="8">
        <v>3027.4535319556321</v>
      </c>
      <c r="AP12" s="8">
        <v>2395.6568956844362</v>
      </c>
      <c r="AQ12" s="8">
        <v>2828.7439467964305</v>
      </c>
      <c r="AR12" s="8">
        <v>2792.201054397241</v>
      </c>
      <c r="AS12" s="8">
        <v>3000.5696609470428</v>
      </c>
      <c r="AT12" s="8">
        <v>2548.0450632948073</v>
      </c>
      <c r="AU12" s="8">
        <v>1985.4730731857378</v>
      </c>
      <c r="AV12" s="8">
        <v>2134.5562668874122</v>
      </c>
      <c r="AW12" s="8">
        <v>2190.4133115563418</v>
      </c>
      <c r="AX12" s="8">
        <v>2782.3100411721275</v>
      </c>
      <c r="AY12" s="8">
        <v>3117.1492048369023</v>
      </c>
      <c r="AZ12" s="8">
        <v>3427.0812322992165</v>
      </c>
      <c r="BA12" s="8">
        <v>2619.7440993209043</v>
      </c>
      <c r="BB12" s="8">
        <v>1900.1688414737064</v>
      </c>
      <c r="BC12" s="8">
        <v>2455.1204277030297</v>
      </c>
      <c r="BD12" s="8">
        <v>2133.06593144715</v>
      </c>
      <c r="BE12" s="8">
        <v>2319.5599383605522</v>
      </c>
      <c r="BF12" s="8">
        <v>1268.6044070163043</v>
      </c>
      <c r="BG12" s="8">
        <v>887.88517388579442</v>
      </c>
      <c r="BH12" s="8">
        <v>966.70379841857675</v>
      </c>
      <c r="BI12" s="8">
        <v>642.12095844266173</v>
      </c>
      <c r="BJ12" s="8">
        <v>968.6154304125256</v>
      </c>
      <c r="BK12" s="8">
        <v>464.92573760726901</v>
      </c>
      <c r="BL12" s="8">
        <v>250.91595380356495</v>
      </c>
      <c r="BM12" s="8">
        <v>227.07215061440758</v>
      </c>
      <c r="BN12" s="8">
        <v>106.8829213483146</v>
      </c>
      <c r="BO12" s="8">
        <v>114.25415730337077</v>
      </c>
      <c r="BP12" s="8">
        <v>110.56853932584269</v>
      </c>
      <c r="BQ12" s="8">
        <v>114.25415730337077</v>
      </c>
      <c r="BR12" s="8">
        <v>44.227415730337043</v>
      </c>
      <c r="BS12" s="8">
        <v>0</v>
      </c>
      <c r="BT12" s="8">
        <v>0</v>
      </c>
      <c r="BU12" s="8">
        <v>0</v>
      </c>
      <c r="BV12" s="8">
        <v>0</v>
      </c>
      <c r="BW12" s="8">
        <v>0</v>
      </c>
      <c r="BX12" s="8">
        <v>119.14187050359712</v>
      </c>
      <c r="BY12" s="8">
        <v>123.64316546762589</v>
      </c>
      <c r="BZ12" s="8">
        <v>111.67769784172661</v>
      </c>
      <c r="CA12" s="8">
        <v>123.64316546762589</v>
      </c>
      <c r="CB12" s="8">
        <v>119.65467625899281</v>
      </c>
      <c r="CC12" s="8">
        <v>123.72464185173598</v>
      </c>
      <c r="CD12" s="8">
        <v>119.75652173913045</v>
      </c>
      <c r="CE12" s="8">
        <v>123.74840579710146</v>
      </c>
      <c r="CF12" s="8">
        <v>123.74840579710146</v>
      </c>
      <c r="CG12" s="8">
        <v>119.75652173913045</v>
      </c>
      <c r="CH12" s="8">
        <v>123.74840579710146</v>
      </c>
      <c r="CI12" s="8">
        <v>119.75652173913045</v>
      </c>
      <c r="CK12" s="8">
        <f t="shared" si="1"/>
        <v>0</v>
      </c>
      <c r="CL12" s="8">
        <f t="shared" si="2"/>
        <v>0</v>
      </c>
      <c r="CM12" s="8">
        <f t="shared" si="3"/>
        <v>0</v>
      </c>
      <c r="CN12" s="8">
        <f t="shared" si="4"/>
        <v>0</v>
      </c>
      <c r="CO12" s="8">
        <f t="shared" si="5"/>
        <v>0</v>
      </c>
      <c r="CP12" s="8">
        <f t="shared" si="6"/>
        <v>0</v>
      </c>
      <c r="CQ12" s="8">
        <f t="shared" si="7"/>
        <v>0</v>
      </c>
      <c r="CR12" s="8">
        <f t="shared" si="8"/>
        <v>0</v>
      </c>
      <c r="CS12" s="8">
        <f t="shared" si="9"/>
        <v>0</v>
      </c>
      <c r="CT12" s="8">
        <f t="shared" si="10"/>
        <v>0</v>
      </c>
      <c r="CU12" s="8">
        <f t="shared" si="11"/>
        <v>0</v>
      </c>
      <c r="CV12" s="8">
        <f t="shared" si="12"/>
        <v>0</v>
      </c>
      <c r="CW12" s="8" t="str">
        <f>+_xlfn.XLOOKUP(Table1[[#This Row],[L4 Code]],KIRMATAŞ!B:B,KIRMATAŞ!B:B,"")</f>
        <v/>
      </c>
      <c r="CX12" s="8" t="str">
        <f>+_xlfn.XLOOKUP(Table1[[#This Row],[L4 Code]],'SU TEMİNİ'!C:C,'SU TEMİNİ'!C:C,"")</f>
        <v/>
      </c>
      <c r="CY12" s="8" t="str">
        <f>+_xlfn.XLOOKUP(Table1[[#This Row],[L4 Code]],TAŞ!C:C,TAŞ!C:C,"")</f>
        <v/>
      </c>
      <c r="CZ12" s="8" t="s">
        <v>5305</v>
      </c>
      <c r="DA12" s="8"/>
      <c r="DB12" s="8"/>
      <c r="DC12" s="8"/>
      <c r="DD12" s="8"/>
      <c r="DE12" s="8"/>
      <c r="DF12" s="8"/>
      <c r="DG12" s="8"/>
      <c r="DH12" s="8"/>
    </row>
    <row r="13" spans="1:112">
      <c r="A13" s="3" t="s">
        <v>5443</v>
      </c>
      <c r="B13" s="111" t="s">
        <v>2615</v>
      </c>
      <c r="C13" t="str">
        <f>+_xlfn.XLOOKUP(B13,'L4'!B:B,'L4'!C:C)</f>
        <v>KAZI - ARIYET OCAĞI</v>
      </c>
      <c r="D13" t="s">
        <v>4967</v>
      </c>
      <c r="E13" t="str">
        <f>+_xlfn.XLOOKUP(D13,'M2'!H:H,'M2'!I:I)</f>
        <v>PROJE GENELİ</v>
      </c>
      <c r="F13" s="77" t="s">
        <v>4973</v>
      </c>
      <c r="G13" t="s">
        <v>4983</v>
      </c>
      <c r="H13" s="3" t="s">
        <v>5444</v>
      </c>
      <c r="I13" s="3" t="s">
        <v>119</v>
      </c>
      <c r="J13" s="78">
        <v>8870000</v>
      </c>
      <c r="K13" s="78">
        <f t="shared" si="16"/>
        <v>13589291.814238667</v>
      </c>
      <c r="L13" s="5">
        <f t="shared" si="17"/>
        <v>0</v>
      </c>
      <c r="M13" s="78">
        <f>+SUM(N13:CV13)</f>
        <v>13589291.814238667</v>
      </c>
      <c r="Y13" s="112">
        <v>0</v>
      </c>
      <c r="AF13" s="8">
        <v>480440.16234999988</v>
      </c>
      <c r="AG13" s="8">
        <v>496775</v>
      </c>
      <c r="AH13" s="8">
        <v>481754.38000001013</v>
      </c>
      <c r="AI13" s="8">
        <v>495643.26699999988</v>
      </c>
      <c r="AJ13" s="8">
        <v>495623.51880650152</v>
      </c>
      <c r="AK13" s="8">
        <v>480750</v>
      </c>
      <c r="AL13" s="8">
        <v>496775</v>
      </c>
      <c r="AM13" s="8">
        <v>478825.90791500005</v>
      </c>
      <c r="AN13" s="8">
        <v>311001.03499999794</v>
      </c>
      <c r="AO13" s="8">
        <v>124193.75</v>
      </c>
      <c r="AP13" s="8">
        <v>111618.60856050008</v>
      </c>
      <c r="AQ13" s="8">
        <v>308074.81684450025</v>
      </c>
      <c r="AR13" s="8">
        <v>477186.66437250224</v>
      </c>
      <c r="AS13" s="8">
        <v>500042.62449999957</v>
      </c>
      <c r="AT13" s="8">
        <v>479004.98499999987</v>
      </c>
      <c r="AU13" s="8">
        <v>497038.0900000002</v>
      </c>
      <c r="AV13" s="8">
        <v>497931.96999999741</v>
      </c>
      <c r="AW13" s="8">
        <v>481462.24267549976</v>
      </c>
      <c r="AX13" s="8">
        <v>495649.71829999238</v>
      </c>
      <c r="AY13" s="8">
        <v>479548.68769999593</v>
      </c>
      <c r="AZ13" s="8">
        <v>310505.35893278656</v>
      </c>
      <c r="BA13" s="8">
        <v>124193.75</v>
      </c>
      <c r="BB13" s="8">
        <v>112175</v>
      </c>
      <c r="BC13" s="8">
        <v>310484.375</v>
      </c>
      <c r="BD13" s="8">
        <v>479112.32742399978</v>
      </c>
      <c r="BE13" s="8">
        <v>496775</v>
      </c>
      <c r="BF13" s="8">
        <v>480750</v>
      </c>
      <c r="BG13" s="8">
        <v>499632.03274999955</v>
      </c>
      <c r="BH13" s="8">
        <v>496775</v>
      </c>
      <c r="BI13" s="8">
        <v>481825.97499999963</v>
      </c>
      <c r="BJ13" s="8">
        <v>496775</v>
      </c>
      <c r="BK13" s="8">
        <v>480750</v>
      </c>
      <c r="BL13" s="8">
        <v>150197.56610738666</v>
      </c>
      <c r="BM13" s="8">
        <v>0</v>
      </c>
      <c r="BN13" s="8">
        <v>0</v>
      </c>
      <c r="BO13" s="8">
        <v>0</v>
      </c>
      <c r="BP13" s="8">
        <v>0</v>
      </c>
      <c r="BQ13" s="8">
        <v>0</v>
      </c>
      <c r="BR13" s="8">
        <v>0</v>
      </c>
      <c r="BS13" s="8">
        <v>0</v>
      </c>
      <c r="BT13" s="8">
        <v>0</v>
      </c>
      <c r="BU13" s="8">
        <v>0</v>
      </c>
      <c r="BV13" s="8">
        <v>0</v>
      </c>
      <c r="BW13" s="8">
        <v>0</v>
      </c>
      <c r="BX13" s="8">
        <v>0</v>
      </c>
      <c r="CK13" s="8">
        <f t="shared" si="1"/>
        <v>0</v>
      </c>
      <c r="CL13" s="8">
        <f t="shared" si="2"/>
        <v>0</v>
      </c>
      <c r="CM13" s="8">
        <f t="shared" si="3"/>
        <v>0</v>
      </c>
      <c r="CN13" s="8">
        <f t="shared" si="4"/>
        <v>0</v>
      </c>
      <c r="CO13" s="8">
        <f t="shared" si="5"/>
        <v>0</v>
      </c>
      <c r="CP13" s="8">
        <f t="shared" si="6"/>
        <v>0</v>
      </c>
      <c r="CQ13" s="8">
        <f t="shared" si="7"/>
        <v>0</v>
      </c>
      <c r="CR13" s="8">
        <f t="shared" si="8"/>
        <v>0</v>
      </c>
      <c r="CS13" s="8">
        <f t="shared" si="9"/>
        <v>0</v>
      </c>
      <c r="CT13" s="8">
        <f t="shared" si="10"/>
        <v>0</v>
      </c>
      <c r="CU13" s="8">
        <f t="shared" si="11"/>
        <v>0</v>
      </c>
      <c r="CV13" s="8">
        <f t="shared" si="12"/>
        <v>0</v>
      </c>
      <c r="CW13" s="8" t="str">
        <f>+_xlfn.XLOOKUP(Table1[[#This Row],[L4 Code]],KIRMATAŞ!B:B,KIRMATAŞ!B:B,"")</f>
        <v/>
      </c>
      <c r="CX13" s="8" t="str">
        <f>+_xlfn.XLOOKUP(Table1[[#This Row],[L4 Code]],'SU TEMİNİ'!C:C,'SU TEMİNİ'!C:C,"")</f>
        <v/>
      </c>
      <c r="CY13" s="8" t="str">
        <f>+_xlfn.XLOOKUP(Table1[[#This Row],[L4 Code]],TAŞ!C:C,TAŞ!C:C,"")</f>
        <v/>
      </c>
      <c r="CZ13" s="8" t="s">
        <v>5306</v>
      </c>
      <c r="DA13" s="8"/>
      <c r="DB13" s="8"/>
      <c r="DC13" s="8"/>
      <c r="DD13" s="8"/>
      <c r="DE13" s="8"/>
      <c r="DF13" s="8"/>
      <c r="DG13" s="8"/>
      <c r="DH13" s="8"/>
    </row>
    <row r="14" spans="1:112">
      <c r="A14" s="3" t="s">
        <v>5443</v>
      </c>
      <c r="B14" s="111" t="s">
        <v>2616</v>
      </c>
      <c r="C14" t="str">
        <f>+_xlfn.XLOOKUP(B14,'L4'!B:B,'L4'!C:C)</f>
        <v>KAZI - SIYIRMA</v>
      </c>
      <c r="D14" t="s">
        <v>4967</v>
      </c>
      <c r="E14" t="str">
        <f>+_xlfn.XLOOKUP(D14,'M2'!H:H,'M2'!I:I)</f>
        <v>PROJE GENELİ</v>
      </c>
      <c r="F14" s="77" t="s">
        <v>4973</v>
      </c>
      <c r="G14" t="s">
        <v>4983</v>
      </c>
      <c r="H14" s="3" t="s">
        <v>5444</v>
      </c>
      <c r="I14" s="3" t="s">
        <v>124</v>
      </c>
      <c r="J14" s="78">
        <v>2085258.0000000007</v>
      </c>
      <c r="K14" s="78">
        <f t="shared" si="16"/>
        <v>1025528.1060000001</v>
      </c>
      <c r="L14" s="5">
        <f t="shared" si="17"/>
        <v>0</v>
      </c>
      <c r="M14" s="78">
        <f>+SUM(Table1[[#This Row],[1.10.2023]:[1.10.2030]])</f>
        <v>1028257.2000000002</v>
      </c>
      <c r="N14" s="8">
        <v>0</v>
      </c>
      <c r="O14" s="8">
        <v>0</v>
      </c>
      <c r="P14" s="8">
        <v>0</v>
      </c>
      <c r="Q14" s="8">
        <v>0</v>
      </c>
      <c r="R14" s="8">
        <v>0</v>
      </c>
      <c r="S14" s="8">
        <v>0</v>
      </c>
      <c r="T14" s="8">
        <v>0</v>
      </c>
      <c r="U14" s="8">
        <v>0</v>
      </c>
      <c r="V14" s="8">
        <v>2286.7539999999999</v>
      </c>
      <c r="W14" s="8">
        <v>442.34000000000015</v>
      </c>
      <c r="Y14" s="112"/>
      <c r="AE14" s="8">
        <v>36256.848147515579</v>
      </c>
      <c r="AF14" s="8">
        <v>37489.571334714317</v>
      </c>
      <c r="AG14" s="8">
        <v>36356.026762259469</v>
      </c>
      <c r="AH14" s="8">
        <v>37404.164087901663</v>
      </c>
      <c r="AI14" s="8">
        <v>37402.673772751172</v>
      </c>
      <c r="AJ14" s="8">
        <v>36280.23032391708</v>
      </c>
      <c r="AK14" s="8">
        <v>37489.571334714317</v>
      </c>
      <c r="AL14" s="8">
        <v>36135.026987446516</v>
      </c>
      <c r="AM14" s="8">
        <v>23469.972294906966</v>
      </c>
      <c r="AN14" s="8">
        <v>9372.3928336785793</v>
      </c>
      <c r="AO14" s="8">
        <v>8423.3984961208243</v>
      </c>
      <c r="AP14" s="8">
        <v>23249.14261490804</v>
      </c>
      <c r="AQ14" s="8">
        <v>36011.32000194717</v>
      </c>
      <c r="AR14" s="8">
        <v>37736.16555098485</v>
      </c>
      <c r="AS14" s="8">
        <v>36148.541200425258</v>
      </c>
      <c r="AT14" s="8">
        <v>37509.425657742766</v>
      </c>
      <c r="AU14" s="8">
        <v>37576.883114387259</v>
      </c>
      <c r="AV14" s="8">
        <v>36333.980356810796</v>
      </c>
      <c r="AW14" s="8">
        <v>37404.650941046995</v>
      </c>
      <c r="AX14" s="8">
        <v>36189.57221276762</v>
      </c>
      <c r="AY14" s="8">
        <v>23432.565655521663</v>
      </c>
      <c r="AZ14" s="8">
        <v>9372.3928336785793</v>
      </c>
      <c r="BA14" s="8">
        <v>8465.3870755806529</v>
      </c>
      <c r="BB14" s="8">
        <v>23430.98208419645</v>
      </c>
      <c r="BC14" s="8">
        <v>36156.64189281474</v>
      </c>
      <c r="BD14" s="8">
        <v>37489.571334714317</v>
      </c>
      <c r="BE14" s="8">
        <v>36280.23032391708</v>
      </c>
      <c r="BF14" s="8">
        <v>37705.179875978924</v>
      </c>
      <c r="BG14" s="8">
        <v>37489.571334714317</v>
      </c>
      <c r="BH14" s="8">
        <v>36361.429743205197</v>
      </c>
      <c r="BI14" s="8">
        <v>37489.571334714317</v>
      </c>
      <c r="BJ14" s="8">
        <v>36280.23032391708</v>
      </c>
      <c r="BK14" s="8">
        <v>11334.794160099325</v>
      </c>
      <c r="BM14" s="8">
        <v>0</v>
      </c>
      <c r="BN14" s="8">
        <v>0</v>
      </c>
      <c r="BO14" s="8">
        <v>0</v>
      </c>
      <c r="BP14" s="8">
        <v>0</v>
      </c>
      <c r="BQ14" s="8">
        <v>0</v>
      </c>
      <c r="BR14" s="8">
        <v>0</v>
      </c>
      <c r="BS14" s="8">
        <v>0</v>
      </c>
      <c r="BT14" s="8">
        <v>0</v>
      </c>
      <c r="BU14" s="8">
        <v>0</v>
      </c>
      <c r="BV14" s="8">
        <v>0</v>
      </c>
      <c r="BW14" s="8">
        <v>0</v>
      </c>
      <c r="BX14" s="8">
        <v>0</v>
      </c>
      <c r="CK14" s="8">
        <f t="shared" si="1"/>
        <v>0</v>
      </c>
      <c r="CL14" s="8">
        <f t="shared" si="2"/>
        <v>0</v>
      </c>
      <c r="CM14" s="8">
        <f t="shared" si="3"/>
        <v>0</v>
      </c>
      <c r="CN14" s="8">
        <f t="shared" si="4"/>
        <v>0</v>
      </c>
      <c r="CO14" s="8">
        <f t="shared" si="5"/>
        <v>0</v>
      </c>
      <c r="CP14" s="8">
        <f t="shared" si="6"/>
        <v>0</v>
      </c>
      <c r="CQ14" s="8">
        <f t="shared" si="7"/>
        <v>0</v>
      </c>
      <c r="CR14" s="8">
        <f t="shared" si="8"/>
        <v>0</v>
      </c>
      <c r="CS14" s="8">
        <f t="shared" si="9"/>
        <v>0</v>
      </c>
      <c r="CT14" s="8">
        <f t="shared" si="10"/>
        <v>0</v>
      </c>
      <c r="CU14" s="8">
        <f t="shared" si="11"/>
        <v>0</v>
      </c>
      <c r="CV14" s="8">
        <f t="shared" si="12"/>
        <v>0</v>
      </c>
      <c r="CW14" s="8" t="str">
        <f>+_xlfn.XLOOKUP(Table1[[#This Row],[L4 Code]],KIRMATAŞ!B:B,KIRMATAŞ!B:B,"")</f>
        <v/>
      </c>
      <c r="CX14" s="8" t="str">
        <f>+_xlfn.XLOOKUP(Table1[[#This Row],[L4 Code]],'SU TEMİNİ'!C:C,'SU TEMİNİ'!C:C,"")</f>
        <v/>
      </c>
      <c r="CY14" s="8" t="str">
        <f>+_xlfn.XLOOKUP(Table1[[#This Row],[L4 Code]],TAŞ!C:C,TAŞ!C:C,"")</f>
        <v/>
      </c>
      <c r="CZ14" s="8" t="s">
        <v>5307</v>
      </c>
      <c r="DA14" s="8"/>
      <c r="DB14" s="8"/>
      <c r="DC14" s="8"/>
      <c r="DD14" s="8"/>
      <c r="DE14" s="8"/>
      <c r="DF14" s="8"/>
      <c r="DG14" s="8"/>
      <c r="DH14" s="8"/>
    </row>
    <row r="15" spans="1:112">
      <c r="A15" s="3" t="s">
        <v>5443</v>
      </c>
      <c r="B15" s="111" t="s">
        <v>10</v>
      </c>
      <c r="C15" t="str">
        <f>+_xlfn.XLOOKUP(B15,'L4'!B:B,'L4'!C:C)</f>
        <v>TÜNEL TIPI DRENAJ BORUSU DÖŞENMESI</v>
      </c>
      <c r="D15" t="s">
        <v>4967</v>
      </c>
      <c r="E15" t="str">
        <f>+_xlfn.XLOOKUP(D15,'M2'!H:H,'M2'!I:I)</f>
        <v>PROJE GENELİ</v>
      </c>
      <c r="F15" s="77" t="s">
        <v>4973</v>
      </c>
      <c r="G15" t="s">
        <v>4983</v>
      </c>
      <c r="H15" s="3" t="s">
        <v>5444</v>
      </c>
      <c r="I15" s="3" t="s">
        <v>177</v>
      </c>
      <c r="J15" s="78">
        <v>0</v>
      </c>
      <c r="K15" s="78">
        <f t="shared" si="16"/>
        <v>10010.299999999997</v>
      </c>
      <c r="L15" s="5">
        <f t="shared" si="17"/>
        <v>0</v>
      </c>
      <c r="M15" s="78">
        <f>+SUM(N15:CV15)</f>
        <v>10010.299999999997</v>
      </c>
      <c r="N15" s="8">
        <v>0</v>
      </c>
      <c r="O15" s="8">
        <v>0</v>
      </c>
      <c r="P15" s="8">
        <v>0</v>
      </c>
      <c r="Q15" s="8">
        <v>0</v>
      </c>
      <c r="R15" s="8">
        <v>0</v>
      </c>
      <c r="S15" s="8">
        <v>0</v>
      </c>
      <c r="T15" s="8">
        <v>0</v>
      </c>
      <c r="U15" s="8">
        <v>0</v>
      </c>
      <c r="V15" s="8">
        <v>0</v>
      </c>
      <c r="W15" s="8">
        <v>0</v>
      </c>
      <c r="X15" s="8">
        <v>0</v>
      </c>
      <c r="Y15" s="112"/>
      <c r="AC15" s="8">
        <v>78.597348159815681</v>
      </c>
      <c r="AD15" s="8">
        <v>236.88010532131227</v>
      </c>
      <c r="AE15" s="8">
        <v>310.34583089145286</v>
      </c>
      <c r="AF15" s="8">
        <v>338.65725570140597</v>
      </c>
      <c r="AG15" s="8">
        <v>404.63154517716731</v>
      </c>
      <c r="AH15" s="8">
        <v>395.22868427283453</v>
      </c>
      <c r="AI15" s="8">
        <v>408.4029737485958</v>
      </c>
      <c r="AJ15" s="8">
        <v>386.71725946288154</v>
      </c>
      <c r="AK15" s="8">
        <v>359.80417330662237</v>
      </c>
      <c r="AL15" s="8">
        <v>373.98522527991378</v>
      </c>
      <c r="AM15" s="8">
        <v>377.00690004046942</v>
      </c>
      <c r="AN15" s="8">
        <v>403.21379670848518</v>
      </c>
      <c r="AO15" s="8">
        <v>346.86818764332952</v>
      </c>
      <c r="AP15" s="8">
        <v>242.83333333333337</v>
      </c>
      <c r="AQ15" s="8">
        <v>318.56779907084774</v>
      </c>
      <c r="AR15" s="8">
        <v>352.00348432055745</v>
      </c>
      <c r="AS15" s="8">
        <v>363.7369337979095</v>
      </c>
      <c r="AT15" s="8">
        <v>392.59750477689107</v>
      </c>
      <c r="AU15" s="8">
        <v>411.78571428571411</v>
      </c>
      <c r="AV15" s="8">
        <v>411.78571428571433</v>
      </c>
      <c r="AW15" s="8">
        <v>373.98801843317995</v>
      </c>
      <c r="AX15" s="8">
        <v>390.10000000000008</v>
      </c>
      <c r="AY15" s="8">
        <v>398.5023041474654</v>
      </c>
      <c r="AZ15" s="8">
        <v>407.57142857142856</v>
      </c>
      <c r="BA15" s="8">
        <v>281.14285714285717</v>
      </c>
      <c r="BB15" s="8">
        <v>253.93548387096774</v>
      </c>
      <c r="BC15" s="8">
        <v>269.82857142857142</v>
      </c>
      <c r="BD15" s="8">
        <v>243.78801843317967</v>
      </c>
      <c r="BE15" s="8">
        <v>229.28571428571428</v>
      </c>
      <c r="BF15" s="8">
        <v>124.05069124423989</v>
      </c>
      <c r="BG15" s="8">
        <v>87.685714285714297</v>
      </c>
      <c r="BH15" s="8">
        <v>36.771428571428579</v>
      </c>
      <c r="CK15" s="8">
        <f t="shared" si="1"/>
        <v>0</v>
      </c>
      <c r="CL15" s="8">
        <f t="shared" si="2"/>
        <v>0</v>
      </c>
      <c r="CM15" s="8">
        <f t="shared" si="3"/>
        <v>0</v>
      </c>
      <c r="CN15" s="8">
        <f t="shared" si="4"/>
        <v>0</v>
      </c>
      <c r="CO15" s="8">
        <f t="shared" si="5"/>
        <v>0</v>
      </c>
      <c r="CP15" s="8">
        <f t="shared" si="6"/>
        <v>0</v>
      </c>
      <c r="CQ15" s="8">
        <f t="shared" si="7"/>
        <v>0</v>
      </c>
      <c r="CR15" s="8">
        <f t="shared" si="8"/>
        <v>0</v>
      </c>
      <c r="CS15" s="8">
        <f t="shared" si="9"/>
        <v>0</v>
      </c>
      <c r="CT15" s="8">
        <f t="shared" si="10"/>
        <v>0</v>
      </c>
      <c r="CU15" s="8">
        <f t="shared" si="11"/>
        <v>0</v>
      </c>
      <c r="CV15" s="8">
        <f t="shared" si="12"/>
        <v>0</v>
      </c>
      <c r="CW15" s="8" t="str">
        <f>+_xlfn.XLOOKUP(Table1[[#This Row],[L4 Code]],KIRMATAŞ!B:B,KIRMATAŞ!B:B,"")</f>
        <v/>
      </c>
      <c r="CX15" s="8" t="str">
        <f>+_xlfn.XLOOKUP(Table1[[#This Row],[L4 Code]],'SU TEMİNİ'!C:C,'SU TEMİNİ'!C:C,"")</f>
        <v/>
      </c>
      <c r="CY15" s="8" t="str">
        <f>+_xlfn.XLOOKUP(Table1[[#This Row],[L4 Code]],TAŞ!C:C,TAŞ!C:C,"")</f>
        <v/>
      </c>
      <c r="CZ15" s="8" t="s">
        <v>5308</v>
      </c>
      <c r="DA15" s="8"/>
      <c r="DB15" s="8"/>
      <c r="DC15" s="8"/>
      <c r="DD15" s="8"/>
      <c r="DE15" s="8"/>
      <c r="DF15" s="8"/>
      <c r="DG15" s="8"/>
      <c r="DH15" s="8"/>
    </row>
    <row r="16" spans="1:112">
      <c r="A16" s="3" t="s">
        <v>5443</v>
      </c>
      <c r="B16" s="111" t="s">
        <v>2617</v>
      </c>
      <c r="C16" t="str">
        <f>+_xlfn.XLOOKUP(B16,'L4'!B:B,'L4'!C:C)</f>
        <v>DOLGU - İSTIFSIZ TAŞ - TABAN İYILEŞTIRME</v>
      </c>
      <c r="D16" t="s">
        <v>4967</v>
      </c>
      <c r="E16" t="str">
        <f>+_xlfn.XLOOKUP(D16,'M2'!H:H,'M2'!I:I)</f>
        <v>PROJE GENELİ</v>
      </c>
      <c r="F16" s="77" t="s">
        <v>4973</v>
      </c>
      <c r="G16" t="s">
        <v>4983</v>
      </c>
      <c r="H16" s="3" t="s">
        <v>5444</v>
      </c>
      <c r="I16" s="3" t="s">
        <v>129</v>
      </c>
      <c r="J16" s="78">
        <v>2840413.0940000005</v>
      </c>
      <c r="K16" s="78">
        <f t="shared" si="16"/>
        <v>1273950.5000000002</v>
      </c>
      <c r="L16" s="5">
        <f t="shared" si="17"/>
        <v>0</v>
      </c>
      <c r="M16" s="78">
        <f>+SUM(N16:CV16)</f>
        <v>1273950.5000000002</v>
      </c>
      <c r="N16" s="8">
        <v>0</v>
      </c>
      <c r="O16" s="8">
        <v>0</v>
      </c>
      <c r="P16" s="8">
        <v>0</v>
      </c>
      <c r="Q16" s="8">
        <v>0</v>
      </c>
      <c r="R16" s="8">
        <v>0</v>
      </c>
      <c r="S16" s="8">
        <v>0</v>
      </c>
      <c r="T16" s="8">
        <v>0</v>
      </c>
      <c r="U16" s="8">
        <v>0</v>
      </c>
      <c r="V16" s="8">
        <v>0</v>
      </c>
      <c r="W16" s="8">
        <v>0</v>
      </c>
      <c r="Y16" s="112"/>
      <c r="AE16" s="8">
        <v>45039.652795192669</v>
      </c>
      <c r="AF16" s="8">
        <v>46570.989002855255</v>
      </c>
      <c r="AG16" s="8">
        <v>45162.856289180861</v>
      </c>
      <c r="AH16" s="8">
        <v>46464.89283236122</v>
      </c>
      <c r="AI16" s="8">
        <v>46463.041505498477</v>
      </c>
      <c r="AJ16" s="8">
        <v>45068.699035021215</v>
      </c>
      <c r="AK16" s="8">
        <v>46570.989002855255</v>
      </c>
      <c r="AL16" s="8">
        <v>44888.321859577576</v>
      </c>
      <c r="AM16" s="8">
        <v>29155.303267800326</v>
      </c>
      <c r="AN16" s="8">
        <v>11642.747250713814</v>
      </c>
      <c r="AO16" s="8">
        <v>10463.869944713511</v>
      </c>
      <c r="AP16" s="8">
        <v>28880.980136524318</v>
      </c>
      <c r="AQ16" s="8">
        <v>44734.648279001522</v>
      </c>
      <c r="AR16" s="8">
        <v>46877.317833120345</v>
      </c>
      <c r="AS16" s="8">
        <v>44905.109735288286</v>
      </c>
      <c r="AT16" s="8">
        <v>46595.652807388033</v>
      </c>
      <c r="AU16" s="8">
        <v>46679.451057400096</v>
      </c>
      <c r="AV16" s="8">
        <v>45135.469395462183</v>
      </c>
      <c r="AW16" s="8">
        <v>46465.497620084039</v>
      </c>
      <c r="AX16" s="8">
        <v>44956.080038669781</v>
      </c>
      <c r="AY16" s="8">
        <v>29108.835300058228</v>
      </c>
      <c r="AZ16" s="8">
        <v>11642.747250713814</v>
      </c>
      <c r="BA16" s="8">
        <v>10516.029774838284</v>
      </c>
      <c r="BB16" s="8">
        <v>29106.868126784535</v>
      </c>
      <c r="BC16" s="8">
        <v>44915.172727281933</v>
      </c>
      <c r="BD16" s="8">
        <v>46570.989002855255</v>
      </c>
      <c r="BE16" s="8">
        <v>45068.699035021215</v>
      </c>
      <c r="BF16" s="8">
        <v>46838.826234561813</v>
      </c>
      <c r="BG16" s="8">
        <v>46570.989002855255</v>
      </c>
      <c r="BH16" s="8">
        <v>45169.568080146935</v>
      </c>
      <c r="BI16" s="8">
        <v>46570.989002855255</v>
      </c>
      <c r="BJ16" s="8">
        <v>45068.699035021215</v>
      </c>
      <c r="BK16" s="8">
        <v>14080.517738297478</v>
      </c>
      <c r="BS16" s="8">
        <v>0</v>
      </c>
      <c r="BT16" s="8">
        <v>0</v>
      </c>
      <c r="BU16" s="8">
        <v>0</v>
      </c>
      <c r="BV16" s="8">
        <v>0</v>
      </c>
      <c r="BW16" s="8">
        <v>0</v>
      </c>
      <c r="CK16" s="8">
        <f t="shared" si="1"/>
        <v>0</v>
      </c>
      <c r="CL16" s="8">
        <f t="shared" si="2"/>
        <v>0</v>
      </c>
      <c r="CM16" s="8">
        <f t="shared" si="3"/>
        <v>0</v>
      </c>
      <c r="CN16" s="8">
        <f t="shared" si="4"/>
        <v>0</v>
      </c>
      <c r="CO16" s="8">
        <f t="shared" si="5"/>
        <v>0</v>
      </c>
      <c r="CP16" s="8">
        <f t="shared" si="6"/>
        <v>0</v>
      </c>
      <c r="CQ16" s="8">
        <f t="shared" si="7"/>
        <v>0</v>
      </c>
      <c r="CR16" s="8">
        <f t="shared" si="8"/>
        <v>0</v>
      </c>
      <c r="CS16" s="8">
        <f t="shared" si="9"/>
        <v>0</v>
      </c>
      <c r="CT16" s="8">
        <f t="shared" si="10"/>
        <v>0</v>
      </c>
      <c r="CU16" s="8">
        <f t="shared" si="11"/>
        <v>0</v>
      </c>
      <c r="CV16" s="8">
        <f t="shared" si="12"/>
        <v>0</v>
      </c>
      <c r="CW16" s="8" t="str">
        <f>+_xlfn.XLOOKUP(Table1[[#This Row],[L4 Code]],KIRMATAŞ!B:B,KIRMATAŞ!B:B,"")</f>
        <v/>
      </c>
      <c r="CX16" s="8" t="str">
        <f>+_xlfn.XLOOKUP(Table1[[#This Row],[L4 Code]],'SU TEMİNİ'!C:C,'SU TEMİNİ'!C:C,"")</f>
        <v/>
      </c>
      <c r="CY16" s="8" t="str">
        <f>+_xlfn.XLOOKUP(Table1[[#This Row],[L4 Code]],TAŞ!C:C,TAŞ!C:C,"")</f>
        <v>D-01.ALT-01.TPR-004</v>
      </c>
      <c r="CZ16" s="8" t="s">
        <v>5309</v>
      </c>
      <c r="DA16" s="8"/>
      <c r="DB16" s="8"/>
      <c r="DC16" s="8"/>
      <c r="DD16" s="8"/>
      <c r="DE16" s="8"/>
      <c r="DF16" s="8"/>
      <c r="DG16" s="8"/>
      <c r="DH16" s="8"/>
    </row>
    <row r="17" spans="1:112">
      <c r="A17" s="3" t="s">
        <v>5443</v>
      </c>
      <c r="B17" s="111" t="s">
        <v>11</v>
      </c>
      <c r="C17" t="str">
        <f>+_xlfn.XLOOKUP(B17,'L4'!B:B,'L4'!C:C)</f>
        <v>KORUGE DRENAJ BORUSU - Ø 400 MM</v>
      </c>
      <c r="D17" t="s">
        <v>4967</v>
      </c>
      <c r="E17" t="str">
        <f>+_xlfn.XLOOKUP(D17,'M2'!H:H,'M2'!I:I)</f>
        <v>PROJE GENELİ</v>
      </c>
      <c r="F17" s="77" t="s">
        <v>4973</v>
      </c>
      <c r="G17" t="s">
        <v>4983</v>
      </c>
      <c r="H17" s="3" t="s">
        <v>5444</v>
      </c>
      <c r="I17" s="3" t="s">
        <v>188</v>
      </c>
      <c r="J17" s="78">
        <v>85215.54</v>
      </c>
      <c r="K17" s="78">
        <f t="shared" si="16"/>
        <v>89206</v>
      </c>
      <c r="L17" s="5">
        <f t="shared" si="17"/>
        <v>0</v>
      </c>
      <c r="M17" s="78">
        <f>+SUM(N17:CV17)</f>
        <v>89206</v>
      </c>
      <c r="Y17" s="112">
        <v>0</v>
      </c>
      <c r="AE17" s="8">
        <v>5666.7745901639337</v>
      </c>
      <c r="AF17" s="8">
        <v>5483.9754098360654</v>
      </c>
      <c r="AG17" s="8">
        <v>5666.7745901639337</v>
      </c>
      <c r="AH17" s="8">
        <v>5483.9754098360654</v>
      </c>
      <c r="AI17" s="8">
        <v>5666.7745901639337</v>
      </c>
      <c r="AJ17" s="8">
        <v>5666.7745901639337</v>
      </c>
      <c r="AK17" s="8">
        <v>5483.9754098360654</v>
      </c>
      <c r="AL17" s="8">
        <v>5483.9754098360645</v>
      </c>
      <c r="AQ17" s="8">
        <v>5666.7745901639337</v>
      </c>
      <c r="AR17" s="8">
        <v>5483.9754098360654</v>
      </c>
      <c r="AS17" s="8">
        <v>5666.7745901639337</v>
      </c>
      <c r="AT17" s="8">
        <v>5483.9754098360654</v>
      </c>
      <c r="AU17" s="8">
        <v>5666.7745901639337</v>
      </c>
      <c r="AV17" s="8">
        <v>5666.7745901639337</v>
      </c>
      <c r="AW17" s="8">
        <v>5483.9754098360654</v>
      </c>
      <c r="AX17" s="8">
        <v>5483.9754098360645</v>
      </c>
      <c r="CK17" s="8">
        <f t="shared" si="1"/>
        <v>0</v>
      </c>
      <c r="CL17" s="8">
        <f t="shared" si="2"/>
        <v>0</v>
      </c>
      <c r="CM17" s="8">
        <f t="shared" si="3"/>
        <v>0</v>
      </c>
      <c r="CN17" s="8">
        <f t="shared" si="4"/>
        <v>0</v>
      </c>
      <c r="CO17" s="8">
        <f t="shared" si="5"/>
        <v>0</v>
      </c>
      <c r="CP17" s="8">
        <f t="shared" si="6"/>
        <v>0</v>
      </c>
      <c r="CQ17" s="8">
        <f t="shared" si="7"/>
        <v>0</v>
      </c>
      <c r="CR17" s="8">
        <f t="shared" si="8"/>
        <v>0</v>
      </c>
      <c r="CS17" s="8">
        <f t="shared" si="9"/>
        <v>0</v>
      </c>
      <c r="CT17" s="8">
        <f t="shared" si="10"/>
        <v>0</v>
      </c>
      <c r="CU17" s="8">
        <f t="shared" si="11"/>
        <v>0</v>
      </c>
      <c r="CV17" s="8">
        <f t="shared" si="12"/>
        <v>0</v>
      </c>
      <c r="CW17" s="8" t="str">
        <f>+_xlfn.XLOOKUP(Table1[[#This Row],[L4 Code]],KIRMATAŞ!B:B,KIRMATAŞ!B:B,"")</f>
        <v/>
      </c>
      <c r="CX17" s="8" t="str">
        <f>+_xlfn.XLOOKUP(Table1[[#This Row],[L4 Code]],'SU TEMİNİ'!C:C,'SU TEMİNİ'!C:C,"")</f>
        <v/>
      </c>
      <c r="CY17" s="8" t="str">
        <f>+_xlfn.XLOOKUP(Table1[[#This Row],[L4 Code]],TAŞ!C:C,TAŞ!C:C,"")</f>
        <v/>
      </c>
      <c r="CZ17" s="8" t="s">
        <v>5310</v>
      </c>
      <c r="DA17" s="8"/>
      <c r="DB17" s="8"/>
      <c r="DC17" s="8"/>
      <c r="DD17" s="8"/>
      <c r="DE17" s="8"/>
      <c r="DF17" s="8"/>
      <c r="DG17" s="8"/>
      <c r="DH17" s="8"/>
    </row>
    <row r="18" spans="1:112">
      <c r="A18" s="3" t="s">
        <v>5443</v>
      </c>
      <c r="B18" s="111" t="s">
        <v>2625</v>
      </c>
      <c r="C18" t="str">
        <f>+_xlfn.XLOOKUP(B18,'L4'!B:B,'L4'!C:C)</f>
        <v>FONTTAN IZGARA. KAPAK. GARGUY</v>
      </c>
      <c r="D18" t="s">
        <v>4967</v>
      </c>
      <c r="E18" t="str">
        <f>+_xlfn.XLOOKUP(D18,'M2'!H:H,'M2'!I:I)</f>
        <v>PROJE GENELİ</v>
      </c>
      <c r="F18" s="77" t="s">
        <v>4973</v>
      </c>
      <c r="G18" t="s">
        <v>4983</v>
      </c>
      <c r="H18" s="3" t="s">
        <v>5444</v>
      </c>
      <c r="I18" s="3" t="s">
        <v>193</v>
      </c>
      <c r="J18" s="78">
        <v>2625</v>
      </c>
      <c r="K18" s="78">
        <f t="shared" si="16"/>
        <v>2626</v>
      </c>
      <c r="L18" s="5">
        <f t="shared" si="17"/>
        <v>0</v>
      </c>
      <c r="M18" s="78">
        <f>+SUM(N18:CV18)</f>
        <v>2626</v>
      </c>
      <c r="Y18" s="112">
        <v>0</v>
      </c>
      <c r="AE18" s="8">
        <v>166.8155737704918</v>
      </c>
      <c r="AF18" s="8">
        <v>161.4344262295082</v>
      </c>
      <c r="AG18" s="8">
        <v>166.8155737704918</v>
      </c>
      <c r="AH18" s="8">
        <v>161.4344262295082</v>
      </c>
      <c r="AI18" s="8">
        <v>166.8155737704918</v>
      </c>
      <c r="AJ18" s="8">
        <v>166.8155737704918</v>
      </c>
      <c r="AK18" s="8">
        <v>161.4344262295082</v>
      </c>
      <c r="AL18" s="8">
        <v>161.43442622950806</v>
      </c>
      <c r="AQ18" s="8">
        <v>166.8155737704918</v>
      </c>
      <c r="AR18" s="8">
        <v>161.4344262295082</v>
      </c>
      <c r="AS18" s="8">
        <v>166.8155737704918</v>
      </c>
      <c r="AT18" s="8">
        <v>161.4344262295082</v>
      </c>
      <c r="AU18" s="8">
        <v>166.8155737704918</v>
      </c>
      <c r="AV18" s="8">
        <v>166.8155737704918</v>
      </c>
      <c r="AW18" s="8">
        <v>161.4344262295082</v>
      </c>
      <c r="AX18" s="8">
        <v>161.43442622950806</v>
      </c>
      <c r="CK18" s="8">
        <f t="shared" si="1"/>
        <v>0</v>
      </c>
      <c r="CL18" s="8">
        <f t="shared" si="2"/>
        <v>0</v>
      </c>
      <c r="CM18" s="8">
        <f t="shared" si="3"/>
        <v>0</v>
      </c>
      <c r="CN18" s="8">
        <f t="shared" si="4"/>
        <v>0</v>
      </c>
      <c r="CO18" s="8">
        <f t="shared" si="5"/>
        <v>0</v>
      </c>
      <c r="CP18" s="8">
        <f t="shared" si="6"/>
        <v>0</v>
      </c>
      <c r="CQ18" s="8">
        <f t="shared" si="7"/>
        <v>0</v>
      </c>
      <c r="CR18" s="8">
        <f t="shared" si="8"/>
        <v>0</v>
      </c>
      <c r="CS18" s="8">
        <f t="shared" si="9"/>
        <v>0</v>
      </c>
      <c r="CT18" s="8">
        <f t="shared" si="10"/>
        <v>0</v>
      </c>
      <c r="CU18" s="8">
        <f t="shared" si="11"/>
        <v>0</v>
      </c>
      <c r="CV18" s="8">
        <f t="shared" si="12"/>
        <v>0</v>
      </c>
      <c r="CW18" s="8" t="str">
        <f>+_xlfn.XLOOKUP(Table1[[#This Row],[L4 Code]],KIRMATAŞ!B:B,KIRMATAŞ!B:B,"")</f>
        <v/>
      </c>
      <c r="CX18" s="8" t="str">
        <f>+_xlfn.XLOOKUP(Table1[[#This Row],[L4 Code]],'SU TEMİNİ'!C:C,'SU TEMİNİ'!C:C,"")</f>
        <v/>
      </c>
      <c r="CY18" s="8" t="str">
        <f>+_xlfn.XLOOKUP(Table1[[#This Row],[L4 Code]],TAŞ!C:C,TAŞ!C:C,"")</f>
        <v/>
      </c>
      <c r="CZ18" s="8" t="s">
        <v>5311</v>
      </c>
      <c r="DA18" s="8"/>
      <c r="DB18" s="8"/>
      <c r="DC18" s="8"/>
      <c r="DD18" s="8"/>
      <c r="DE18" s="8"/>
      <c r="DF18" s="8"/>
      <c r="DG18" s="8"/>
      <c r="DH18" s="8"/>
    </row>
    <row r="19" spans="1:112">
      <c r="A19" s="3" t="s">
        <v>5443</v>
      </c>
      <c r="B19" s="111" t="s">
        <v>2618</v>
      </c>
      <c r="C19" t="str">
        <f>+_xlfn.XLOOKUP(B19,'L4'!B:B,'L4'!C:C)</f>
        <v>DOLGU - ALTTEMEL. YAKLAŞIM</v>
      </c>
      <c r="D19" t="s">
        <v>4967</v>
      </c>
      <c r="E19" t="str">
        <f>+_xlfn.XLOOKUP(D19,'M2'!H:H,'M2'!I:I)</f>
        <v>PROJE GENELİ</v>
      </c>
      <c r="F19" s="77" t="s">
        <v>4973</v>
      </c>
      <c r="G19" t="s">
        <v>4983</v>
      </c>
      <c r="H19" s="3" t="s">
        <v>5444</v>
      </c>
      <c r="I19" s="3" t="s">
        <v>134</v>
      </c>
      <c r="J19" s="78">
        <v>2006730</v>
      </c>
      <c r="K19" s="78">
        <f t="shared" si="16"/>
        <v>1710000</v>
      </c>
      <c r="L19" s="5">
        <f t="shared" si="17"/>
        <v>0</v>
      </c>
      <c r="M19" s="78">
        <f>+SUM(N19:CV19)</f>
        <v>1710000</v>
      </c>
      <c r="N19" s="8">
        <v>0</v>
      </c>
      <c r="O19" s="8">
        <v>0</v>
      </c>
      <c r="P19" s="8">
        <v>0</v>
      </c>
      <c r="Q19" s="8">
        <v>0</v>
      </c>
      <c r="R19" s="8">
        <v>0</v>
      </c>
      <c r="S19" s="8">
        <v>0</v>
      </c>
      <c r="T19" s="8">
        <v>0</v>
      </c>
      <c r="U19" s="8">
        <v>0</v>
      </c>
      <c r="V19" s="8">
        <v>0</v>
      </c>
      <c r="W19" s="8">
        <v>0</v>
      </c>
      <c r="X19" s="8">
        <v>0</v>
      </c>
      <c r="Y19" s="112"/>
      <c r="AE19" s="8">
        <v>60455.886064473823</v>
      </c>
      <c r="AF19" s="8">
        <v>62511.3701002374</v>
      </c>
      <c r="AG19" s="8">
        <v>60621.259817001745</v>
      </c>
      <c r="AH19" s="8">
        <v>62368.959189024754</v>
      </c>
      <c r="AI19" s="8">
        <v>62366.474187499742</v>
      </c>
      <c r="AJ19" s="8">
        <v>60494.874290552325</v>
      </c>
      <c r="AK19" s="8">
        <v>62511.3701002374</v>
      </c>
      <c r="AL19" s="8">
        <v>60252.757371560081</v>
      </c>
      <c r="AM19" s="8">
        <v>39134.61989923357</v>
      </c>
      <c r="AN19" s="8">
        <v>15627.84252505935</v>
      </c>
      <c r="AO19" s="8">
        <v>14045.457500475964</v>
      </c>
      <c r="AP19" s="8">
        <v>38766.401075596412</v>
      </c>
      <c r="AQ19" s="8">
        <v>60046.484190000017</v>
      </c>
      <c r="AR19" s="8">
        <v>62922.549576797363</v>
      </c>
      <c r="AS19" s="8">
        <v>60275.29142407258</v>
      </c>
      <c r="AT19" s="8">
        <v>62544.47586514039</v>
      </c>
      <c r="AU19" s="8">
        <v>62656.956693493325</v>
      </c>
      <c r="AV19" s="8">
        <v>60584.498900263658</v>
      </c>
      <c r="AW19" s="8">
        <v>62369.770984307244</v>
      </c>
      <c r="AX19" s="8">
        <v>60343.707911826496</v>
      </c>
      <c r="AY19" s="8">
        <v>39072.246812650548</v>
      </c>
      <c r="AZ19" s="8">
        <v>15627.84252505935</v>
      </c>
      <c r="BA19" s="8">
        <v>14115.470667795542</v>
      </c>
      <c r="BB19" s="8">
        <v>39069.606312648371</v>
      </c>
      <c r="BC19" s="8">
        <v>60288.79879057475</v>
      </c>
      <c r="BD19" s="8">
        <v>62511.3701002374</v>
      </c>
      <c r="BE19" s="8">
        <v>60494.874290552325</v>
      </c>
      <c r="BF19" s="8">
        <v>62870.883021829111</v>
      </c>
      <c r="BG19" s="8">
        <v>62511.3701002374</v>
      </c>
      <c r="BH19" s="8">
        <v>60630.268928856545</v>
      </c>
      <c r="BI19" s="8">
        <v>62511.3701002374</v>
      </c>
      <c r="BJ19" s="8">
        <v>60494.874290552325</v>
      </c>
      <c r="BK19" s="8">
        <v>18900.016391915295</v>
      </c>
      <c r="BN19" s="8">
        <v>0</v>
      </c>
      <c r="BO19" s="8">
        <v>0</v>
      </c>
      <c r="BP19" s="8">
        <v>0</v>
      </c>
      <c r="BQ19" s="8">
        <v>0</v>
      </c>
      <c r="BR19" s="8">
        <v>0</v>
      </c>
      <c r="BS19" s="8">
        <v>0</v>
      </c>
      <c r="BT19" s="8">
        <v>0</v>
      </c>
      <c r="BU19" s="8">
        <v>0</v>
      </c>
      <c r="BV19" s="8">
        <v>0</v>
      </c>
      <c r="BW19" s="8">
        <v>0</v>
      </c>
      <c r="CK19" s="8">
        <f t="shared" si="1"/>
        <v>0</v>
      </c>
      <c r="CL19" s="8">
        <f t="shared" si="2"/>
        <v>0</v>
      </c>
      <c r="CM19" s="8">
        <f t="shared" si="3"/>
        <v>0</v>
      </c>
      <c r="CN19" s="8">
        <f t="shared" si="4"/>
        <v>0</v>
      </c>
      <c r="CO19" s="8">
        <f t="shared" si="5"/>
        <v>0</v>
      </c>
      <c r="CP19" s="8">
        <f t="shared" si="6"/>
        <v>0</v>
      </c>
      <c r="CQ19" s="8">
        <f t="shared" si="7"/>
        <v>0</v>
      </c>
      <c r="CR19" s="8">
        <f t="shared" si="8"/>
        <v>0</v>
      </c>
      <c r="CS19" s="8">
        <f t="shared" si="9"/>
        <v>0</v>
      </c>
      <c r="CT19" s="8">
        <f t="shared" si="10"/>
        <v>0</v>
      </c>
      <c r="CU19" s="8">
        <f t="shared" si="11"/>
        <v>0</v>
      </c>
      <c r="CV19" s="8">
        <f t="shared" si="12"/>
        <v>0</v>
      </c>
      <c r="CW19" s="8" t="str">
        <f>+_xlfn.XLOOKUP(Table1[[#This Row],[L4 Code]],KIRMATAŞ!B:B,KIRMATAŞ!B:B,"")</f>
        <v>D-01.ALT-01.TPR-005</v>
      </c>
      <c r="CX19" s="8" t="str">
        <f>+_xlfn.XLOOKUP(Table1[[#This Row],[L4 Code]],'SU TEMİNİ'!C:C,'SU TEMİNİ'!C:C,"")</f>
        <v/>
      </c>
      <c r="CY19" s="8" t="str">
        <f>+_xlfn.XLOOKUP(Table1[[#This Row],[L4 Code]],TAŞ!C:C,TAŞ!C:C,"")</f>
        <v/>
      </c>
      <c r="CZ19" s="8" t="s">
        <v>5312</v>
      </c>
      <c r="DA19" s="8"/>
      <c r="DB19" s="8"/>
      <c r="DC19" s="8"/>
      <c r="DD19" s="8"/>
      <c r="DE19" s="8"/>
      <c r="DF19" s="8"/>
      <c r="DG19" s="8"/>
      <c r="DH19" s="8"/>
    </row>
    <row r="20" spans="1:112">
      <c r="A20" s="3" t="s">
        <v>5443</v>
      </c>
      <c r="B20" s="111" t="s">
        <v>2619</v>
      </c>
      <c r="C20" t="str">
        <f>+_xlfn.XLOOKUP(B20,'L4'!B:B,'L4'!C:C)</f>
        <v>DOLGU - ÇIMENTOLU. YAKLAŞIM</v>
      </c>
      <c r="D20" t="s">
        <v>4967</v>
      </c>
      <c r="E20" t="str">
        <f>+_xlfn.XLOOKUP(D20,'M2'!H:H,'M2'!I:I)</f>
        <v>PROJE GENELİ</v>
      </c>
      <c r="F20" s="77" t="s">
        <v>4973</v>
      </c>
      <c r="G20" t="s">
        <v>4983</v>
      </c>
      <c r="H20" s="3" t="s">
        <v>5444</v>
      </c>
      <c r="I20" s="3" t="s">
        <v>139</v>
      </c>
      <c r="J20" s="78">
        <v>108520</v>
      </c>
      <c r="K20" s="78">
        <f t="shared" si="16"/>
        <v>180000</v>
      </c>
      <c r="L20" s="5">
        <f t="shared" si="17"/>
        <v>0</v>
      </c>
      <c r="M20" s="78">
        <v>180000</v>
      </c>
      <c r="Y20" s="112">
        <v>0</v>
      </c>
      <c r="AE20" s="8">
        <v>6363.7774804709297</v>
      </c>
      <c r="AF20" s="8">
        <v>6580.1442210776213</v>
      </c>
      <c r="AG20" s="8">
        <v>6381.1852438949209</v>
      </c>
      <c r="AH20" s="8">
        <v>6565.1535988447122</v>
      </c>
      <c r="AI20" s="8">
        <v>6564.8920197368152</v>
      </c>
      <c r="AJ20" s="8">
        <v>6367.8815042686656</v>
      </c>
      <c r="AK20" s="8">
        <v>6580.1442210776213</v>
      </c>
      <c r="AL20" s="8">
        <v>6342.3955127957988</v>
      </c>
      <c r="AM20" s="8">
        <v>4119.433673603533</v>
      </c>
      <c r="AN20" s="8">
        <v>1645.0360552694053</v>
      </c>
      <c r="AO20" s="8">
        <v>1478.4692105764173</v>
      </c>
      <c r="AP20" s="8">
        <v>4080.6737974312014</v>
      </c>
      <c r="AQ20" s="8">
        <v>6320.6825463157902</v>
      </c>
      <c r="AR20" s="8">
        <v>6623.4262712418276</v>
      </c>
      <c r="AS20" s="8">
        <v>6344.7675183234287</v>
      </c>
      <c r="AT20" s="8">
        <v>6583.6290384358299</v>
      </c>
      <c r="AU20" s="8">
        <v>6595.4691256308752</v>
      </c>
      <c r="AV20" s="8">
        <v>6377.3156737119634</v>
      </c>
      <c r="AW20" s="8">
        <v>6565.2390509797106</v>
      </c>
      <c r="AX20" s="8">
        <v>6351.969253876473</v>
      </c>
      <c r="AY20" s="8">
        <v>4112.8680855421626</v>
      </c>
      <c r="AZ20" s="8">
        <v>1645.0360552694053</v>
      </c>
      <c r="BA20" s="8">
        <v>1485.8390176626885</v>
      </c>
      <c r="BB20" s="8">
        <v>4112.590138173513</v>
      </c>
      <c r="BC20" s="8">
        <v>6346.189346376289</v>
      </c>
      <c r="BD20" s="8">
        <v>6580.1442210776213</v>
      </c>
      <c r="BE20" s="8">
        <v>6367.8815042686656</v>
      </c>
      <c r="BF20" s="8">
        <v>6617.9876865083279</v>
      </c>
      <c r="BG20" s="8">
        <v>6580.1442210776213</v>
      </c>
      <c r="BH20" s="8">
        <v>6382.1335714585839</v>
      </c>
      <c r="BI20" s="8">
        <v>6580.1442210776213</v>
      </c>
      <c r="BJ20" s="8">
        <v>6367.8815042686656</v>
      </c>
      <c r="BK20" s="8">
        <v>1989.4754096752945</v>
      </c>
      <c r="CK20" s="8">
        <f t="shared" si="1"/>
        <v>0</v>
      </c>
      <c r="CL20" s="8">
        <f t="shared" si="2"/>
        <v>0</v>
      </c>
      <c r="CM20" s="8">
        <f t="shared" si="3"/>
        <v>0</v>
      </c>
      <c r="CN20" s="8">
        <f t="shared" si="4"/>
        <v>0</v>
      </c>
      <c r="CO20" s="8">
        <f t="shared" si="5"/>
        <v>0</v>
      </c>
      <c r="CP20" s="8">
        <f t="shared" si="6"/>
        <v>0</v>
      </c>
      <c r="CQ20" s="8">
        <f t="shared" si="7"/>
        <v>0</v>
      </c>
      <c r="CR20" s="8">
        <f t="shared" si="8"/>
        <v>0</v>
      </c>
      <c r="CS20" s="8">
        <f t="shared" si="9"/>
        <v>0</v>
      </c>
      <c r="CT20" s="8">
        <f t="shared" si="10"/>
        <v>0</v>
      </c>
      <c r="CU20" s="8">
        <f t="shared" si="11"/>
        <v>0</v>
      </c>
      <c r="CV20" s="8">
        <f t="shared" si="12"/>
        <v>0</v>
      </c>
      <c r="CW20" s="8" t="str">
        <f>+_xlfn.XLOOKUP(Table1[[#This Row],[L4 Code]],KIRMATAŞ!B:B,KIRMATAŞ!B:B,"")</f>
        <v>D-01.ALT-01.TPR-006</v>
      </c>
      <c r="CX20" s="8" t="str">
        <f>+_xlfn.XLOOKUP(Table1[[#This Row],[L4 Code]],'SU TEMİNİ'!C:C,'SU TEMİNİ'!C:C,"")</f>
        <v/>
      </c>
      <c r="CY20" s="8" t="str">
        <f>+_xlfn.XLOOKUP(Table1[[#This Row],[L4 Code]],TAŞ!C:C,TAŞ!C:C,"")</f>
        <v/>
      </c>
      <c r="CZ20" s="8" t="s">
        <v>5313</v>
      </c>
      <c r="DA20" s="8"/>
      <c r="DB20" s="8"/>
      <c r="DC20" s="8"/>
      <c r="DD20" s="8"/>
      <c r="DE20" s="8"/>
      <c r="DF20" s="8"/>
      <c r="DG20" s="8"/>
      <c r="DH20" s="8"/>
    </row>
    <row r="21" spans="1:112">
      <c r="A21" s="3" t="s">
        <v>5443</v>
      </c>
      <c r="B21" s="111" t="s">
        <v>2627</v>
      </c>
      <c r="C21" t="str">
        <f>+_xlfn.XLOOKUP(B21,'L4'!B:B,'L4'!C:C)</f>
        <v>KIRMATAŞ KOLON - Ø 70 CM.</v>
      </c>
      <c r="D21" t="s">
        <v>4967</v>
      </c>
      <c r="E21" t="str">
        <f>+_xlfn.XLOOKUP(D21,'M2'!H:H,'M2'!I:I)</f>
        <v>PROJE GENELİ</v>
      </c>
      <c r="F21" s="77" t="s">
        <v>4973</v>
      </c>
      <c r="G21" t="s">
        <v>4983</v>
      </c>
      <c r="H21" s="3" t="s">
        <v>5444</v>
      </c>
      <c r="I21" s="3" t="s">
        <v>209</v>
      </c>
      <c r="J21" s="78">
        <v>1134160</v>
      </c>
      <c r="K21" s="78">
        <f t="shared" si="16"/>
        <v>526974</v>
      </c>
      <c r="L21" s="5">
        <f t="shared" si="17"/>
        <v>0</v>
      </c>
      <c r="M21" s="78">
        <f>+SUM(N21:CV21)</f>
        <v>526974</v>
      </c>
      <c r="Y21" s="112">
        <v>0</v>
      </c>
      <c r="AE21" s="8">
        <v>18630.807077742709</v>
      </c>
      <c r="AF21" s="8">
        <v>19264.249559767544</v>
      </c>
      <c r="AG21" s="8">
        <v>18681.770626201564</v>
      </c>
      <c r="AH21" s="8">
        <v>19220.362514431072</v>
      </c>
      <c r="AI21" s="8">
        <v>19219.596706715492</v>
      </c>
      <c r="AJ21" s="8">
        <v>18642.822154613754</v>
      </c>
      <c r="AK21" s="8">
        <v>19264.249559767544</v>
      </c>
      <c r="AL21" s="8">
        <v>18568.208516444738</v>
      </c>
      <c r="AM21" s="8">
        <v>12060.19133729749</v>
      </c>
      <c r="AN21" s="8">
        <v>4816.0623899418861</v>
      </c>
      <c r="AO21" s="8">
        <v>4328.4157431905387</v>
      </c>
      <c r="AP21" s="8">
        <v>11946.7166318195</v>
      </c>
      <c r="AQ21" s="8">
        <v>18504.640912012321</v>
      </c>
      <c r="AR21" s="8">
        <v>19390.963532563284</v>
      </c>
      <c r="AS21" s="8">
        <v>18575.152878894281</v>
      </c>
      <c r="AT21" s="8">
        <v>19274.451827226017</v>
      </c>
      <c r="AU21" s="8">
        <v>19309.115261167804</v>
      </c>
      <c r="AV21" s="8">
        <v>18670.441943548271</v>
      </c>
      <c r="AW21" s="8">
        <v>19220.612686949902</v>
      </c>
      <c r="AX21" s="8">
        <v>18596.236919957228</v>
      </c>
      <c r="AY21" s="8">
        <v>12040.969702836088</v>
      </c>
      <c r="AZ21" s="8">
        <v>4816.0623899418861</v>
      </c>
      <c r="BA21" s="8">
        <v>4349.9918360765423</v>
      </c>
      <c r="BB21" s="8">
        <v>12040.155974854717</v>
      </c>
      <c r="BC21" s="8">
        <v>18579.315470096106</v>
      </c>
      <c r="BD21" s="8">
        <v>19264.249559767544</v>
      </c>
      <c r="BE21" s="8">
        <v>18642.822154613754</v>
      </c>
      <c r="BF21" s="8">
        <v>19375.041350611329</v>
      </c>
      <c r="BG21" s="8">
        <v>19264.249559767544</v>
      </c>
      <c r="BH21" s="8">
        <v>18684.546981587864</v>
      </c>
      <c r="BI21" s="8">
        <v>19264.249559767544</v>
      </c>
      <c r="BJ21" s="8">
        <v>18642.822154613754</v>
      </c>
      <c r="BK21" s="8">
        <v>5824.4545252123808</v>
      </c>
      <c r="CK21" s="8">
        <f t="shared" si="1"/>
        <v>0</v>
      </c>
      <c r="CL21" s="8">
        <f t="shared" si="2"/>
        <v>0</v>
      </c>
      <c r="CM21" s="8">
        <f t="shared" si="3"/>
        <v>0</v>
      </c>
      <c r="CN21" s="8">
        <f t="shared" si="4"/>
        <v>0</v>
      </c>
      <c r="CO21" s="8">
        <f t="shared" si="5"/>
        <v>0</v>
      </c>
      <c r="CP21" s="8">
        <f t="shared" si="6"/>
        <v>0</v>
      </c>
      <c r="CQ21" s="8">
        <f t="shared" si="7"/>
        <v>0</v>
      </c>
      <c r="CR21" s="8">
        <f t="shared" si="8"/>
        <v>0</v>
      </c>
      <c r="CS21" s="8">
        <f t="shared" si="9"/>
        <v>0</v>
      </c>
      <c r="CT21" s="8">
        <f t="shared" si="10"/>
        <v>0</v>
      </c>
      <c r="CU21" s="8">
        <f t="shared" si="11"/>
        <v>0</v>
      </c>
      <c r="CV21" s="8">
        <f t="shared" si="12"/>
        <v>0</v>
      </c>
      <c r="CW21" s="8" t="str">
        <f>+_xlfn.XLOOKUP(Table1[[#This Row],[L4 Code]],KIRMATAŞ!B:B,KIRMATAŞ!B:B,"")</f>
        <v>D-01.ALT-02.SNT-023</v>
      </c>
      <c r="CX21" s="8" t="str">
        <f>+_xlfn.XLOOKUP(Table1[[#This Row],[L4 Code]],'SU TEMİNİ'!C:C,'SU TEMİNİ'!C:C,"")</f>
        <v/>
      </c>
      <c r="CY21" s="8" t="str">
        <f>+_xlfn.XLOOKUP(Table1[[#This Row],[L4 Code]],TAŞ!C:C,TAŞ!C:C,"")</f>
        <v/>
      </c>
      <c r="CZ21" s="8" t="s">
        <v>5314</v>
      </c>
      <c r="DA21" s="8"/>
      <c r="DB21" s="8"/>
      <c r="DC21" s="8"/>
      <c r="DD21" s="8"/>
      <c r="DE21" s="8"/>
      <c r="DF21" s="8"/>
      <c r="DG21" s="8"/>
      <c r="DH21" s="8"/>
    </row>
    <row r="22" spans="1:112">
      <c r="A22" s="3" t="s">
        <v>5443</v>
      </c>
      <c r="B22" s="111" t="s">
        <v>13</v>
      </c>
      <c r="C22" t="str">
        <f>+_xlfn.XLOOKUP(B22,'L4'!B:B,'L4'!C:C)</f>
        <v>HASIR ÇELIK TEMINI VE İŞÇILIĞI</v>
      </c>
      <c r="D22" t="s">
        <v>4967</v>
      </c>
      <c r="E22" t="str">
        <f>+_xlfn.XLOOKUP(D22,'M2'!H:H,'M2'!I:I)</f>
        <v>PROJE GENELİ</v>
      </c>
      <c r="F22" s="77" t="s">
        <v>4973</v>
      </c>
      <c r="G22" t="s">
        <v>4983</v>
      </c>
      <c r="H22" s="3" t="s">
        <v>5444</v>
      </c>
      <c r="I22" s="3" t="s">
        <v>214</v>
      </c>
      <c r="J22" s="78">
        <v>1546.8728132011991</v>
      </c>
      <c r="K22" s="78">
        <f t="shared" si="16"/>
        <v>2108.6259045429711</v>
      </c>
      <c r="L22" s="5">
        <f t="shared" si="17"/>
        <v>0</v>
      </c>
      <c r="M22" s="78">
        <f>+SUM(Table1[[#This Row],[1.10.2023]:[1.12.2030]])</f>
        <v>2369.6439045429711</v>
      </c>
      <c r="N22" s="8">
        <v>0</v>
      </c>
      <c r="O22" s="8">
        <v>0</v>
      </c>
      <c r="P22" s="8">
        <v>47.700122891409578</v>
      </c>
      <c r="Q22" s="8">
        <v>213.31787710859044</v>
      </c>
      <c r="Y22" s="112"/>
      <c r="Z22" s="8">
        <v>55.609764769747528</v>
      </c>
      <c r="AA22" s="8">
        <v>127.80348798639679</v>
      </c>
      <c r="AB22" s="8">
        <v>74.858956403664038</v>
      </c>
      <c r="AC22" s="8">
        <v>70.742275883005547</v>
      </c>
      <c r="AD22" s="8">
        <v>59.047121409018935</v>
      </c>
      <c r="AE22" s="8">
        <v>66.238032873265482</v>
      </c>
      <c r="AF22" s="8">
        <v>79.09379551830564</v>
      </c>
      <c r="AG22" s="8">
        <v>80.166757432551563</v>
      </c>
      <c r="AH22" s="8">
        <v>79.413438703249398</v>
      </c>
      <c r="AI22" s="8">
        <v>82.06055332669105</v>
      </c>
      <c r="AJ22" s="8">
        <v>71.837372427959593</v>
      </c>
      <c r="AK22" s="8">
        <v>57.085557627725343</v>
      </c>
      <c r="AL22" s="8">
        <v>53.987206135980955</v>
      </c>
      <c r="AM22" s="8">
        <v>52.245683357400921</v>
      </c>
      <c r="AN22" s="8">
        <v>53.987206135980955</v>
      </c>
      <c r="AO22" s="8">
        <v>62.529611578732435</v>
      </c>
      <c r="AP22" s="8">
        <v>57.628571945739196</v>
      </c>
      <c r="AQ22" s="8">
        <v>52.552601783185807</v>
      </c>
      <c r="AR22" s="8">
        <v>44.810577012388073</v>
      </c>
      <c r="AS22" s="8">
        <v>28.656879760084099</v>
      </c>
      <c r="AT22" s="8">
        <v>82.522457695112081</v>
      </c>
      <c r="AU22" s="8">
        <v>93.208439156123347</v>
      </c>
      <c r="AV22" s="8">
        <v>93.446945893552481</v>
      </c>
      <c r="AW22" s="8">
        <v>89.788503813653406</v>
      </c>
      <c r="AX22" s="8">
        <v>92.89219209549816</v>
      </c>
      <c r="AY22" s="8">
        <v>90.432528284083048</v>
      </c>
      <c r="AZ22" s="8">
        <v>80.607240788939521</v>
      </c>
      <c r="BA22" s="8">
        <v>68.405941014670603</v>
      </c>
      <c r="BB22" s="8">
        <v>58.26021283091459</v>
      </c>
      <c r="BC22" s="8">
        <v>44.951131000035041</v>
      </c>
      <c r="BD22" s="8">
        <v>3.7548598993156208</v>
      </c>
      <c r="CK22" s="8">
        <f t="shared" si="1"/>
        <v>0</v>
      </c>
      <c r="CL22" s="8">
        <f t="shared" si="2"/>
        <v>0</v>
      </c>
      <c r="CM22" s="8">
        <f t="shared" si="3"/>
        <v>0</v>
      </c>
      <c r="CN22" s="8">
        <f t="shared" si="4"/>
        <v>0</v>
      </c>
      <c r="CO22" s="8">
        <f t="shared" si="5"/>
        <v>0</v>
      </c>
      <c r="CP22" s="8">
        <f t="shared" si="6"/>
        <v>0</v>
      </c>
      <c r="CQ22" s="8">
        <f t="shared" si="7"/>
        <v>0</v>
      </c>
      <c r="CR22" s="8">
        <f t="shared" si="8"/>
        <v>0</v>
      </c>
      <c r="CS22" s="8">
        <f t="shared" si="9"/>
        <v>0</v>
      </c>
      <c r="CT22" s="8">
        <f t="shared" si="10"/>
        <v>0</v>
      </c>
      <c r="CU22" s="8">
        <f t="shared" si="11"/>
        <v>0</v>
      </c>
      <c r="CV22" s="8">
        <f t="shared" si="12"/>
        <v>0</v>
      </c>
      <c r="CW22" s="8" t="str">
        <f>+_xlfn.XLOOKUP(Table1[[#This Row],[L4 Code]],KIRMATAŞ!B:B,KIRMATAŞ!B:B,"")</f>
        <v/>
      </c>
      <c r="CX22" s="8" t="str">
        <f>+_xlfn.XLOOKUP(Table1[[#This Row],[L4 Code]],'SU TEMİNİ'!C:C,'SU TEMİNİ'!C:C,"")</f>
        <v/>
      </c>
      <c r="CY22" s="8" t="str">
        <f>+_xlfn.XLOOKUP(Table1[[#This Row],[L4 Code]],TAŞ!C:C,TAŞ!C:C,"")</f>
        <v/>
      </c>
      <c r="CZ22" s="8" t="s">
        <v>5315</v>
      </c>
      <c r="DA22" s="8"/>
      <c r="DB22" s="8"/>
      <c r="DC22" s="8"/>
      <c r="DD22" s="8"/>
      <c r="DE22" s="8"/>
      <c r="DF22" s="8"/>
      <c r="DG22" s="8"/>
      <c r="DH22" s="8"/>
    </row>
    <row r="23" spans="1:112">
      <c r="A23" s="3" t="s">
        <v>5443</v>
      </c>
      <c r="B23" s="111" t="s">
        <v>6</v>
      </c>
      <c r="C23" t="str">
        <f>+_xlfn.XLOOKUP(B23,'L4'!B:B,'L4'!C:C)</f>
        <v>BETON - DEMIRSIZ - TEMEL - KÖPRÜ HARICI</v>
      </c>
      <c r="D23" t="s">
        <v>4967</v>
      </c>
      <c r="E23" t="str">
        <f>+_xlfn.XLOOKUP(D23,'M2'!H:H,'M2'!I:I)</f>
        <v>PROJE GENELİ</v>
      </c>
      <c r="F23" s="77" t="s">
        <v>4973</v>
      </c>
      <c r="G23" t="s">
        <v>4983</v>
      </c>
      <c r="H23" s="3" t="s">
        <v>5444</v>
      </c>
      <c r="I23" s="3" t="s">
        <v>151</v>
      </c>
      <c r="J23" s="78">
        <v>12110.234027685949</v>
      </c>
      <c r="K23" s="78">
        <f t="shared" si="16"/>
        <v>17373.886385732316</v>
      </c>
      <c r="L23" s="5">
        <f t="shared" si="17"/>
        <v>-358.20000000000437</v>
      </c>
      <c r="M23" s="78">
        <f>+SUM(N23:CV23)</f>
        <v>17728.664527685953</v>
      </c>
      <c r="N23" s="8">
        <v>0</v>
      </c>
      <c r="O23" s="8">
        <v>0</v>
      </c>
      <c r="P23" s="8">
        <v>0</v>
      </c>
      <c r="Q23" s="8">
        <v>0</v>
      </c>
      <c r="R23" s="8">
        <v>80.261431251402939</v>
      </c>
      <c r="S23" s="8">
        <v>94.483580473484935</v>
      </c>
      <c r="T23" s="8">
        <v>107.49298827511211</v>
      </c>
      <c r="U23" s="8">
        <v>0.8800000000000523</v>
      </c>
      <c r="V23" s="8">
        <v>68.738999999999976</v>
      </c>
      <c r="W23" s="8">
        <v>2.9211419536357495</v>
      </c>
      <c r="X23" s="8">
        <v>8.3738580463642105</v>
      </c>
      <c r="Y23" s="112">
        <v>26.033999999999992</v>
      </c>
      <c r="AC23" s="8">
        <v>90.190457013388482</v>
      </c>
      <c r="AD23" s="8">
        <v>271.81992085620584</v>
      </c>
      <c r="AE23" s="8">
        <v>517.80853257473643</v>
      </c>
      <c r="AF23" s="8">
        <v>604.05630378817682</v>
      </c>
      <c r="AG23" s="8">
        <v>644.67615887987336</v>
      </c>
      <c r="AH23" s="8">
        <v>631.45421237309813</v>
      </c>
      <c r="AI23" s="8">
        <v>652.50268611886827</v>
      </c>
      <c r="AJ23" s="8">
        <v>647.75015449464831</v>
      </c>
      <c r="AK23" s="8">
        <v>617.0634888897664</v>
      </c>
      <c r="AL23" s="8">
        <v>640.14251936313178</v>
      </c>
      <c r="AM23" s="8">
        <v>580.61034010215189</v>
      </c>
      <c r="AN23" s="8">
        <v>577.7141888673101</v>
      </c>
      <c r="AO23" s="8">
        <v>513.05760246504428</v>
      </c>
      <c r="AP23" s="8">
        <v>432.37935752820613</v>
      </c>
      <c r="AQ23" s="8">
        <v>483.31146931254375</v>
      </c>
      <c r="AR23" s="8">
        <v>516.16826876868015</v>
      </c>
      <c r="AS23" s="8">
        <v>533.37387772763623</v>
      </c>
      <c r="AT23" s="8">
        <v>584.91562152803738</v>
      </c>
      <c r="AU23" s="8">
        <v>688.74413905167808</v>
      </c>
      <c r="AV23" s="8">
        <v>588.50985333739231</v>
      </c>
      <c r="AW23" s="8">
        <v>546.75378545527565</v>
      </c>
      <c r="AX23" s="8">
        <v>566.68189738588364</v>
      </c>
      <c r="AY23" s="8">
        <v>603.97577989013621</v>
      </c>
      <c r="AZ23" s="8">
        <v>617.4884130293309</v>
      </c>
      <c r="BA23" s="8">
        <v>418.89162731504541</v>
      </c>
      <c r="BB23" s="8">
        <v>378.35372789746037</v>
      </c>
      <c r="BC23" s="8">
        <v>416.41204559806107</v>
      </c>
      <c r="BD23" s="8">
        <v>399.18003988338961</v>
      </c>
      <c r="BE23" s="8">
        <v>407.52687777886734</v>
      </c>
      <c r="BF23" s="8">
        <v>285.12249842505781</v>
      </c>
      <c r="BG23" s="8">
        <v>233.07721468222371</v>
      </c>
      <c r="BH23" s="8">
        <v>176.40189338014915</v>
      </c>
      <c r="BI23" s="8">
        <v>121.9330593503073</v>
      </c>
      <c r="BJ23" s="8">
        <v>113.60801457418779</v>
      </c>
      <c r="BK23" s="8">
        <v>127.53532058823528</v>
      </c>
      <c r="BL23" s="8">
        <v>141.85929705882353</v>
      </c>
      <c r="BM23" s="8">
        <v>87.067113122171946</v>
      </c>
      <c r="BN23" s="8">
        <v>319.31076923076921</v>
      </c>
      <c r="BR23" s="8">
        <v>76.05</v>
      </c>
      <c r="BS23" s="8">
        <v>88.039999999999992</v>
      </c>
      <c r="BT23" s="8">
        <v>39.759999999999991</v>
      </c>
      <c r="CJ23" s="8">
        <v>358.2</v>
      </c>
      <c r="CK23" s="8">
        <f t="shared" si="1"/>
        <v>0</v>
      </c>
      <c r="CL23" s="8">
        <f t="shared" si="2"/>
        <v>0</v>
      </c>
      <c r="CM23" s="8">
        <f t="shared" si="3"/>
        <v>0</v>
      </c>
      <c r="CN23" s="8">
        <f t="shared" si="4"/>
        <v>0</v>
      </c>
      <c r="CO23" s="8">
        <f t="shared" si="5"/>
        <v>0</v>
      </c>
      <c r="CP23" s="8">
        <f t="shared" si="6"/>
        <v>0</v>
      </c>
      <c r="CQ23" s="8">
        <f t="shared" si="7"/>
        <v>0</v>
      </c>
      <c r="CR23" s="8">
        <f t="shared" si="8"/>
        <v>0</v>
      </c>
      <c r="CS23" s="8">
        <f t="shared" si="9"/>
        <v>0</v>
      </c>
      <c r="CT23" s="8">
        <f t="shared" si="10"/>
        <v>0</v>
      </c>
      <c r="CU23" s="8">
        <f t="shared" si="11"/>
        <v>0</v>
      </c>
      <c r="CV23" s="8">
        <f t="shared" si="12"/>
        <v>0</v>
      </c>
      <c r="CW23" s="8" t="str">
        <f>+_xlfn.XLOOKUP(Table1[[#This Row],[L4 Code]],KIRMATAŞ!B:B,KIRMATAŞ!B:B,"")</f>
        <v>D-01.ALT-02.SNT-002</v>
      </c>
      <c r="CX23" s="8" t="str">
        <f>+_xlfn.XLOOKUP(Table1[[#This Row],[L4 Code]],'SU TEMİNİ'!C:C,'SU TEMİNİ'!C:C,"")</f>
        <v/>
      </c>
      <c r="CY23" s="8" t="str">
        <f>+_xlfn.XLOOKUP(Table1[[#This Row],[L4 Code]],TAŞ!C:C,TAŞ!C:C,"")</f>
        <v/>
      </c>
      <c r="CZ23" s="8" t="s">
        <v>5316</v>
      </c>
      <c r="DA23" s="8"/>
      <c r="DB23" s="8"/>
      <c r="DC23" s="8"/>
      <c r="DD23" s="8"/>
      <c r="DE23" s="8"/>
      <c r="DF23" s="8"/>
      <c r="DG23" s="8"/>
      <c r="DH23" s="8"/>
    </row>
    <row r="24" spans="1:112">
      <c r="A24" s="3" t="s">
        <v>5443</v>
      </c>
      <c r="B24" s="111" t="s">
        <v>2623</v>
      </c>
      <c r="C24" t="str">
        <f>+_xlfn.XLOOKUP(B24,'L4'!B:B,'L4'!C:C)</f>
        <v>MOLOZ TAŞ İNŞAAT - HAZIR BETON HARCIYLA</v>
      </c>
      <c r="D24" t="s">
        <v>4967</v>
      </c>
      <c r="E24" t="str">
        <f>+_xlfn.XLOOKUP(D24,'M2'!H:H,'M2'!I:I)</f>
        <v>PROJE GENELİ</v>
      </c>
      <c r="F24" s="77" t="s">
        <v>4973</v>
      </c>
      <c r="G24" t="s">
        <v>4983</v>
      </c>
      <c r="H24" s="3" t="s">
        <v>5444</v>
      </c>
      <c r="I24" s="3" t="s">
        <v>168</v>
      </c>
      <c r="J24" s="78">
        <v>8100</v>
      </c>
      <c r="K24" s="78">
        <f t="shared" si="16"/>
        <v>8100</v>
      </c>
      <c r="L24" s="5">
        <f t="shared" si="17"/>
        <v>0</v>
      </c>
      <c r="M24" s="78">
        <f>+SUM(N24:CV24)</f>
        <v>8100</v>
      </c>
      <c r="Y24" s="112">
        <v>0</v>
      </c>
      <c r="AQ24" s="8">
        <v>78.488372093023258</v>
      </c>
      <c r="AR24" s="8">
        <v>470.93023255813949</v>
      </c>
      <c r="AS24" s="8">
        <v>486.62790697674416</v>
      </c>
      <c r="AT24" s="8">
        <v>470.93023255813949</v>
      </c>
      <c r="AU24" s="8">
        <v>486.62790697674416</v>
      </c>
      <c r="AV24" s="8">
        <v>486.62790697674416</v>
      </c>
      <c r="AW24" s="8">
        <v>470.93023255813949</v>
      </c>
      <c r="AX24" s="8">
        <v>486.62790697674416</v>
      </c>
      <c r="AY24" s="8">
        <v>470.93023255813949</v>
      </c>
      <c r="AZ24" s="8">
        <v>486.62790697674416</v>
      </c>
      <c r="BA24" s="8">
        <v>486.62790697674416</v>
      </c>
      <c r="BB24" s="8">
        <v>439.53488372093022</v>
      </c>
      <c r="BC24" s="8">
        <v>486.62790697674416</v>
      </c>
      <c r="BD24" s="8">
        <v>470.93023255813949</v>
      </c>
      <c r="BE24" s="8">
        <v>486.62790697674416</v>
      </c>
      <c r="BF24" s="8">
        <v>470.93023255813949</v>
      </c>
      <c r="BG24" s="8">
        <v>486.62790697674416</v>
      </c>
      <c r="BH24" s="8">
        <v>376.74418604651237</v>
      </c>
      <c r="BU24" s="8">
        <v>0</v>
      </c>
      <c r="BV24" s="8">
        <v>0</v>
      </c>
      <c r="BW24" s="8">
        <v>0</v>
      </c>
      <c r="CK24" s="8">
        <f t="shared" si="1"/>
        <v>0</v>
      </c>
      <c r="CL24" s="8">
        <f t="shared" si="2"/>
        <v>0</v>
      </c>
      <c r="CM24" s="8">
        <f t="shared" si="3"/>
        <v>0</v>
      </c>
      <c r="CN24" s="8">
        <f t="shared" si="4"/>
        <v>0</v>
      </c>
      <c r="CO24" s="8">
        <f t="shared" si="5"/>
        <v>0</v>
      </c>
      <c r="CP24" s="8">
        <f t="shared" si="6"/>
        <v>0</v>
      </c>
      <c r="CQ24" s="8">
        <f t="shared" si="7"/>
        <v>0</v>
      </c>
      <c r="CR24" s="8">
        <f t="shared" si="8"/>
        <v>0</v>
      </c>
      <c r="CS24" s="8">
        <f t="shared" si="9"/>
        <v>0</v>
      </c>
      <c r="CT24" s="8">
        <f t="shared" si="10"/>
        <v>0</v>
      </c>
      <c r="CU24" s="8">
        <f t="shared" si="11"/>
        <v>0</v>
      </c>
      <c r="CV24" s="8">
        <f t="shared" si="12"/>
        <v>0</v>
      </c>
      <c r="CW24" s="8" t="str">
        <f>+_xlfn.XLOOKUP(Table1[[#This Row],[L4 Code]],KIRMATAŞ!B:B,KIRMATAŞ!B:B,"")</f>
        <v>D-01.ALT-02.SNT-006</v>
      </c>
      <c r="CX24" s="8" t="str">
        <f>+_xlfn.XLOOKUP(Table1[[#This Row],[L4 Code]],'SU TEMİNİ'!C:C,'SU TEMİNİ'!C:C,"")</f>
        <v/>
      </c>
      <c r="CY24" s="8" t="str">
        <f>+_xlfn.XLOOKUP(Table1[[#This Row],[L4 Code]],TAŞ!C:C,TAŞ!C:C,"")</f>
        <v>D-01.ALT-02.SNT-006</v>
      </c>
      <c r="CZ24" s="8" t="s">
        <v>5317</v>
      </c>
      <c r="DA24" s="8"/>
      <c r="DB24" s="8"/>
      <c r="DC24" s="8"/>
      <c r="DD24" s="8"/>
      <c r="DE24" s="8"/>
      <c r="DF24" s="8"/>
      <c r="DG24" s="8"/>
      <c r="DH24" s="8"/>
    </row>
    <row r="25" spans="1:112">
      <c r="A25" s="3" t="s">
        <v>5443</v>
      </c>
      <c r="B25" s="111" t="s">
        <v>2630</v>
      </c>
      <c r="C25" t="str">
        <f>+_xlfn.XLOOKUP(B25,'L4'!B:B,'L4'!C:C)</f>
        <v>SU TUTUCU TEMINI VE YERINE KONULMASI</v>
      </c>
      <c r="D25" t="s">
        <v>4967</v>
      </c>
      <c r="E25" t="str">
        <f>+_xlfn.XLOOKUP(D25,'M2'!H:H,'M2'!I:I)</f>
        <v>PROJE GENELİ</v>
      </c>
      <c r="F25" s="77" t="s">
        <v>4973</v>
      </c>
      <c r="G25" t="s">
        <v>4983</v>
      </c>
      <c r="H25" s="3" t="s">
        <v>5444</v>
      </c>
      <c r="I25" s="3" t="s">
        <v>229</v>
      </c>
      <c r="J25" s="78">
        <v>27968.994399644635</v>
      </c>
      <c r="K25" s="78">
        <f t="shared" si="16"/>
        <v>28125.036456366259</v>
      </c>
      <c r="L25" s="5">
        <f t="shared" si="17"/>
        <v>0</v>
      </c>
      <c r="M25" s="78">
        <f>+SUM(N25:CV25)</f>
        <v>28199.084399644624</v>
      </c>
      <c r="W25" s="8">
        <v>74.047943278364855</v>
      </c>
      <c r="X25" s="8">
        <v>156.04205672163516</v>
      </c>
      <c r="Y25" s="112">
        <v>0</v>
      </c>
      <c r="AC25" s="8">
        <v>136.40862077323382</v>
      </c>
      <c r="AD25" s="8">
        <v>411.11423237583119</v>
      </c>
      <c r="AE25" s="8">
        <v>812.361540685102</v>
      </c>
      <c r="AF25" s="8">
        <v>1070.8313373479762</v>
      </c>
      <c r="AG25" s="8">
        <v>1096.3128631765935</v>
      </c>
      <c r="AH25" s="8">
        <v>1060.2663179517879</v>
      </c>
      <c r="AI25" s="8">
        <v>1095.6085285501808</v>
      </c>
      <c r="AJ25" s="8">
        <v>1099.6584526520533</v>
      </c>
      <c r="AK25" s="8">
        <v>1053.1591805184396</v>
      </c>
      <c r="AL25" s="8">
        <v>1092.0611121658433</v>
      </c>
      <c r="AM25" s="8">
        <v>1011.6924264503298</v>
      </c>
      <c r="AN25" s="8">
        <v>1017.5482740037813</v>
      </c>
      <c r="AO25" s="8">
        <v>919.75837397334601</v>
      </c>
      <c r="AP25" s="8">
        <v>708.45146032495848</v>
      </c>
      <c r="AQ25" s="8">
        <v>871.08303105030802</v>
      </c>
      <c r="AR25" s="8">
        <v>925.03619643700677</v>
      </c>
      <c r="AS25" s="8">
        <v>955.87073631824023</v>
      </c>
      <c r="AT25" s="8">
        <v>995.48862863394913</v>
      </c>
      <c r="AU25" s="8">
        <v>1039.261181792943</v>
      </c>
      <c r="AV25" s="8">
        <v>1039.261181792943</v>
      </c>
      <c r="AW25" s="8">
        <v>1003.7550708117284</v>
      </c>
      <c r="AX25" s="8">
        <v>1036.5738930159614</v>
      </c>
      <c r="AY25" s="8">
        <v>990.20690183705597</v>
      </c>
      <c r="AZ25" s="8">
        <v>1015.8997489781812</v>
      </c>
      <c r="BA25" s="8">
        <v>796.47826137487527</v>
      </c>
      <c r="BB25" s="8">
        <v>719.39971995150029</v>
      </c>
      <c r="BC25" s="8">
        <v>798.59126525411295</v>
      </c>
      <c r="BD25" s="8">
        <v>776.06792393184446</v>
      </c>
      <c r="BE25" s="8">
        <v>806.16286248804795</v>
      </c>
      <c r="BF25" s="8">
        <v>607.87478903992428</v>
      </c>
      <c r="BG25" s="8">
        <v>481.59851774188496</v>
      </c>
      <c r="BH25" s="8">
        <v>278.59227722915091</v>
      </c>
      <c r="BI25" s="8">
        <v>127.71934749780509</v>
      </c>
      <c r="BJ25" s="8">
        <v>118.84014351770577</v>
      </c>
      <c r="BU25" s="8">
        <v>0</v>
      </c>
      <c r="BV25" s="8">
        <v>0</v>
      </c>
      <c r="BW25" s="8">
        <v>0</v>
      </c>
      <c r="CK25" s="8">
        <f t="shared" si="1"/>
        <v>0</v>
      </c>
      <c r="CL25" s="8">
        <f t="shared" si="2"/>
        <v>0</v>
      </c>
      <c r="CM25" s="8">
        <f t="shared" si="3"/>
        <v>0</v>
      </c>
      <c r="CN25" s="8">
        <f t="shared" si="4"/>
        <v>0</v>
      </c>
      <c r="CO25" s="8">
        <f t="shared" si="5"/>
        <v>0</v>
      </c>
      <c r="CP25" s="8">
        <f t="shared" si="6"/>
        <v>0</v>
      </c>
      <c r="CQ25" s="8">
        <f t="shared" si="7"/>
        <v>0</v>
      </c>
      <c r="CR25" s="8">
        <f t="shared" si="8"/>
        <v>0</v>
      </c>
      <c r="CS25" s="8">
        <f t="shared" si="9"/>
        <v>0</v>
      </c>
      <c r="CT25" s="8">
        <f t="shared" si="10"/>
        <v>0</v>
      </c>
      <c r="CU25" s="8">
        <f t="shared" si="11"/>
        <v>0</v>
      </c>
      <c r="CV25" s="8">
        <f t="shared" si="12"/>
        <v>0</v>
      </c>
      <c r="CW25" s="8" t="str">
        <f>+_xlfn.XLOOKUP(Table1[[#This Row],[L4 Code]],KIRMATAŞ!B:B,KIRMATAŞ!B:B,"")</f>
        <v/>
      </c>
      <c r="CX25" s="8" t="str">
        <f>+_xlfn.XLOOKUP(Table1[[#This Row],[L4 Code]],'SU TEMİNİ'!C:C,'SU TEMİNİ'!C:C,"")</f>
        <v/>
      </c>
      <c r="CY25" s="8" t="str">
        <f>+_xlfn.XLOOKUP(Table1[[#This Row],[L4 Code]],TAŞ!C:C,TAŞ!C:C,"")</f>
        <v/>
      </c>
      <c r="CZ25" s="8" t="s">
        <v>5318</v>
      </c>
      <c r="DA25" s="8"/>
      <c r="DB25" s="8"/>
      <c r="DC25" s="8"/>
      <c r="DD25" s="8"/>
      <c r="DE25" s="8"/>
      <c r="DF25" s="8"/>
      <c r="DG25" s="8"/>
      <c r="DH25" s="8"/>
    </row>
    <row r="26" spans="1:112">
      <c r="A26" s="3" t="s">
        <v>5443</v>
      </c>
      <c r="B26" s="111" t="s">
        <v>14</v>
      </c>
      <c r="C26" t="str">
        <f>+_xlfn.XLOOKUP(B26,'L4'!B:B,'L4'!C:C)</f>
        <v>ZEMIN ÇIVISI VE YERINE YERLEŞTIRILMESI</v>
      </c>
      <c r="D26" t="s">
        <v>4967</v>
      </c>
      <c r="E26" t="str">
        <f>+_xlfn.XLOOKUP(D26,'M2'!H:H,'M2'!I:I)</f>
        <v>PROJE GENELİ</v>
      </c>
      <c r="F26" s="77" t="s">
        <v>4973</v>
      </c>
      <c r="G26" t="s">
        <v>4983</v>
      </c>
      <c r="H26" s="3" t="s">
        <v>5444</v>
      </c>
      <c r="I26" s="3" t="s">
        <v>234</v>
      </c>
      <c r="J26" s="78">
        <v>234208.84130219783</v>
      </c>
      <c r="K26" s="78">
        <f t="shared" si="16"/>
        <v>231149.63443658338</v>
      </c>
      <c r="L26" s="5">
        <f t="shared" si="17"/>
        <v>0</v>
      </c>
      <c r="M26" s="78">
        <f>+SUM(N26:CV26)</f>
        <v>231149.63443658338</v>
      </c>
      <c r="N26" s="8">
        <v>0</v>
      </c>
      <c r="O26" s="8">
        <v>0</v>
      </c>
      <c r="P26" s="8">
        <v>0</v>
      </c>
      <c r="Q26" s="8">
        <v>0</v>
      </c>
      <c r="R26" s="8">
        <v>0</v>
      </c>
      <c r="S26" s="8">
        <v>0</v>
      </c>
      <c r="T26" s="8">
        <v>0</v>
      </c>
      <c r="Y26" s="112"/>
      <c r="Z26" s="8">
        <v>4880.5800301521322</v>
      </c>
      <c r="AA26" s="8">
        <v>7702.0130074386288</v>
      </c>
      <c r="AB26" s="8">
        <v>7214.9585263395811</v>
      </c>
      <c r="AC26" s="8">
        <v>6715.7224718672178</v>
      </c>
      <c r="AD26" s="8">
        <v>5297.4334531449258</v>
      </c>
      <c r="AE26" s="8">
        <v>6169.4861299206068</v>
      </c>
      <c r="AF26" s="8">
        <v>7728.5238516810632</v>
      </c>
      <c r="AG26" s="8">
        <v>7858.643560990341</v>
      </c>
      <c r="AH26" s="8">
        <v>7767.2874627238698</v>
      </c>
      <c r="AI26" s="8">
        <v>8088.3070448146655</v>
      </c>
      <c r="AJ26" s="8">
        <v>8711.8264812202979</v>
      </c>
      <c r="AK26" s="8">
        <v>6922.8516554551061</v>
      </c>
      <c r="AL26" s="8">
        <v>6547.1098979043854</v>
      </c>
      <c r="AM26" s="8">
        <v>6335.9128044235986</v>
      </c>
      <c r="AN26" s="8">
        <v>6547.1098979043854</v>
      </c>
      <c r="AO26" s="8">
        <v>7583.0602874333608</v>
      </c>
      <c r="AP26" s="8">
        <v>6988.7038206369398</v>
      </c>
      <c r="AQ26" s="8">
        <v>6373.1332647349582</v>
      </c>
      <c r="AR26" s="8">
        <v>5434.2462462246831</v>
      </c>
      <c r="AS26" s="8">
        <v>3475.2630215338959</v>
      </c>
      <c r="AT26" s="8">
        <v>10007.62288409995</v>
      </c>
      <c r="AU26" s="8">
        <v>11303.527969760267</v>
      </c>
      <c r="AV26" s="8">
        <v>11332.452041463592</v>
      </c>
      <c r="AW26" s="8">
        <v>10888.787253700964</v>
      </c>
      <c r="AX26" s="8">
        <v>11265.176211834747</v>
      </c>
      <c r="AY26" s="8">
        <v>10966.88907238412</v>
      </c>
      <c r="AZ26" s="8">
        <v>9775.3616418446436</v>
      </c>
      <c r="BA26" s="8">
        <v>8295.6916193173129</v>
      </c>
      <c r="BB26" s="8">
        <v>7065.3038632625339</v>
      </c>
      <c r="BC26" s="8">
        <v>5451.2914402544602</v>
      </c>
      <c r="BD26" s="8">
        <v>455.35752211614022</v>
      </c>
      <c r="BE26" s="8">
        <v>0</v>
      </c>
      <c r="BF26" s="8">
        <v>0</v>
      </c>
      <c r="BG26" s="8">
        <v>0</v>
      </c>
      <c r="BH26" s="8">
        <v>0</v>
      </c>
      <c r="BI26" s="8">
        <v>0</v>
      </c>
      <c r="BJ26" s="8">
        <v>0</v>
      </c>
      <c r="BK26" s="8">
        <v>0</v>
      </c>
      <c r="BL26" s="8">
        <v>0</v>
      </c>
      <c r="BM26" s="8">
        <v>0</v>
      </c>
      <c r="BN26" s="8">
        <v>0</v>
      </c>
      <c r="BO26" s="8">
        <v>0</v>
      </c>
      <c r="BP26" s="8">
        <v>0</v>
      </c>
      <c r="BQ26" s="8">
        <v>0</v>
      </c>
      <c r="BR26" s="8">
        <v>0</v>
      </c>
      <c r="BS26" s="8">
        <v>0</v>
      </c>
      <c r="BT26" s="8">
        <v>0</v>
      </c>
      <c r="BU26" s="8">
        <v>0</v>
      </c>
      <c r="BV26" s="8">
        <v>0</v>
      </c>
      <c r="BW26" s="8">
        <v>0</v>
      </c>
      <c r="CK26" s="8">
        <f t="shared" si="1"/>
        <v>0</v>
      </c>
      <c r="CL26" s="8">
        <f t="shared" si="2"/>
        <v>0</v>
      </c>
      <c r="CM26" s="8">
        <f t="shared" si="3"/>
        <v>0</v>
      </c>
      <c r="CN26" s="8">
        <f t="shared" si="4"/>
        <v>0</v>
      </c>
      <c r="CO26" s="8">
        <f t="shared" si="5"/>
        <v>0</v>
      </c>
      <c r="CP26" s="8">
        <f t="shared" si="6"/>
        <v>0</v>
      </c>
      <c r="CQ26" s="8">
        <f t="shared" si="7"/>
        <v>0</v>
      </c>
      <c r="CR26" s="8">
        <f t="shared" si="8"/>
        <v>0</v>
      </c>
      <c r="CS26" s="8">
        <f t="shared" si="9"/>
        <v>0</v>
      </c>
      <c r="CT26" s="8">
        <f t="shared" si="10"/>
        <v>0</v>
      </c>
      <c r="CU26" s="8">
        <f t="shared" si="11"/>
        <v>0</v>
      </c>
      <c r="CV26" s="8">
        <f t="shared" si="12"/>
        <v>0</v>
      </c>
      <c r="CW26" s="8" t="str">
        <f>+_xlfn.XLOOKUP(Table1[[#This Row],[L4 Code]],KIRMATAŞ!B:B,KIRMATAŞ!B:B,"")</f>
        <v/>
      </c>
      <c r="CX26" s="8" t="str">
        <f>+_xlfn.XLOOKUP(Table1[[#This Row],[L4 Code]],'SU TEMİNİ'!C:C,'SU TEMİNİ'!C:C,"")</f>
        <v/>
      </c>
      <c r="CY26" s="8" t="str">
        <f>+_xlfn.XLOOKUP(Table1[[#This Row],[L4 Code]],TAŞ!C:C,TAŞ!C:C,"")</f>
        <v/>
      </c>
      <c r="CZ26" s="8" t="s">
        <v>5319</v>
      </c>
      <c r="DA26" s="8"/>
      <c r="DB26" s="8"/>
      <c r="DC26" s="8"/>
      <c r="DD26" s="8"/>
      <c r="DE26" s="8"/>
      <c r="DF26" s="8"/>
      <c r="DG26" s="8"/>
      <c r="DH26" s="8"/>
    </row>
    <row r="27" spans="1:112">
      <c r="A27" s="3" t="s">
        <v>5443</v>
      </c>
      <c r="B27" s="111" t="s">
        <v>15</v>
      </c>
      <c r="C27" t="str">
        <f>+_xlfn.XLOOKUP(B27,'L4'!B:B,'L4'!C:C)</f>
        <v>BARBAKAN DELIĞI - GEOTEKSTIL SARIMLI</v>
      </c>
      <c r="D27" t="s">
        <v>4967</v>
      </c>
      <c r="E27" t="str">
        <f>+_xlfn.XLOOKUP(D27,'M2'!H:H,'M2'!I:I)</f>
        <v>PROJE GENELİ</v>
      </c>
      <c r="F27" s="77" t="s">
        <v>4973</v>
      </c>
      <c r="G27" t="s">
        <v>4983</v>
      </c>
      <c r="H27" s="3" t="s">
        <v>5444</v>
      </c>
      <c r="I27" s="3" t="s">
        <v>239</v>
      </c>
      <c r="J27" s="78">
        <v>139810.76978177991</v>
      </c>
      <c r="K27" s="78">
        <f t="shared" si="16"/>
        <v>113154.57147819726</v>
      </c>
      <c r="L27" s="5">
        <f t="shared" si="17"/>
        <v>0</v>
      </c>
      <c r="M27" s="78">
        <f>+SUM(N27:CV27)</f>
        <v>119488.71447819726</v>
      </c>
      <c r="N27" s="8">
        <v>0</v>
      </c>
      <c r="O27" s="8">
        <v>0</v>
      </c>
      <c r="P27" s="8">
        <v>691.14076630002137</v>
      </c>
      <c r="Q27" s="8">
        <v>5641.0022336999782</v>
      </c>
      <c r="R27" s="8">
        <v>0</v>
      </c>
      <c r="S27" s="8">
        <v>0</v>
      </c>
      <c r="T27" s="8">
        <v>0</v>
      </c>
      <c r="U27" s="8">
        <v>2</v>
      </c>
      <c r="V27" s="8">
        <v>0</v>
      </c>
      <c r="W27" s="8">
        <v>0</v>
      </c>
      <c r="Y27" s="112"/>
      <c r="Z27" s="8">
        <v>3296.6196845484392</v>
      </c>
      <c r="AA27" s="8">
        <v>4675.824452422542</v>
      </c>
      <c r="AB27" s="8">
        <v>4437.7369741963876</v>
      </c>
      <c r="AC27" s="8">
        <v>4193.6947615455847</v>
      </c>
      <c r="AD27" s="8">
        <v>3500.390687838134</v>
      </c>
      <c r="AE27" s="8">
        <v>3926.6773369731154</v>
      </c>
      <c r="AF27" s="8">
        <v>4688.7837830442104</v>
      </c>
      <c r="AG27" s="8">
        <v>4752.3903705189005</v>
      </c>
      <c r="AH27" s="8">
        <v>3813.0326496664766</v>
      </c>
      <c r="AI27" s="8">
        <v>3969.9570713220255</v>
      </c>
      <c r="AJ27" s="8">
        <v>3363.913518917142</v>
      </c>
      <c r="AK27" s="8">
        <v>2489.4066179327092</v>
      </c>
      <c r="AL27" s="8">
        <v>2305.7322837644915</v>
      </c>
      <c r="AM27" s="8">
        <v>2202.4925326753146</v>
      </c>
      <c r="AN27" s="8">
        <v>2305.7322837644915</v>
      </c>
      <c r="AO27" s="8">
        <v>2812.1372659212993</v>
      </c>
      <c r="AP27" s="8">
        <v>2521.5972178600437</v>
      </c>
      <c r="AQ27" s="8">
        <v>2220.6870589097339</v>
      </c>
      <c r="AR27" s="8">
        <v>2656.42969120013</v>
      </c>
      <c r="AS27" s="8">
        <v>1698.8173624899853</v>
      </c>
      <c r="AT27" s="8">
        <v>4892.0393672123319</v>
      </c>
      <c r="AU27" s="8">
        <v>5525.518343053167</v>
      </c>
      <c r="AV27" s="8">
        <v>5539.6573348068969</v>
      </c>
      <c r="AW27" s="8">
        <v>5322.7800970535609</v>
      </c>
      <c r="AX27" s="8">
        <v>5506.7708031282227</v>
      </c>
      <c r="AY27" s="8">
        <v>5360.9587111034489</v>
      </c>
      <c r="AZ27" s="8">
        <v>4778.5028007619876</v>
      </c>
      <c r="BA27" s="8">
        <v>4055.1937707836191</v>
      </c>
      <c r="BB27" s="8">
        <v>3453.7417167579679</v>
      </c>
      <c r="BC27" s="8">
        <v>2664.7619156635369</v>
      </c>
      <c r="BD27" s="8">
        <v>222.59301236137281</v>
      </c>
      <c r="BE27" s="8">
        <v>0</v>
      </c>
      <c r="BF27" s="8">
        <v>0</v>
      </c>
      <c r="BG27" s="8">
        <v>0</v>
      </c>
      <c r="BH27" s="8">
        <v>0</v>
      </c>
      <c r="BI27" s="8">
        <v>0</v>
      </c>
      <c r="BJ27" s="8">
        <v>0</v>
      </c>
      <c r="BK27" s="8">
        <v>0</v>
      </c>
      <c r="BL27" s="8">
        <v>0</v>
      </c>
      <c r="BM27" s="8">
        <v>0</v>
      </c>
      <c r="BN27" s="8">
        <v>0</v>
      </c>
      <c r="BO27" s="8">
        <v>0</v>
      </c>
      <c r="BP27" s="8">
        <v>0</v>
      </c>
      <c r="BQ27" s="8">
        <v>0</v>
      </c>
      <c r="BR27" s="8">
        <v>0</v>
      </c>
      <c r="BS27" s="8">
        <v>0</v>
      </c>
      <c r="BT27" s="8">
        <v>0</v>
      </c>
      <c r="BU27" s="8">
        <v>0</v>
      </c>
      <c r="BV27" s="8">
        <v>0</v>
      </c>
      <c r="BW27" s="8">
        <v>0</v>
      </c>
      <c r="CK27" s="8">
        <f t="shared" si="1"/>
        <v>0</v>
      </c>
      <c r="CL27" s="8">
        <f t="shared" si="2"/>
        <v>0</v>
      </c>
      <c r="CM27" s="8">
        <f t="shared" si="3"/>
        <v>0</v>
      </c>
      <c r="CN27" s="8">
        <f t="shared" si="4"/>
        <v>0</v>
      </c>
      <c r="CO27" s="8">
        <f t="shared" si="5"/>
        <v>0</v>
      </c>
      <c r="CP27" s="8">
        <f t="shared" si="6"/>
        <v>0</v>
      </c>
      <c r="CQ27" s="8">
        <f t="shared" si="7"/>
        <v>0</v>
      </c>
      <c r="CR27" s="8">
        <f t="shared" si="8"/>
        <v>0</v>
      </c>
      <c r="CS27" s="8">
        <f t="shared" si="9"/>
        <v>0</v>
      </c>
      <c r="CT27" s="8">
        <f t="shared" si="10"/>
        <v>0</v>
      </c>
      <c r="CU27" s="8">
        <f t="shared" si="11"/>
        <v>0</v>
      </c>
      <c r="CV27" s="8">
        <f t="shared" si="12"/>
        <v>0</v>
      </c>
      <c r="CW27" s="8" t="str">
        <f>+_xlfn.XLOOKUP(Table1[[#This Row],[L4 Code]],KIRMATAŞ!B:B,KIRMATAŞ!B:B,"")</f>
        <v/>
      </c>
      <c r="CX27" s="8" t="str">
        <f>+_xlfn.XLOOKUP(Table1[[#This Row],[L4 Code]],'SU TEMİNİ'!C:C,'SU TEMİNİ'!C:C,"")</f>
        <v/>
      </c>
      <c r="CY27" s="8" t="str">
        <f>+_xlfn.XLOOKUP(Table1[[#This Row],[L4 Code]],TAŞ!C:C,TAŞ!C:C,"")</f>
        <v/>
      </c>
      <c r="CZ27" s="8" t="s">
        <v>5320</v>
      </c>
      <c r="DA27" s="8"/>
      <c r="DB27" s="8"/>
      <c r="DC27" s="8"/>
      <c r="DD27" s="8"/>
      <c r="DE27" s="8"/>
      <c r="DF27" s="8"/>
      <c r="DG27" s="8"/>
      <c r="DH27" s="8"/>
    </row>
    <row r="28" spans="1:112">
      <c r="A28" s="3" t="s">
        <v>5443</v>
      </c>
      <c r="B28" s="111" t="s">
        <v>6</v>
      </c>
      <c r="C28" t="str">
        <f>+_xlfn.XLOOKUP(B28,'L4'!B:B,'L4'!C:C)</f>
        <v>BETON - DEMIRSIZ - TEMEL - KÖPRÜ HARICI</v>
      </c>
      <c r="D28" t="s">
        <v>71</v>
      </c>
      <c r="E28" t="str">
        <f>+_xlfn.XLOOKUP(D28,'M2'!H:H,'M2'!I:I)</f>
        <v>DOĞUŞ T. - GENEL</v>
      </c>
      <c r="F28" s="77" t="s">
        <v>30</v>
      </c>
      <c r="G28" t="str">
        <f>+_xlfn.XLOOKUP(F28,'M2'!B:B,'M2'!C:C)</f>
        <v>DOĞUŞ TEKNİK</v>
      </c>
      <c r="H28" s="3" t="s">
        <v>32</v>
      </c>
      <c r="I28" s="3" t="s">
        <v>40</v>
      </c>
      <c r="J28" s="78">
        <v>2325.5</v>
      </c>
      <c r="K28" s="78">
        <f>+M28-SUM(N28:X28)</f>
        <v>0</v>
      </c>
      <c r="L28" s="5">
        <f>-SUM(Y28:BT28)+K28</f>
        <v>0</v>
      </c>
      <c r="M28" s="78">
        <f t="shared" ref="M28:M30" si="18">+SUM(N28:CV28)</f>
        <v>0</v>
      </c>
      <c r="R28" s="8">
        <v>0</v>
      </c>
      <c r="S28" s="8">
        <v>0</v>
      </c>
      <c r="T28" s="8">
        <v>0</v>
      </c>
      <c r="U28" s="8">
        <v>0</v>
      </c>
      <c r="V28" s="8">
        <v>0</v>
      </c>
      <c r="W28" s="8">
        <v>0</v>
      </c>
      <c r="X28" s="8">
        <v>0</v>
      </c>
      <c r="Y28" s="112">
        <v>0</v>
      </c>
      <c r="CK28" s="8">
        <f t="shared" si="1"/>
        <v>0</v>
      </c>
      <c r="CL28" s="8">
        <f t="shared" si="2"/>
        <v>0</v>
      </c>
      <c r="CM28" s="8">
        <f t="shared" si="3"/>
        <v>0</v>
      </c>
      <c r="CN28" s="8">
        <f t="shared" si="4"/>
        <v>0</v>
      </c>
      <c r="CO28" s="8">
        <f t="shared" si="5"/>
        <v>0</v>
      </c>
      <c r="CP28" s="8">
        <f t="shared" si="6"/>
        <v>0</v>
      </c>
      <c r="CQ28" s="8">
        <f t="shared" si="7"/>
        <v>0</v>
      </c>
      <c r="CR28" s="8">
        <f t="shared" si="8"/>
        <v>0</v>
      </c>
      <c r="CS28" s="8">
        <f t="shared" si="9"/>
        <v>0</v>
      </c>
      <c r="CT28" s="8">
        <f t="shared" si="10"/>
        <v>0</v>
      </c>
      <c r="CU28" s="8">
        <f t="shared" si="11"/>
        <v>0</v>
      </c>
      <c r="CV28" s="8">
        <f t="shared" si="12"/>
        <v>0</v>
      </c>
      <c r="CW28" s="8" t="str">
        <f>+_xlfn.XLOOKUP(Table1[[#This Row],[L4 Code]],KIRMATAŞ!B:B,KIRMATAŞ!B:B,"")</f>
        <v>D-01.ALT-02.SNT-002</v>
      </c>
      <c r="CX28" s="8" t="str">
        <f>+_xlfn.XLOOKUP(Table1[[#This Row],[L4 Code]],'SU TEMİNİ'!C:C,'SU TEMİNİ'!C:C,"")</f>
        <v/>
      </c>
      <c r="CY28" s="8" t="str">
        <f>+_xlfn.XLOOKUP(Table1[[#This Row],[L4 Code]],TAŞ!C:C,TAŞ!C:C,"")</f>
        <v/>
      </c>
      <c r="CZ28" s="8" t="s">
        <v>5321</v>
      </c>
      <c r="DA28" s="8"/>
      <c r="DB28" s="8"/>
      <c r="DC28" s="8"/>
      <c r="DD28" s="8"/>
      <c r="DE28" s="8"/>
      <c r="DF28" s="8"/>
      <c r="DG28" s="8"/>
      <c r="DH28" s="8"/>
    </row>
    <row r="29" spans="1:112">
      <c r="A29" s="3" t="s">
        <v>5443</v>
      </c>
      <c r="B29" s="111" t="s">
        <v>6</v>
      </c>
      <c r="C29" t="str">
        <f>+_xlfn.XLOOKUP(B29,'L4'!B:B,'L4'!C:C)</f>
        <v>BETON - DEMIRSIZ - TEMEL - KÖPRÜ HARICI</v>
      </c>
      <c r="D29" t="s">
        <v>73</v>
      </c>
      <c r="E29" t="str">
        <f>+_xlfn.XLOOKUP(D29,'M2'!H:H,'M2'!I:I)</f>
        <v>PETSAN - GENEL</v>
      </c>
      <c r="F29" s="77" t="s">
        <v>68</v>
      </c>
      <c r="G29" t="str">
        <f>+_xlfn.XLOOKUP(F29,'M2'!B:B,'M2'!C:C)</f>
        <v>PETSAN İNŞAAT</v>
      </c>
      <c r="H29" s="3" t="s">
        <v>69</v>
      </c>
      <c r="I29" s="3" t="s">
        <v>40</v>
      </c>
      <c r="J29" s="78">
        <v>649.6</v>
      </c>
      <c r="K29" s="78">
        <f>+M29-SUM(N29:X29)</f>
        <v>0</v>
      </c>
      <c r="L29" s="5">
        <f>-SUM(Y29:BT29)+K29</f>
        <v>0</v>
      </c>
      <c r="M29" s="78">
        <f t="shared" si="18"/>
        <v>0</v>
      </c>
      <c r="T29" s="8">
        <v>0</v>
      </c>
      <c r="U29" s="8">
        <v>0</v>
      </c>
      <c r="V29" s="8">
        <v>0</v>
      </c>
      <c r="W29" s="8">
        <v>0</v>
      </c>
      <c r="X29" s="8">
        <v>0</v>
      </c>
      <c r="Y29" s="112">
        <v>0</v>
      </c>
      <c r="CK29" s="8">
        <f t="shared" si="1"/>
        <v>0</v>
      </c>
      <c r="CL29" s="8">
        <f t="shared" si="2"/>
        <v>0</v>
      </c>
      <c r="CM29" s="8">
        <f t="shared" si="3"/>
        <v>0</v>
      </c>
      <c r="CN29" s="8">
        <f t="shared" si="4"/>
        <v>0</v>
      </c>
      <c r="CO29" s="8">
        <f t="shared" si="5"/>
        <v>0</v>
      </c>
      <c r="CP29" s="8">
        <f t="shared" si="6"/>
        <v>0</v>
      </c>
      <c r="CQ29" s="8">
        <f t="shared" si="7"/>
        <v>0</v>
      </c>
      <c r="CR29" s="8">
        <f t="shared" si="8"/>
        <v>0</v>
      </c>
      <c r="CS29" s="8">
        <f t="shared" si="9"/>
        <v>0</v>
      </c>
      <c r="CT29" s="8">
        <f t="shared" si="10"/>
        <v>0</v>
      </c>
      <c r="CU29" s="8">
        <f t="shared" si="11"/>
        <v>0</v>
      </c>
      <c r="CV29" s="8">
        <f t="shared" si="12"/>
        <v>0</v>
      </c>
      <c r="CW29" s="8" t="str">
        <f>+_xlfn.XLOOKUP(Table1[[#This Row],[L4 Code]],KIRMATAŞ!B:B,KIRMATAŞ!B:B,"")</f>
        <v>D-01.ALT-02.SNT-002</v>
      </c>
      <c r="CX29" s="8" t="str">
        <f>+_xlfn.XLOOKUP(Table1[[#This Row],[L4 Code]],'SU TEMİNİ'!C:C,'SU TEMİNİ'!C:C,"")</f>
        <v/>
      </c>
      <c r="CY29" s="8" t="str">
        <f>+_xlfn.XLOOKUP(Table1[[#This Row],[L4 Code]],TAŞ!C:C,TAŞ!C:C,"")</f>
        <v/>
      </c>
      <c r="CZ29" s="8" t="s">
        <v>5322</v>
      </c>
      <c r="DA29" s="8"/>
      <c r="DB29" s="8"/>
      <c r="DC29" s="8"/>
      <c r="DD29" s="8"/>
      <c r="DE29" s="8"/>
      <c r="DF29" s="8"/>
      <c r="DG29" s="8"/>
      <c r="DH29" s="8"/>
    </row>
    <row r="30" spans="1:112">
      <c r="A30" s="3" t="s">
        <v>5443</v>
      </c>
      <c r="B30" s="111" t="s">
        <v>6</v>
      </c>
      <c r="C30" t="str">
        <f>+_xlfn.XLOOKUP(B30,'L4'!B:B,'L4'!C:C)</f>
        <v>BETON - DEMIRSIZ - TEMEL - KÖPRÜ HARICI</v>
      </c>
      <c r="D30" t="s">
        <v>5181</v>
      </c>
      <c r="E30" t="str">
        <f>+_xlfn.XLOOKUP(D30,'M2'!H:H,'M2'!I:I)</f>
        <v>ÖZDOĞAN İNŞAAT - GENEL</v>
      </c>
      <c r="F30" s="77" t="s">
        <v>4971</v>
      </c>
      <c r="G30" t="s">
        <v>4998</v>
      </c>
      <c r="H30" s="3" t="s">
        <v>5185</v>
      </c>
      <c r="I30" s="3" t="s">
        <v>40</v>
      </c>
      <c r="J30" s="78">
        <v>977.9</v>
      </c>
      <c r="K30" s="78">
        <f>+M30-SUM(N30:X30)</f>
        <v>0</v>
      </c>
      <c r="L30" s="5">
        <f>-SUM(Y30:BT30)+K30</f>
        <v>0</v>
      </c>
      <c r="M30" s="78">
        <f t="shared" si="18"/>
        <v>0</v>
      </c>
      <c r="P30" s="8">
        <v>0</v>
      </c>
      <c r="Q30" s="8">
        <v>0</v>
      </c>
      <c r="R30" s="8">
        <v>0</v>
      </c>
      <c r="S30" s="8">
        <v>0</v>
      </c>
      <c r="T30" s="8">
        <v>0</v>
      </c>
      <c r="U30" s="8">
        <v>0</v>
      </c>
      <c r="V30" s="8">
        <v>0</v>
      </c>
      <c r="W30" s="8">
        <v>0</v>
      </c>
      <c r="X30" s="8">
        <v>0</v>
      </c>
      <c r="Y30" s="112">
        <v>0</v>
      </c>
      <c r="CK30" s="8">
        <f t="shared" si="1"/>
        <v>0</v>
      </c>
      <c r="CL30" s="8">
        <f t="shared" si="2"/>
        <v>0</v>
      </c>
      <c r="CM30" s="8">
        <f t="shared" si="3"/>
        <v>0</v>
      </c>
      <c r="CN30" s="8">
        <f t="shared" si="4"/>
        <v>0</v>
      </c>
      <c r="CO30" s="8">
        <f t="shared" si="5"/>
        <v>0</v>
      </c>
      <c r="CP30" s="8">
        <f t="shared" si="6"/>
        <v>0</v>
      </c>
      <c r="CQ30" s="8">
        <f t="shared" si="7"/>
        <v>0</v>
      </c>
      <c r="CR30" s="8">
        <f t="shared" si="8"/>
        <v>0</v>
      </c>
      <c r="CS30" s="8">
        <f t="shared" si="9"/>
        <v>0</v>
      </c>
      <c r="CT30" s="8">
        <f t="shared" si="10"/>
        <v>0</v>
      </c>
      <c r="CU30" s="8">
        <f t="shared" si="11"/>
        <v>0</v>
      </c>
      <c r="CV30" s="8">
        <f t="shared" si="12"/>
        <v>0</v>
      </c>
      <c r="CW30" s="8" t="str">
        <f>+_xlfn.XLOOKUP(Table1[[#This Row],[L4 Code]],KIRMATAŞ!B:B,KIRMATAŞ!B:B,"")</f>
        <v>D-01.ALT-02.SNT-002</v>
      </c>
      <c r="CX30" s="8" t="str">
        <f>+_xlfn.XLOOKUP(Table1[[#This Row],[L4 Code]],'SU TEMİNİ'!C:C,'SU TEMİNİ'!C:C,"")</f>
        <v/>
      </c>
      <c r="CY30" s="8" t="str">
        <f>+_xlfn.XLOOKUP(Table1[[#This Row],[L4 Code]],TAŞ!C:C,TAŞ!C:C,"")</f>
        <v/>
      </c>
      <c r="CZ30" s="8" t="s">
        <v>5323</v>
      </c>
      <c r="DA30" s="8"/>
      <c r="DB30" s="8"/>
      <c r="DC30" s="8"/>
      <c r="DD30" s="8"/>
      <c r="DE30" s="8"/>
      <c r="DF30" s="8"/>
      <c r="DG30" s="8"/>
      <c r="DH30" s="8"/>
    </row>
    <row r="31" spans="1:112">
      <c r="A31" s="3" t="s">
        <v>5443</v>
      </c>
      <c r="B31" s="111" t="s">
        <v>7</v>
      </c>
      <c r="C31" t="str">
        <f>+_xlfn.XLOOKUP(B31,'L4'!B:B,'L4'!C:C)</f>
        <v>BETON - DRENAJ HENDEĞI. TÜNEL DOLGU</v>
      </c>
      <c r="D31" t="s">
        <v>4967</v>
      </c>
      <c r="E31" t="str">
        <f>+_xlfn.XLOOKUP(D31,'M2'!H:H,'M2'!I:I)</f>
        <v>PROJE GENELİ</v>
      </c>
      <c r="F31" s="77" t="s">
        <v>4973</v>
      </c>
      <c r="G31" t="s">
        <v>4983</v>
      </c>
      <c r="H31" s="3" t="s">
        <v>5444</v>
      </c>
      <c r="I31" s="3" t="s">
        <v>155</v>
      </c>
      <c r="J31" s="78">
        <v>948.20359600000006</v>
      </c>
      <c r="K31" s="78">
        <f>+M31-SUM(N31:W31)</f>
        <v>204897.73347509999</v>
      </c>
      <c r="L31" s="5">
        <f>+SUM(X31:BT31)-K31</f>
        <v>-43830</v>
      </c>
      <c r="M31" s="78">
        <f>+SUM(N31:CV31)</f>
        <v>205081.59247509998</v>
      </c>
      <c r="N31" s="8">
        <v>0</v>
      </c>
      <c r="O31" s="8">
        <v>0</v>
      </c>
      <c r="P31" s="8">
        <v>0</v>
      </c>
      <c r="Q31" s="8">
        <v>0</v>
      </c>
      <c r="W31" s="8">
        <v>183.85899999999992</v>
      </c>
      <c r="X31" s="8">
        <v>0</v>
      </c>
      <c r="Y31" s="112"/>
      <c r="AC31" s="8">
        <v>87.758701787672805</v>
      </c>
      <c r="AD31" s="8">
        <v>426.38418957836211</v>
      </c>
      <c r="AE31" s="8">
        <v>5283.4682098903295</v>
      </c>
      <c r="AF31" s="8">
        <v>456.84020311967367</v>
      </c>
      <c r="AG31" s="8">
        <v>472.06820989032951</v>
      </c>
      <c r="AH31" s="8">
        <v>456.84020311967367</v>
      </c>
      <c r="AI31" s="8">
        <v>472.06820989032951</v>
      </c>
      <c r="AJ31" s="8">
        <v>472.06820989032951</v>
      </c>
      <c r="AK31" s="8">
        <v>443.99036909477752</v>
      </c>
      <c r="AL31" s="8">
        <v>462.7276912181303</v>
      </c>
      <c r="AM31" s="8">
        <v>657.80099150141643</v>
      </c>
      <c r="AN31" s="8">
        <v>546.7276912181303</v>
      </c>
      <c r="AO31" s="8">
        <v>537.70559490084941</v>
      </c>
      <c r="AP31" s="8">
        <v>6266.5</v>
      </c>
      <c r="AQ31" s="8">
        <v>634.36489547038332</v>
      </c>
      <c r="AR31" s="8">
        <v>379.03484320557493</v>
      </c>
      <c r="AS31" s="8">
        <v>391.66933797909405</v>
      </c>
      <c r="AT31" s="8">
        <v>3145.2383657412611</v>
      </c>
      <c r="AU31" s="8">
        <v>12656.622857142856</v>
      </c>
      <c r="AV31" s="8">
        <v>478.15714285714284</v>
      </c>
      <c r="AW31" s="8">
        <v>462.73271889400917</v>
      </c>
      <c r="AX31" s="8">
        <v>478.15714285714284</v>
      </c>
      <c r="AY31" s="8">
        <v>7032.7877188940101</v>
      </c>
      <c r="AZ31" s="8">
        <v>7444.8764285714278</v>
      </c>
      <c r="BA31" s="8">
        <v>243</v>
      </c>
      <c r="BB31" s="8">
        <v>219.48387096774195</v>
      </c>
      <c r="BC31" s="8">
        <v>243</v>
      </c>
      <c r="BD31" s="8">
        <v>992.30929032258064</v>
      </c>
      <c r="BE31" s="8">
        <v>402.15199999999993</v>
      </c>
      <c r="BF31" s="8">
        <v>70.548387096774604</v>
      </c>
      <c r="BG31" s="8">
        <v>557.14814814814815</v>
      </c>
      <c r="BH31" s="8">
        <v>44.571851851851875</v>
      </c>
      <c r="BJ31" s="8">
        <v>504.7</v>
      </c>
      <c r="BK31" s="8">
        <v>15511.772701470589</v>
      </c>
      <c r="BL31" s="8">
        <v>17235.904592647061</v>
      </c>
      <c r="BM31" s="8">
        <v>10944.520911010557</v>
      </c>
      <c r="BN31" s="8">
        <v>39116.391794871794</v>
      </c>
      <c r="BR31" s="8">
        <v>9307.94</v>
      </c>
      <c r="BS31" s="8">
        <v>10696.86</v>
      </c>
      <c r="BT31" s="8">
        <v>4830.8399999999965</v>
      </c>
      <c r="CJ31" s="8">
        <v>43830</v>
      </c>
      <c r="CK31" s="8">
        <f t="shared" si="1"/>
        <v>0</v>
      </c>
      <c r="CL31" s="8">
        <f t="shared" si="2"/>
        <v>0</v>
      </c>
      <c r="CM31" s="8">
        <f t="shared" si="3"/>
        <v>0</v>
      </c>
      <c r="CN31" s="8">
        <f t="shared" si="4"/>
        <v>0</v>
      </c>
      <c r="CO31" s="8">
        <f t="shared" si="5"/>
        <v>0</v>
      </c>
      <c r="CP31" s="8">
        <f t="shared" si="6"/>
        <v>0</v>
      </c>
      <c r="CQ31" s="8">
        <f t="shared" si="7"/>
        <v>0</v>
      </c>
      <c r="CR31" s="8">
        <f t="shared" si="8"/>
        <v>0</v>
      </c>
      <c r="CS31" s="8">
        <f t="shared" si="9"/>
        <v>0</v>
      </c>
      <c r="CT31" s="8">
        <f t="shared" si="10"/>
        <v>0</v>
      </c>
      <c r="CU31" s="8">
        <f t="shared" si="11"/>
        <v>0</v>
      </c>
      <c r="CV31" s="8">
        <f t="shared" si="12"/>
        <v>0</v>
      </c>
      <c r="CW31" s="8" t="str">
        <f>+_xlfn.XLOOKUP(Table1[[#This Row],[L4 Code]],KIRMATAŞ!B:B,KIRMATAŞ!B:B,"")</f>
        <v>D-01.ALT-02.SNT-003</v>
      </c>
      <c r="CX31" s="8" t="str">
        <f>+_xlfn.XLOOKUP(Table1[[#This Row],[L4 Code]],'SU TEMİNİ'!C:C,'SU TEMİNİ'!C:C,"")</f>
        <v/>
      </c>
      <c r="CY31" s="8" t="str">
        <f>+_xlfn.XLOOKUP(Table1[[#This Row],[L4 Code]],TAŞ!C:C,TAŞ!C:C,"")</f>
        <v/>
      </c>
      <c r="CZ31" s="8" t="s">
        <v>5324</v>
      </c>
      <c r="DA31" s="8"/>
      <c r="DB31" s="8"/>
      <c r="DC31" s="8"/>
      <c r="DD31" s="8"/>
      <c r="DE31" s="8"/>
      <c r="DF31" s="8"/>
      <c r="DG31" s="8"/>
      <c r="DH31" s="8"/>
    </row>
    <row r="32" spans="1:112">
      <c r="A32" s="3" t="s">
        <v>5443</v>
      </c>
      <c r="B32" s="111" t="s">
        <v>7</v>
      </c>
      <c r="C32" t="str">
        <f>+_xlfn.XLOOKUP(B32,'L4'!B:B,'L4'!C:C)</f>
        <v>BETON - DRENAJ HENDEĞI. TÜNEL DOLGU</v>
      </c>
      <c r="D32" t="s">
        <v>71</v>
      </c>
      <c r="E32" t="str">
        <f>+_xlfn.XLOOKUP(D32,'M2'!H:H,'M2'!I:I)</f>
        <v>DOĞUŞ T. - GENEL</v>
      </c>
      <c r="F32" s="77" t="s">
        <v>30</v>
      </c>
      <c r="G32" t="str">
        <f>+_xlfn.XLOOKUP(F32,'M2'!B:B,'M2'!C:C)</f>
        <v>DOĞUŞ TEKNİK</v>
      </c>
      <c r="H32" s="3" t="s">
        <v>32</v>
      </c>
      <c r="I32" s="3" t="s">
        <v>41</v>
      </c>
      <c r="J32" s="78">
        <v>858</v>
      </c>
      <c r="K32" s="78">
        <f>+M32-SUM(N32:X32)</f>
        <v>0</v>
      </c>
      <c r="L32" s="5">
        <f>-SUM(Y32:BT32)+K32</f>
        <v>0</v>
      </c>
      <c r="M32" s="78">
        <f t="shared" ref="M32" si="19">+SUM(N32:CV32)</f>
        <v>247.00397390000003</v>
      </c>
      <c r="R32" s="8">
        <v>23</v>
      </c>
      <c r="S32" s="8">
        <v>117.965</v>
      </c>
      <c r="T32" s="8">
        <v>55</v>
      </c>
      <c r="U32" s="8">
        <v>-2.6099999985262912E-5</v>
      </c>
      <c r="V32" s="8">
        <v>51.039000000000016</v>
      </c>
      <c r="W32" s="8">
        <v>0</v>
      </c>
      <c r="X32" s="8">
        <v>0</v>
      </c>
      <c r="Y32" s="112">
        <v>0</v>
      </c>
      <c r="CK32" s="8">
        <f t="shared" si="1"/>
        <v>0</v>
      </c>
      <c r="CL32" s="8">
        <f t="shared" si="2"/>
        <v>0</v>
      </c>
      <c r="CM32" s="8">
        <f t="shared" si="3"/>
        <v>0</v>
      </c>
      <c r="CN32" s="8">
        <f t="shared" si="4"/>
        <v>0</v>
      </c>
      <c r="CO32" s="8">
        <f t="shared" si="5"/>
        <v>0</v>
      </c>
      <c r="CP32" s="8">
        <f t="shared" si="6"/>
        <v>0</v>
      </c>
      <c r="CQ32" s="8">
        <f t="shared" si="7"/>
        <v>0</v>
      </c>
      <c r="CR32" s="8">
        <f t="shared" si="8"/>
        <v>0</v>
      </c>
      <c r="CS32" s="8">
        <f t="shared" si="9"/>
        <v>0</v>
      </c>
      <c r="CT32" s="8">
        <f t="shared" si="10"/>
        <v>0</v>
      </c>
      <c r="CU32" s="8">
        <f t="shared" si="11"/>
        <v>0</v>
      </c>
      <c r="CV32" s="8">
        <f t="shared" si="12"/>
        <v>0</v>
      </c>
      <c r="CW32" s="8" t="str">
        <f>+_xlfn.XLOOKUP(Table1[[#This Row],[L4 Code]],KIRMATAŞ!B:B,KIRMATAŞ!B:B,"")</f>
        <v>D-01.ALT-02.SNT-003</v>
      </c>
      <c r="CX32" s="8" t="str">
        <f>+_xlfn.XLOOKUP(Table1[[#This Row],[L4 Code]],'SU TEMİNİ'!C:C,'SU TEMİNİ'!C:C,"")</f>
        <v/>
      </c>
      <c r="CY32" s="8" t="str">
        <f>+_xlfn.XLOOKUP(Table1[[#This Row],[L4 Code]],TAŞ!C:C,TAŞ!C:C,"")</f>
        <v/>
      </c>
      <c r="CZ32" s="8" t="s">
        <v>5325</v>
      </c>
      <c r="DA32" s="8"/>
      <c r="DB32" s="8"/>
      <c r="DC32" s="8"/>
      <c r="DD32" s="8"/>
      <c r="DE32" s="8"/>
      <c r="DF32" s="8"/>
      <c r="DG32" s="8"/>
      <c r="DH32" s="8"/>
    </row>
    <row r="33" spans="1:112">
      <c r="A33" s="3" t="s">
        <v>5443</v>
      </c>
      <c r="B33" s="111" t="s">
        <v>2644</v>
      </c>
      <c r="C33" t="str">
        <f>+_xlfn.XLOOKUP(B33,'L4'!B:B,'L4'!C:C)</f>
        <v>ÖNGERME ÇELIĞI TEMIN VE YERINE KOYMA</v>
      </c>
      <c r="D33" t="s">
        <v>4967</v>
      </c>
      <c r="E33" t="str">
        <f>+_xlfn.XLOOKUP(D33,'M2'!H:H,'M2'!I:I)</f>
        <v>PROJE GENELİ</v>
      </c>
      <c r="F33" s="77" t="s">
        <v>4973</v>
      </c>
      <c r="G33" t="s">
        <v>4983</v>
      </c>
      <c r="H33" s="3" t="s">
        <v>5444</v>
      </c>
      <c r="I33" s="3" t="s">
        <v>269</v>
      </c>
      <c r="J33" s="78">
        <v>1907.7750648759741</v>
      </c>
      <c r="K33" s="78">
        <f t="shared" ref="K33:K38" si="20">+M33-SUM(N33:W33)</f>
        <v>1907.7750648759741</v>
      </c>
      <c r="L33" s="5">
        <f t="shared" ref="L33:L38" si="21">+SUM(X33:BT33)-K33</f>
        <v>0</v>
      </c>
      <c r="M33" s="78">
        <f>+SUM(N33:CV33)</f>
        <v>1907.7750648759741</v>
      </c>
      <c r="Y33" s="112"/>
      <c r="AC33" s="8">
        <v>124.50934303096631</v>
      </c>
      <c r="AD33" s="8">
        <v>124.50934303096631</v>
      </c>
      <c r="AE33" s="8">
        <v>145.68216833292803</v>
      </c>
      <c r="AF33" s="8">
        <v>175.99405786405646</v>
      </c>
      <c r="AG33" s="8">
        <v>157.84173442655646</v>
      </c>
      <c r="AH33" s="8">
        <v>107.17419118725682</v>
      </c>
      <c r="AI33" s="8">
        <v>88.890953895590158</v>
      </c>
      <c r="AJ33" s="8">
        <v>78.759546713359285</v>
      </c>
      <c r="AK33" s="8">
        <v>45.423818531128418</v>
      </c>
      <c r="AL33" s="8">
        <v>33.376598848897544</v>
      </c>
      <c r="AM33" s="8">
        <v>28.992629166666674</v>
      </c>
      <c r="AN33" s="8">
        <v>28.992629166666674</v>
      </c>
      <c r="AO33" s="8">
        <v>49.874985416666675</v>
      </c>
      <c r="AP33" s="8">
        <v>49.874985416666675</v>
      </c>
      <c r="AQ33" s="8">
        <v>64.488832984760066</v>
      </c>
      <c r="AR33" s="8">
        <v>84.85011805285346</v>
      </c>
      <c r="AS33" s="8">
        <v>84.850118052853446</v>
      </c>
      <c r="AT33" s="8">
        <v>84.85011805285346</v>
      </c>
      <c r="AU33" s="8">
        <v>84.850118052853446</v>
      </c>
      <c r="AV33" s="8">
        <v>64.488832984760066</v>
      </c>
      <c r="AW33" s="8">
        <v>49.874985416666675</v>
      </c>
      <c r="AX33" s="8">
        <v>49.874985416666675</v>
      </c>
      <c r="AY33" s="8">
        <v>49.874985416666675</v>
      </c>
      <c r="AZ33" s="8">
        <v>49.874985416666675</v>
      </c>
      <c r="CK33" s="8">
        <f t="shared" si="1"/>
        <v>0</v>
      </c>
      <c r="CL33" s="8">
        <f t="shared" si="2"/>
        <v>0</v>
      </c>
      <c r="CM33" s="8">
        <f t="shared" si="3"/>
        <v>0</v>
      </c>
      <c r="CN33" s="8">
        <f t="shared" si="4"/>
        <v>0</v>
      </c>
      <c r="CO33" s="8">
        <f t="shared" si="5"/>
        <v>0</v>
      </c>
      <c r="CP33" s="8">
        <f t="shared" si="6"/>
        <v>0</v>
      </c>
      <c r="CQ33" s="8">
        <f t="shared" si="7"/>
        <v>0</v>
      </c>
      <c r="CR33" s="8">
        <f t="shared" si="8"/>
        <v>0</v>
      </c>
      <c r="CS33" s="8">
        <f t="shared" si="9"/>
        <v>0</v>
      </c>
      <c r="CT33" s="8">
        <f t="shared" si="10"/>
        <v>0</v>
      </c>
      <c r="CU33" s="8">
        <f t="shared" si="11"/>
        <v>0</v>
      </c>
      <c r="CV33" s="8">
        <f t="shared" si="12"/>
        <v>0</v>
      </c>
      <c r="CW33" s="8" t="str">
        <f>+_xlfn.XLOOKUP(Table1[[#This Row],[L4 Code]],KIRMATAŞ!B:B,KIRMATAŞ!B:B,"")</f>
        <v/>
      </c>
      <c r="CX33" s="8" t="str">
        <f>+_xlfn.XLOOKUP(Table1[[#This Row],[L4 Code]],'SU TEMİNİ'!C:C,'SU TEMİNİ'!C:C,"")</f>
        <v/>
      </c>
      <c r="CY33" s="8" t="str">
        <f>+_xlfn.XLOOKUP(Table1[[#This Row],[L4 Code]],TAŞ!C:C,TAŞ!C:C,"")</f>
        <v/>
      </c>
      <c r="CZ33" s="8" t="s">
        <v>5326</v>
      </c>
      <c r="DA33" s="8"/>
      <c r="DB33" s="8"/>
      <c r="DC33" s="8"/>
      <c r="DD33" s="8"/>
      <c r="DE33" s="8"/>
      <c r="DF33" s="8"/>
      <c r="DG33" s="8"/>
      <c r="DH33" s="8"/>
    </row>
    <row r="34" spans="1:112">
      <c r="A34" s="3" t="s">
        <v>5443</v>
      </c>
      <c r="B34" s="111" t="s">
        <v>2645</v>
      </c>
      <c r="C34" t="str">
        <f>+_xlfn.XLOOKUP(B34,'L4'!B:B,'L4'!C:C)</f>
        <v>KÖPRÜLERDE MEMBRAN ILE SU YALITIMI</v>
      </c>
      <c r="D34" t="s">
        <v>4967</v>
      </c>
      <c r="E34" t="str">
        <f>+_xlfn.XLOOKUP(D34,'M2'!H:H,'M2'!I:I)</f>
        <v>PROJE GENELİ</v>
      </c>
      <c r="F34" s="77" t="s">
        <v>4973</v>
      </c>
      <c r="G34" t="s">
        <v>4983</v>
      </c>
      <c r="H34" s="3" t="s">
        <v>5444</v>
      </c>
      <c r="I34" s="3" t="s">
        <v>274</v>
      </c>
      <c r="J34" s="78">
        <v>106653.35499999997</v>
      </c>
      <c r="K34" s="78">
        <f t="shared" si="20"/>
        <v>109390.455</v>
      </c>
      <c r="L34" s="5">
        <f t="shared" si="21"/>
        <v>0</v>
      </c>
      <c r="M34" s="78">
        <f t="shared" ref="M34:M38" si="22">+SUM(N34:CV34)</f>
        <v>109390.455</v>
      </c>
      <c r="Y34" s="112">
        <v>0</v>
      </c>
      <c r="AC34" s="8">
        <v>656.28785713446086</v>
      </c>
      <c r="AD34" s="8">
        <v>1977.9488794329573</v>
      </c>
      <c r="AE34" s="8">
        <v>2189.8719736579169</v>
      </c>
      <c r="AF34" s="8">
        <v>2119.2309422495973</v>
      </c>
      <c r="AG34" s="8">
        <v>2189.8719736579169</v>
      </c>
      <c r="AH34" s="8">
        <v>2119.2309422495973</v>
      </c>
      <c r="AI34" s="8">
        <v>2189.8719736579169</v>
      </c>
      <c r="AJ34" s="8">
        <v>2189.8719736579169</v>
      </c>
      <c r="AK34" s="8">
        <v>2059.6219899674388</v>
      </c>
      <c r="AL34" s="8">
        <v>2146.5423453729936</v>
      </c>
      <c r="AM34" s="8">
        <v>2738.8490439093484</v>
      </c>
      <c r="AN34" s="8">
        <v>5105.8423453729938</v>
      </c>
      <c r="AO34" s="8">
        <v>2950.9795096789449</v>
      </c>
      <c r="AP34" s="8">
        <v>925.45833333333337</v>
      </c>
      <c r="AQ34" s="8">
        <v>1439.7482650987226</v>
      </c>
      <c r="AR34" s="8">
        <v>2427.2235226480839</v>
      </c>
      <c r="AS34" s="8">
        <v>1816.9105400696867</v>
      </c>
      <c r="AT34" s="8">
        <v>23797.413593458466</v>
      </c>
      <c r="AU34" s="8">
        <v>2521.1178571428572</v>
      </c>
      <c r="AV34" s="8">
        <v>2218.1178571428572</v>
      </c>
      <c r="AW34" s="8">
        <v>4532.4886682027645</v>
      </c>
      <c r="AX34" s="8">
        <v>2218.1178571428572</v>
      </c>
      <c r="AY34" s="8">
        <v>2810.4386682027648</v>
      </c>
      <c r="AZ34" s="8">
        <v>2182.9285714285706</v>
      </c>
      <c r="BA34" s="8">
        <v>6146.95</v>
      </c>
      <c r="BB34" s="8">
        <v>6121.6912903225802</v>
      </c>
      <c r="BC34" s="8">
        <v>1430.25</v>
      </c>
      <c r="BD34" s="8">
        <v>2681.6370967741932</v>
      </c>
      <c r="BE34" s="8">
        <v>8924.4499999999989</v>
      </c>
      <c r="BF34" s="8">
        <v>955.99112903226114</v>
      </c>
      <c r="BG34" s="8">
        <v>984.75</v>
      </c>
      <c r="BI34" s="8">
        <v>2701.75</v>
      </c>
      <c r="BJ34" s="8">
        <v>631.25</v>
      </c>
      <c r="BK34" s="8">
        <v>1287.75</v>
      </c>
      <c r="CK34" s="8">
        <f t="shared" si="1"/>
        <v>0</v>
      </c>
      <c r="CL34" s="8">
        <f t="shared" si="2"/>
        <v>0</v>
      </c>
      <c r="CM34" s="8">
        <f t="shared" si="3"/>
        <v>0</v>
      </c>
      <c r="CN34" s="8">
        <f t="shared" si="4"/>
        <v>0</v>
      </c>
      <c r="CO34" s="8">
        <f t="shared" si="5"/>
        <v>0</v>
      </c>
      <c r="CP34" s="8">
        <f t="shared" si="6"/>
        <v>0</v>
      </c>
      <c r="CQ34" s="8">
        <f t="shared" si="7"/>
        <v>0</v>
      </c>
      <c r="CR34" s="8">
        <f t="shared" si="8"/>
        <v>0</v>
      </c>
      <c r="CS34" s="8">
        <f t="shared" si="9"/>
        <v>0</v>
      </c>
      <c r="CT34" s="8">
        <f t="shared" si="10"/>
        <v>0</v>
      </c>
      <c r="CU34" s="8">
        <f t="shared" si="11"/>
        <v>0</v>
      </c>
      <c r="CV34" s="8">
        <f t="shared" si="12"/>
        <v>0</v>
      </c>
      <c r="CW34" s="8" t="str">
        <f>+_xlfn.XLOOKUP(Table1[[#This Row],[L4 Code]],KIRMATAŞ!B:B,KIRMATAŞ!B:B,"")</f>
        <v/>
      </c>
      <c r="CX34" s="8" t="str">
        <f>+_xlfn.XLOOKUP(Table1[[#This Row],[L4 Code]],'SU TEMİNİ'!C:C,'SU TEMİNİ'!C:C,"")</f>
        <v/>
      </c>
      <c r="CY34" s="8" t="str">
        <f>+_xlfn.XLOOKUP(Table1[[#This Row],[L4 Code]],TAŞ!C:C,TAŞ!C:C,"")</f>
        <v/>
      </c>
      <c r="CZ34" s="8" t="s">
        <v>5327</v>
      </c>
      <c r="DA34" s="8"/>
      <c r="DB34" s="8"/>
      <c r="DC34" s="8"/>
      <c r="DD34" s="8"/>
      <c r="DE34" s="8"/>
      <c r="DF34" s="8"/>
      <c r="DG34" s="8"/>
      <c r="DH34" s="8"/>
    </row>
    <row r="35" spans="1:112">
      <c r="A35" s="3" t="s">
        <v>5443</v>
      </c>
      <c r="B35" s="111" t="s">
        <v>2646</v>
      </c>
      <c r="C35" t="str">
        <f>+_xlfn.XLOOKUP(B35,'L4'!B:B,'L4'!C:C)</f>
        <v>KATRAN BADANA YAPILMASI</v>
      </c>
      <c r="D35" t="s">
        <v>4967</v>
      </c>
      <c r="E35" t="str">
        <f>+_xlfn.XLOOKUP(D35,'M2'!H:H,'M2'!I:I)</f>
        <v>PROJE GENELİ</v>
      </c>
      <c r="F35" s="77" t="s">
        <v>4973</v>
      </c>
      <c r="G35" t="s">
        <v>4983</v>
      </c>
      <c r="H35" s="3" t="s">
        <v>5444</v>
      </c>
      <c r="I35" s="3" t="s">
        <v>279</v>
      </c>
      <c r="J35" s="78">
        <v>279219.50206744956</v>
      </c>
      <c r="K35" s="78">
        <f t="shared" si="20"/>
        <v>283057.42323755566</v>
      </c>
      <c r="L35" s="5">
        <f t="shared" si="21"/>
        <v>0</v>
      </c>
      <c r="M35" s="78">
        <f t="shared" si="22"/>
        <v>284166.97489858989</v>
      </c>
      <c r="U35" s="8">
        <v>560.86</v>
      </c>
      <c r="W35" s="8">
        <v>548.69166103425368</v>
      </c>
      <c r="X35" s="8">
        <v>744.81833896574619</v>
      </c>
      <c r="Y35" s="112">
        <v>0</v>
      </c>
      <c r="AE35" s="8">
        <v>4133.5239560501013</v>
      </c>
      <c r="AF35" s="8">
        <v>7294.4540400884152</v>
      </c>
      <c r="AG35" s="8">
        <v>7386.0923040097296</v>
      </c>
      <c r="AH35" s="8">
        <v>7137.7193462108644</v>
      </c>
      <c r="AI35" s="8">
        <v>7375.6433244178934</v>
      </c>
      <c r="AJ35" s="8">
        <v>7435.7249570709546</v>
      </c>
      <c r="AK35" s="8">
        <v>7216.0866931496403</v>
      </c>
      <c r="AL35" s="8">
        <v>7456.6229162546279</v>
      </c>
      <c r="AM35" s="8">
        <v>10021.044460542051</v>
      </c>
      <c r="AN35" s="8">
        <v>8525.7906578504862</v>
      </c>
      <c r="AO35" s="8">
        <v>10183.70449723733</v>
      </c>
      <c r="AP35" s="8">
        <v>5087.1909458287364</v>
      </c>
      <c r="AQ35" s="8">
        <v>5655.2094362004555</v>
      </c>
      <c r="AR35" s="8">
        <v>9753.9193572223139</v>
      </c>
      <c r="AS35" s="8">
        <v>5988.1630414636129</v>
      </c>
      <c r="AT35" s="8">
        <v>30317.829636367052</v>
      </c>
      <c r="AU35" s="8">
        <v>6284.4302980425609</v>
      </c>
      <c r="AV35" s="8">
        <v>5988.1630414636129</v>
      </c>
      <c r="AW35" s="8">
        <v>11015.440157218805</v>
      </c>
      <c r="AX35" s="8">
        <v>5424.8764206298638</v>
      </c>
      <c r="AY35" s="8">
        <v>9102.602222655858</v>
      </c>
      <c r="AZ35" s="8">
        <v>5346.0192777727207</v>
      </c>
      <c r="BA35" s="8">
        <v>10254.18016176395</v>
      </c>
      <c r="BB35" s="8">
        <v>14684.02088540196</v>
      </c>
      <c r="BC35" s="8">
        <v>5673.6334731271781</v>
      </c>
      <c r="BD35" s="8">
        <v>11672.567640602529</v>
      </c>
      <c r="BE35" s="8">
        <v>13113.636816458722</v>
      </c>
      <c r="BF35" s="8">
        <v>5885.0562942847255</v>
      </c>
      <c r="BG35" s="8">
        <v>10964.07719894619</v>
      </c>
      <c r="BH35" s="8">
        <v>4413.0396859359862</v>
      </c>
      <c r="BI35" s="8">
        <v>11272.350302480438</v>
      </c>
      <c r="BJ35" s="8">
        <v>4125.4254577615939</v>
      </c>
      <c r="BK35" s="8">
        <v>6124.3659940789457</v>
      </c>
      <c r="CK35" s="8">
        <f t="shared" si="1"/>
        <v>0</v>
      </c>
      <c r="CL35" s="8">
        <f t="shared" si="2"/>
        <v>0</v>
      </c>
      <c r="CM35" s="8">
        <f t="shared" si="3"/>
        <v>0</v>
      </c>
      <c r="CN35" s="8">
        <f t="shared" si="4"/>
        <v>0</v>
      </c>
      <c r="CO35" s="8">
        <f t="shared" si="5"/>
        <v>0</v>
      </c>
      <c r="CP35" s="8">
        <f t="shared" si="6"/>
        <v>0</v>
      </c>
      <c r="CQ35" s="8">
        <f t="shared" si="7"/>
        <v>0</v>
      </c>
      <c r="CR35" s="8">
        <f t="shared" si="8"/>
        <v>0</v>
      </c>
      <c r="CS35" s="8">
        <f t="shared" si="9"/>
        <v>0</v>
      </c>
      <c r="CT35" s="8">
        <f t="shared" si="10"/>
        <v>0</v>
      </c>
      <c r="CU35" s="8">
        <f t="shared" si="11"/>
        <v>0</v>
      </c>
      <c r="CV35" s="8">
        <f t="shared" si="12"/>
        <v>0</v>
      </c>
      <c r="CW35" s="8" t="str">
        <f>+_xlfn.XLOOKUP(Table1[[#This Row],[L4 Code]],KIRMATAŞ!B:B,KIRMATAŞ!B:B,"")</f>
        <v/>
      </c>
      <c r="CX35" s="8" t="str">
        <f>+_xlfn.XLOOKUP(Table1[[#This Row],[L4 Code]],'SU TEMİNİ'!C:C,'SU TEMİNİ'!C:C,"")</f>
        <v/>
      </c>
      <c r="CY35" s="8" t="str">
        <f>+_xlfn.XLOOKUP(Table1[[#This Row],[L4 Code]],TAŞ!C:C,TAŞ!C:C,"")</f>
        <v/>
      </c>
      <c r="CZ35" s="8" t="s">
        <v>5328</v>
      </c>
      <c r="DA35" s="8"/>
      <c r="DB35" s="8"/>
      <c r="DC35" s="8"/>
      <c r="DD35" s="8"/>
      <c r="DE35" s="8"/>
      <c r="DF35" s="8"/>
      <c r="DG35" s="8"/>
      <c r="DH35" s="8"/>
    </row>
    <row r="36" spans="1:112">
      <c r="A36" s="3" t="s">
        <v>5443</v>
      </c>
      <c r="B36" s="111" t="s">
        <v>2647</v>
      </c>
      <c r="C36" t="str">
        <f>+_xlfn.XLOOKUP(B36,'L4'!B:B,'L4'!C:C)</f>
        <v>KÖPRÜLERDE GENLEŞME DERZI ( MLZ. + İŞÇ. )</v>
      </c>
      <c r="D36" t="s">
        <v>4967</v>
      </c>
      <c r="E36" t="str">
        <f>+_xlfn.XLOOKUP(D36,'M2'!H:H,'M2'!I:I)</f>
        <v>PROJE GENELİ</v>
      </c>
      <c r="F36" s="77" t="s">
        <v>4973</v>
      </c>
      <c r="G36" t="s">
        <v>4983</v>
      </c>
      <c r="H36" s="3" t="s">
        <v>5444</v>
      </c>
      <c r="I36" s="3" t="s">
        <v>284</v>
      </c>
      <c r="J36" s="78">
        <v>2541.383157894737</v>
      </c>
      <c r="K36" s="78">
        <f t="shared" si="20"/>
        <v>2697.1726315789474</v>
      </c>
      <c r="L36" s="5">
        <f t="shared" si="21"/>
        <v>0</v>
      </c>
      <c r="M36" s="78">
        <f t="shared" si="22"/>
        <v>2697.1726315789474</v>
      </c>
      <c r="Y36" s="112">
        <v>0</v>
      </c>
      <c r="AM36" s="8">
        <v>162.06081871345029</v>
      </c>
      <c r="AN36" s="8">
        <v>13.707602339181292</v>
      </c>
      <c r="AO36" s="8">
        <v>78.247157894736844</v>
      </c>
      <c r="AR36" s="8">
        <v>176.2997894736842</v>
      </c>
      <c r="AS36" s="8">
        <v>421.25657894736838</v>
      </c>
      <c r="AT36" s="8">
        <v>385.16952631578948</v>
      </c>
      <c r="AU36" s="8">
        <v>12.631578947368421</v>
      </c>
      <c r="AV36" s="8">
        <v>52.984000000000002</v>
      </c>
      <c r="AW36" s="8">
        <v>71.578947368421055</v>
      </c>
      <c r="AY36" s="8">
        <v>52.584000000000003</v>
      </c>
      <c r="AZ36" s="8">
        <v>71.578947368421055</v>
      </c>
      <c r="BA36" s="8">
        <v>365.92046783625733</v>
      </c>
      <c r="BB36" s="8">
        <v>21.469005847953223</v>
      </c>
      <c r="BC36" s="8">
        <v>25.263157894736842</v>
      </c>
      <c r="BD36" s="8">
        <v>227.17293233082705</v>
      </c>
      <c r="BE36" s="8">
        <v>188.5112781954887</v>
      </c>
      <c r="BF36" s="8">
        <v>104.21052631578948</v>
      </c>
      <c r="BH36" s="8">
        <v>60.033955857385401</v>
      </c>
      <c r="BI36" s="8">
        <v>89.544991511035647</v>
      </c>
      <c r="BJ36" s="8">
        <v>38.94736842105263</v>
      </c>
      <c r="BK36" s="8">
        <v>78</v>
      </c>
      <c r="CK36" s="8">
        <f t="shared" si="1"/>
        <v>0</v>
      </c>
      <c r="CL36" s="8">
        <f t="shared" si="2"/>
        <v>0</v>
      </c>
      <c r="CM36" s="8">
        <f t="shared" si="3"/>
        <v>0</v>
      </c>
      <c r="CN36" s="8">
        <f t="shared" si="4"/>
        <v>0</v>
      </c>
      <c r="CO36" s="8">
        <f t="shared" si="5"/>
        <v>0</v>
      </c>
      <c r="CP36" s="8">
        <f t="shared" si="6"/>
        <v>0</v>
      </c>
      <c r="CQ36" s="8">
        <f t="shared" si="7"/>
        <v>0</v>
      </c>
      <c r="CR36" s="8">
        <f t="shared" si="8"/>
        <v>0</v>
      </c>
      <c r="CS36" s="8">
        <f t="shared" si="9"/>
        <v>0</v>
      </c>
      <c r="CT36" s="8">
        <f t="shared" si="10"/>
        <v>0</v>
      </c>
      <c r="CU36" s="8">
        <f t="shared" si="11"/>
        <v>0</v>
      </c>
      <c r="CV36" s="8">
        <f t="shared" si="12"/>
        <v>0</v>
      </c>
      <c r="CW36" s="8" t="str">
        <f>+_xlfn.XLOOKUP(Table1[[#This Row],[L4 Code]],KIRMATAŞ!B:B,KIRMATAŞ!B:B,"")</f>
        <v/>
      </c>
      <c r="CX36" s="8" t="str">
        <f>+_xlfn.XLOOKUP(Table1[[#This Row],[L4 Code]],'SU TEMİNİ'!C:C,'SU TEMİNİ'!C:C,"")</f>
        <v/>
      </c>
      <c r="CY36" s="8" t="str">
        <f>+_xlfn.XLOOKUP(Table1[[#This Row],[L4 Code]],TAŞ!C:C,TAŞ!C:C,"")</f>
        <v/>
      </c>
      <c r="CZ36" s="8" t="s">
        <v>5329</v>
      </c>
      <c r="DA36" s="8"/>
      <c r="DB36" s="8"/>
      <c r="DC36" s="8"/>
      <c r="DD36" s="8"/>
      <c r="DE36" s="8"/>
      <c r="DF36" s="8"/>
      <c r="DG36" s="8"/>
      <c r="DH36" s="8"/>
    </row>
    <row r="37" spans="1:112">
      <c r="A37" s="3" t="s">
        <v>5443</v>
      </c>
      <c r="B37" s="111" t="s">
        <v>2648</v>
      </c>
      <c r="C37" t="str">
        <f>+_xlfn.XLOOKUP(B37,'L4'!B:B,'L4'!C:C)</f>
        <v>NEOPREN MESNET TEMINI VE MONTAJI</v>
      </c>
      <c r="D37" t="s">
        <v>4967</v>
      </c>
      <c r="E37" t="str">
        <f>+_xlfn.XLOOKUP(D37,'M2'!H:H,'M2'!I:I)</f>
        <v>PROJE GENELİ</v>
      </c>
      <c r="F37" s="77" t="s">
        <v>4973</v>
      </c>
      <c r="G37" t="s">
        <v>4983</v>
      </c>
      <c r="H37" s="3" t="s">
        <v>5444</v>
      </c>
      <c r="I37" s="3" t="s">
        <v>289</v>
      </c>
      <c r="J37" s="78">
        <v>32427.394736842107</v>
      </c>
      <c r="K37" s="78">
        <f t="shared" si="20"/>
        <v>34881.07894736842</v>
      </c>
      <c r="L37" s="5">
        <f t="shared" si="21"/>
        <v>0</v>
      </c>
      <c r="M37" s="78">
        <f t="shared" si="22"/>
        <v>34881.07894736842</v>
      </c>
      <c r="Y37" s="112">
        <v>0</v>
      </c>
      <c r="AM37" s="8">
        <v>1989.1578947368423</v>
      </c>
      <c r="AN37" s="8">
        <v>215.8947368421052</v>
      </c>
      <c r="AO37" s="8">
        <v>662.81473684210528</v>
      </c>
      <c r="AR37" s="8">
        <v>2207.1436842105263</v>
      </c>
      <c r="AS37" s="8">
        <v>6634.7911184210516</v>
      </c>
      <c r="AT37" s="8">
        <v>5496.842039473685</v>
      </c>
      <c r="AU37" s="8">
        <v>198.94736842105263</v>
      </c>
      <c r="AV37" s="8">
        <v>264.92</v>
      </c>
      <c r="AW37" s="8">
        <v>1127.3684210526317</v>
      </c>
      <c r="AY37" s="8">
        <v>262.92</v>
      </c>
      <c r="AZ37" s="8">
        <v>1127.3684210526317</v>
      </c>
      <c r="BA37" s="8">
        <v>4924.7473684210527</v>
      </c>
      <c r="BB37" s="8">
        <v>338.1368421052631</v>
      </c>
      <c r="BC37" s="8">
        <v>397.89473684210526</v>
      </c>
      <c r="BD37" s="8">
        <v>2739.4736842105262</v>
      </c>
      <c r="BE37" s="8">
        <v>2969.0526315789475</v>
      </c>
      <c r="BF37" s="8">
        <v>802.81578947368416</v>
      </c>
      <c r="BH37" s="8">
        <v>945.53480475382003</v>
      </c>
      <c r="BI37" s="8">
        <v>571.83361629881165</v>
      </c>
      <c r="BJ37" s="8">
        <v>613.42105263157896</v>
      </c>
      <c r="BK37" s="8">
        <v>390</v>
      </c>
      <c r="CK37" s="8">
        <f t="shared" si="1"/>
        <v>0</v>
      </c>
      <c r="CL37" s="8">
        <f t="shared" si="2"/>
        <v>0</v>
      </c>
      <c r="CM37" s="8">
        <f t="shared" si="3"/>
        <v>0</v>
      </c>
      <c r="CN37" s="8">
        <f t="shared" si="4"/>
        <v>0</v>
      </c>
      <c r="CO37" s="8">
        <f t="shared" si="5"/>
        <v>0</v>
      </c>
      <c r="CP37" s="8">
        <f t="shared" si="6"/>
        <v>0</v>
      </c>
      <c r="CQ37" s="8">
        <f t="shared" si="7"/>
        <v>0</v>
      </c>
      <c r="CR37" s="8">
        <f t="shared" si="8"/>
        <v>0</v>
      </c>
      <c r="CS37" s="8">
        <f t="shared" si="9"/>
        <v>0</v>
      </c>
      <c r="CT37" s="8">
        <f t="shared" si="10"/>
        <v>0</v>
      </c>
      <c r="CU37" s="8">
        <f t="shared" si="11"/>
        <v>0</v>
      </c>
      <c r="CV37" s="8">
        <f t="shared" si="12"/>
        <v>0</v>
      </c>
      <c r="CW37" s="8" t="str">
        <f>+_xlfn.XLOOKUP(Table1[[#This Row],[L4 Code]],KIRMATAŞ!B:B,KIRMATAŞ!B:B,"")</f>
        <v/>
      </c>
      <c r="CX37" s="8" t="str">
        <f>+_xlfn.XLOOKUP(Table1[[#This Row],[L4 Code]],'SU TEMİNİ'!C:C,'SU TEMİNİ'!C:C,"")</f>
        <v/>
      </c>
      <c r="CY37" s="8" t="str">
        <f>+_xlfn.XLOOKUP(Table1[[#This Row],[L4 Code]],TAŞ!C:C,TAŞ!C:C,"")</f>
        <v/>
      </c>
      <c r="CZ37" s="8" t="s">
        <v>5330</v>
      </c>
      <c r="DA37" s="8"/>
      <c r="DB37" s="8"/>
      <c r="DC37" s="8"/>
      <c r="DD37" s="8"/>
      <c r="DE37" s="8"/>
      <c r="DF37" s="8"/>
      <c r="DG37" s="8"/>
      <c r="DH37" s="8"/>
    </row>
    <row r="38" spans="1:112">
      <c r="A38" s="3" t="s">
        <v>5443</v>
      </c>
      <c r="B38" s="111" t="s">
        <v>2649</v>
      </c>
      <c r="C38" t="str">
        <f>+_xlfn.XLOOKUP(B38,'L4'!B:B,'L4'!C:C)</f>
        <v>KÖPRÜ KORKULUK - PROFILDEN ( MLZ. + İŞÇ. )</v>
      </c>
      <c r="D38" t="s">
        <v>4967</v>
      </c>
      <c r="E38" t="str">
        <f>+_xlfn.XLOOKUP(D38,'M2'!H:H,'M2'!I:I)</f>
        <v>PROJE GENELİ</v>
      </c>
      <c r="F38" s="77" t="s">
        <v>4973</v>
      </c>
      <c r="G38" t="s">
        <v>4983</v>
      </c>
      <c r="H38" s="3" t="s">
        <v>5444</v>
      </c>
      <c r="I38" s="3" t="s">
        <v>294</v>
      </c>
      <c r="J38" s="78">
        <v>471.64499999999981</v>
      </c>
      <c r="K38" s="78">
        <f t="shared" si="20"/>
        <v>504.94499999999999</v>
      </c>
      <c r="L38" s="5">
        <f t="shared" si="21"/>
        <v>0</v>
      </c>
      <c r="M38" s="78">
        <f t="shared" si="22"/>
        <v>504.94499999999999</v>
      </c>
      <c r="Y38" s="112">
        <v>0</v>
      </c>
      <c r="AM38" s="8">
        <v>5.8949999999999996</v>
      </c>
      <c r="AN38" s="8">
        <v>26.369999999999997</v>
      </c>
      <c r="AO38" s="8">
        <v>11.3607</v>
      </c>
      <c r="AR38" s="8">
        <v>5.9606999999999992</v>
      </c>
      <c r="AT38" s="8">
        <v>193.36769999999999</v>
      </c>
      <c r="AU38" s="8">
        <v>2.6999999999999997</v>
      </c>
      <c r="AW38" s="8">
        <v>21.260699999999996</v>
      </c>
      <c r="AY38" s="8">
        <v>5.9156999999999993</v>
      </c>
      <c r="AZ38" s="8">
        <v>9.18</v>
      </c>
      <c r="BA38" s="8">
        <v>40.815000000000005</v>
      </c>
      <c r="BB38" s="8">
        <v>40.21200000000001</v>
      </c>
      <c r="BC38" s="8">
        <v>4.3199999999999994</v>
      </c>
      <c r="BD38" s="8">
        <v>12.555</v>
      </c>
      <c r="BE38" s="8">
        <v>69.48</v>
      </c>
      <c r="BF38" s="8">
        <v>10.8675</v>
      </c>
      <c r="BG38" s="8">
        <v>3.51</v>
      </c>
      <c r="BI38" s="8">
        <v>24.074999999999999</v>
      </c>
      <c r="BJ38" s="8">
        <v>5.625</v>
      </c>
      <c r="BK38" s="8">
        <v>11.475000000000001</v>
      </c>
      <c r="CK38" s="8">
        <f t="shared" si="1"/>
        <v>0</v>
      </c>
      <c r="CL38" s="8">
        <f t="shared" si="2"/>
        <v>0</v>
      </c>
      <c r="CM38" s="8">
        <f t="shared" si="3"/>
        <v>0</v>
      </c>
      <c r="CN38" s="8">
        <f t="shared" si="4"/>
        <v>0</v>
      </c>
      <c r="CO38" s="8">
        <f t="shared" si="5"/>
        <v>0</v>
      </c>
      <c r="CP38" s="8">
        <f t="shared" si="6"/>
        <v>0</v>
      </c>
      <c r="CQ38" s="8">
        <f t="shared" si="7"/>
        <v>0</v>
      </c>
      <c r="CR38" s="8">
        <f t="shared" si="8"/>
        <v>0</v>
      </c>
      <c r="CS38" s="8">
        <f t="shared" si="9"/>
        <v>0</v>
      </c>
      <c r="CT38" s="8">
        <f t="shared" si="10"/>
        <v>0</v>
      </c>
      <c r="CU38" s="8">
        <f t="shared" si="11"/>
        <v>0</v>
      </c>
      <c r="CV38" s="8">
        <f t="shared" si="12"/>
        <v>0</v>
      </c>
      <c r="CW38" s="8" t="str">
        <f>+_xlfn.XLOOKUP(Table1[[#This Row],[L4 Code]],KIRMATAŞ!B:B,KIRMATAŞ!B:B,"")</f>
        <v/>
      </c>
      <c r="CX38" s="8" t="str">
        <f>+_xlfn.XLOOKUP(Table1[[#This Row],[L4 Code]],'SU TEMİNİ'!C:C,'SU TEMİNİ'!C:C,"")</f>
        <v/>
      </c>
      <c r="CY38" s="8" t="str">
        <f>+_xlfn.XLOOKUP(Table1[[#This Row],[L4 Code]],TAŞ!C:C,TAŞ!C:C,"")</f>
        <v/>
      </c>
      <c r="CZ38" s="8" t="s">
        <v>5331</v>
      </c>
      <c r="DA38" s="8"/>
      <c r="DB38" s="8"/>
      <c r="DC38" s="8"/>
      <c r="DD38" s="8"/>
      <c r="DE38" s="8"/>
      <c r="DF38" s="8"/>
      <c r="DG38" s="8"/>
      <c r="DH38" s="8"/>
    </row>
    <row r="39" spans="1:112">
      <c r="A39" s="3" t="s">
        <v>5443</v>
      </c>
      <c r="B39" s="111" t="s">
        <v>7</v>
      </c>
      <c r="C39" t="str">
        <f>+_xlfn.XLOOKUP(B39,'L4'!B:B,'L4'!C:C)</f>
        <v>BETON - DRENAJ HENDEĞI. TÜNEL DOLGU</v>
      </c>
      <c r="D39" t="s">
        <v>73</v>
      </c>
      <c r="E39" t="str">
        <f>+_xlfn.XLOOKUP(D39,'M2'!H:H,'M2'!I:I)</f>
        <v>PETSAN - GENEL</v>
      </c>
      <c r="F39" s="77" t="s">
        <v>68</v>
      </c>
      <c r="G39" t="str">
        <f>+_xlfn.XLOOKUP(F39,'M2'!B:B,'M2'!C:C)</f>
        <v>PETSAN İNŞAAT</v>
      </c>
      <c r="H39" s="3" t="s">
        <v>69</v>
      </c>
      <c r="I39" s="3" t="s">
        <v>41</v>
      </c>
      <c r="J39" s="78">
        <v>12377.31</v>
      </c>
      <c r="K39" s="78">
        <f>+M39-SUM(N39:X39)</f>
        <v>-14.27000000000001</v>
      </c>
      <c r="L39" s="5">
        <f>-SUM(Y39:BT39)+K39</f>
        <v>0</v>
      </c>
      <c r="M39" s="78">
        <f t="shared" ref="M39:M40" si="23">+SUM(N39:CV39)</f>
        <v>239.95999999999998</v>
      </c>
      <c r="R39" s="8">
        <v>75.87</v>
      </c>
      <c r="S39" s="8">
        <v>152.56</v>
      </c>
      <c r="T39" s="8">
        <v>0</v>
      </c>
      <c r="U39" s="8">
        <v>0.17</v>
      </c>
      <c r="V39" s="8">
        <v>25.63</v>
      </c>
      <c r="W39" s="8">
        <v>0</v>
      </c>
      <c r="X39" s="8">
        <v>0</v>
      </c>
      <c r="Y39" s="112">
        <v>-14.27</v>
      </c>
      <c r="CK39" s="8">
        <f t="shared" si="1"/>
        <v>0</v>
      </c>
      <c r="CL39" s="8">
        <f t="shared" si="2"/>
        <v>0</v>
      </c>
      <c r="CM39" s="8">
        <f t="shared" si="3"/>
        <v>0</v>
      </c>
      <c r="CN39" s="8">
        <f t="shared" si="4"/>
        <v>0</v>
      </c>
      <c r="CO39" s="8">
        <f t="shared" si="5"/>
        <v>0</v>
      </c>
      <c r="CP39" s="8">
        <f t="shared" si="6"/>
        <v>0</v>
      </c>
      <c r="CQ39" s="8">
        <f t="shared" si="7"/>
        <v>0</v>
      </c>
      <c r="CR39" s="8">
        <f t="shared" si="8"/>
        <v>0</v>
      </c>
      <c r="CS39" s="8">
        <f t="shared" si="9"/>
        <v>0</v>
      </c>
      <c r="CT39" s="8">
        <f t="shared" si="10"/>
        <v>0</v>
      </c>
      <c r="CU39" s="8">
        <f t="shared" si="11"/>
        <v>0</v>
      </c>
      <c r="CV39" s="8">
        <f t="shared" si="12"/>
        <v>0</v>
      </c>
      <c r="CW39" s="8" t="str">
        <f>+_xlfn.XLOOKUP(Table1[[#This Row],[L4 Code]],KIRMATAŞ!B:B,KIRMATAŞ!B:B,"")</f>
        <v>D-01.ALT-02.SNT-003</v>
      </c>
      <c r="CX39" s="8" t="str">
        <f>+_xlfn.XLOOKUP(Table1[[#This Row],[L4 Code]],'SU TEMİNİ'!C:C,'SU TEMİNİ'!C:C,"")</f>
        <v/>
      </c>
      <c r="CY39" s="8" t="str">
        <f>+_xlfn.XLOOKUP(Table1[[#This Row],[L4 Code]],TAŞ!C:C,TAŞ!C:C,"")</f>
        <v/>
      </c>
      <c r="CZ39" s="8" t="s">
        <v>5332</v>
      </c>
      <c r="DA39" s="8"/>
      <c r="DB39" s="8"/>
      <c r="DC39" s="8"/>
      <c r="DD39" s="8"/>
      <c r="DE39" s="8"/>
      <c r="DF39" s="8"/>
      <c r="DG39" s="8"/>
      <c r="DH39" s="8"/>
    </row>
    <row r="40" spans="1:112">
      <c r="A40" s="3" t="s">
        <v>5443</v>
      </c>
      <c r="B40" s="111" t="s">
        <v>7</v>
      </c>
      <c r="C40" t="str">
        <f>+_xlfn.XLOOKUP(B40,'L4'!B:B,'L4'!C:C)</f>
        <v>BETON - DRENAJ HENDEĞI. TÜNEL DOLGU</v>
      </c>
      <c r="D40" t="s">
        <v>76</v>
      </c>
      <c r="E40" t="str">
        <f>+_xlfn.XLOOKUP(D40,'M2'!H:H,'M2'!I:I)</f>
        <v>RAYSAN - GENEL</v>
      </c>
      <c r="F40" s="77" t="s">
        <v>77</v>
      </c>
      <c r="G40" t="str">
        <f>+_xlfn.XLOOKUP(F40,'M2'!B:B,'M2'!C:C)</f>
        <v>RAYSAN İNŞAAT</v>
      </c>
      <c r="H40" s="3" t="s">
        <v>5169</v>
      </c>
      <c r="I40" s="3" t="s">
        <v>41</v>
      </c>
      <c r="J40" s="78">
        <v>800</v>
      </c>
      <c r="K40" s="78">
        <f>+M40-SUM(N40:X40)</f>
        <v>0</v>
      </c>
      <c r="L40" s="5">
        <f>-SUM(Y40:BT40)+K40</f>
        <v>0</v>
      </c>
      <c r="M40" s="78">
        <f t="shared" si="23"/>
        <v>161.02155099999999</v>
      </c>
      <c r="T40" s="8">
        <v>159.542551</v>
      </c>
      <c r="U40" s="8">
        <v>0</v>
      </c>
      <c r="V40" s="8">
        <v>1.478999999999985</v>
      </c>
      <c r="W40" s="8">
        <v>0</v>
      </c>
      <c r="X40" s="8">
        <v>0</v>
      </c>
      <c r="Y40" s="112">
        <v>0</v>
      </c>
      <c r="CK40" s="8">
        <f t="shared" si="1"/>
        <v>0</v>
      </c>
      <c r="CL40" s="8">
        <f t="shared" si="2"/>
        <v>0</v>
      </c>
      <c r="CM40" s="8">
        <f t="shared" si="3"/>
        <v>0</v>
      </c>
      <c r="CN40" s="8">
        <f t="shared" si="4"/>
        <v>0</v>
      </c>
      <c r="CO40" s="8">
        <f t="shared" si="5"/>
        <v>0</v>
      </c>
      <c r="CP40" s="8">
        <f t="shared" si="6"/>
        <v>0</v>
      </c>
      <c r="CQ40" s="8">
        <f t="shared" si="7"/>
        <v>0</v>
      </c>
      <c r="CR40" s="8">
        <f t="shared" si="8"/>
        <v>0</v>
      </c>
      <c r="CS40" s="8">
        <f t="shared" si="9"/>
        <v>0</v>
      </c>
      <c r="CT40" s="8">
        <f t="shared" si="10"/>
        <v>0</v>
      </c>
      <c r="CU40" s="8">
        <f t="shared" si="11"/>
        <v>0</v>
      </c>
      <c r="CV40" s="8">
        <f t="shared" si="12"/>
        <v>0</v>
      </c>
      <c r="CW40" s="8" t="str">
        <f>+_xlfn.XLOOKUP(Table1[[#This Row],[L4 Code]],KIRMATAŞ!B:B,KIRMATAŞ!B:B,"")</f>
        <v>D-01.ALT-02.SNT-003</v>
      </c>
      <c r="CX40" s="8" t="str">
        <f>+_xlfn.XLOOKUP(Table1[[#This Row],[L4 Code]],'SU TEMİNİ'!C:C,'SU TEMİNİ'!C:C,"")</f>
        <v/>
      </c>
      <c r="CY40" s="8" t="str">
        <f>+_xlfn.XLOOKUP(Table1[[#This Row],[L4 Code]],TAŞ!C:C,TAŞ!C:C,"")</f>
        <v/>
      </c>
      <c r="CZ40" s="8" t="s">
        <v>5333</v>
      </c>
      <c r="DA40" s="8"/>
      <c r="DB40" s="8"/>
      <c r="DC40" s="8"/>
      <c r="DD40" s="8"/>
      <c r="DE40" s="8"/>
      <c r="DF40" s="8"/>
      <c r="DG40" s="8"/>
      <c r="DH40" s="8"/>
    </row>
    <row r="41" spans="1:112">
      <c r="A41" s="3" t="s">
        <v>5443</v>
      </c>
      <c r="B41" s="111" t="s">
        <v>17</v>
      </c>
      <c r="C41" t="str">
        <f>+_xlfn.XLOOKUP(B41,'L4'!B:B,'L4'!C:C)</f>
        <v>TÜNELLERDE ÇELIK İKSA YAPILMASI (MLZ.+İŞÇ.)</v>
      </c>
      <c r="D41" t="s">
        <v>4967</v>
      </c>
      <c r="E41" t="str">
        <f>+_xlfn.XLOOKUP(D41,'M2'!H:H,'M2'!I:I)</f>
        <v>PROJE GENELİ</v>
      </c>
      <c r="F41" s="77" t="s">
        <v>4973</v>
      </c>
      <c r="G41" t="s">
        <v>4983</v>
      </c>
      <c r="H41" s="3" t="s">
        <v>5444</v>
      </c>
      <c r="I41" s="3" t="s">
        <v>311</v>
      </c>
      <c r="J41" s="78">
        <v>27310.492999999991</v>
      </c>
      <c r="K41" s="78">
        <f>+M41-SUM(N41:W41)</f>
        <v>23378.872349999991</v>
      </c>
      <c r="L41" s="5">
        <f>+SUM(X41:BT41)-K41</f>
        <v>-164.83376470587973</v>
      </c>
      <c r="M41" s="78">
        <f>+SUM(N41:CV41)</f>
        <v>23577.928382499991</v>
      </c>
      <c r="N41" s="8">
        <v>0</v>
      </c>
      <c r="O41" s="8">
        <v>0</v>
      </c>
      <c r="P41" s="8">
        <v>35.462369054262766</v>
      </c>
      <c r="Q41" s="8">
        <v>87.042280945737232</v>
      </c>
      <c r="R41" s="8">
        <v>0</v>
      </c>
      <c r="S41" s="8">
        <v>0</v>
      </c>
      <c r="T41" s="8">
        <v>0</v>
      </c>
      <c r="U41" s="8">
        <v>8.5160705000000974</v>
      </c>
      <c r="V41" s="8">
        <v>68.035311999999976</v>
      </c>
      <c r="W41" s="8">
        <v>0</v>
      </c>
      <c r="X41" s="8">
        <v>160.11287022520145</v>
      </c>
      <c r="Y41" s="112"/>
      <c r="Z41" s="8">
        <v>31.637532882716499</v>
      </c>
      <c r="AA41" s="8">
        <v>48.911391771606219</v>
      </c>
      <c r="AB41" s="8">
        <v>164.44988426642661</v>
      </c>
      <c r="AC41" s="8">
        <v>237.36050459527564</v>
      </c>
      <c r="AD41" s="8">
        <v>317.67350664301568</v>
      </c>
      <c r="AE41" s="8">
        <v>391.68550459527569</v>
      </c>
      <c r="AF41" s="8">
        <v>379.54539416674459</v>
      </c>
      <c r="AG41" s="8">
        <v>491.22988926801679</v>
      </c>
      <c r="AH41" s="8">
        <v>444.45584027176187</v>
      </c>
      <c r="AI41" s="8">
        <v>534.32085474028918</v>
      </c>
      <c r="AJ41" s="8">
        <v>618.46715603635732</v>
      </c>
      <c r="AK41" s="8">
        <v>625.09242887582002</v>
      </c>
      <c r="AL41" s="8">
        <v>686.80260588354508</v>
      </c>
      <c r="AM41" s="8">
        <v>664.6476831131082</v>
      </c>
      <c r="AN41" s="8">
        <v>686.80260588354497</v>
      </c>
      <c r="AO41" s="8">
        <v>667.52590485261715</v>
      </c>
      <c r="AP41" s="8">
        <v>594.63556953099715</v>
      </c>
      <c r="AQ41" s="8">
        <v>662.91620767659595</v>
      </c>
      <c r="AR41" s="8">
        <v>664.52764438687734</v>
      </c>
      <c r="AS41" s="8">
        <v>647.89856586643987</v>
      </c>
      <c r="AT41" s="8">
        <v>557.92764438687743</v>
      </c>
      <c r="AU41" s="8">
        <v>568.27523253310653</v>
      </c>
      <c r="AV41" s="8">
        <v>592.99749166931906</v>
      </c>
      <c r="AW41" s="8">
        <v>675.51805307026166</v>
      </c>
      <c r="AX41" s="8">
        <v>591.62504446260959</v>
      </c>
      <c r="AY41" s="8">
        <v>578.7339494657416</v>
      </c>
      <c r="AZ41" s="8">
        <v>667.75348230428892</v>
      </c>
      <c r="BA41" s="8">
        <v>699.81993289866671</v>
      </c>
      <c r="BB41" s="8">
        <v>705.0474236626103</v>
      </c>
      <c r="BC41" s="8">
        <v>873.30800962469289</v>
      </c>
      <c r="BD41" s="8">
        <v>866.8529125400255</v>
      </c>
      <c r="BE41" s="8">
        <v>895.74800962469294</v>
      </c>
      <c r="BF41" s="8">
        <v>786.44671391958173</v>
      </c>
      <c r="BG41" s="8">
        <v>752.75448834682709</v>
      </c>
      <c r="BH41" s="8">
        <v>667.80989856645715</v>
      </c>
      <c r="BI41" s="8">
        <v>598.74699747806903</v>
      </c>
      <c r="BJ41" s="8">
        <v>469.12536783568839</v>
      </c>
      <c r="BK41" s="8">
        <v>330.73074741619712</v>
      </c>
      <c r="BL41" s="8">
        <v>294.23510566340366</v>
      </c>
      <c r="BM41" s="8">
        <v>259.91510566340361</v>
      </c>
      <c r="BN41" s="8">
        <v>243.14638916899048</v>
      </c>
      <c r="BO41" s="8">
        <v>249.46177233007026</v>
      </c>
      <c r="BP41" s="8">
        <v>130.13767889500437</v>
      </c>
      <c r="BQ41" s="8">
        <v>110.19405882352943</v>
      </c>
      <c r="BR41" s="8">
        <v>106.6394117647059</v>
      </c>
      <c r="BS41" s="8">
        <v>110.19405882352943</v>
      </c>
      <c r="BT41" s="8">
        <v>110.19405882352943</v>
      </c>
      <c r="BU41" s="8">
        <v>106.6394117647059</v>
      </c>
      <c r="BV41" s="8">
        <v>58.19435294117639</v>
      </c>
      <c r="BW41" s="8">
        <v>0</v>
      </c>
      <c r="CK41" s="8">
        <f t="shared" si="1"/>
        <v>0</v>
      </c>
      <c r="CL41" s="8">
        <f t="shared" si="2"/>
        <v>0</v>
      </c>
      <c r="CM41" s="8">
        <f t="shared" si="3"/>
        <v>0</v>
      </c>
      <c r="CN41" s="8">
        <f t="shared" si="4"/>
        <v>0</v>
      </c>
      <c r="CO41" s="8">
        <f t="shared" si="5"/>
        <v>0</v>
      </c>
      <c r="CP41" s="8">
        <f t="shared" si="6"/>
        <v>0</v>
      </c>
      <c r="CQ41" s="8">
        <f t="shared" si="7"/>
        <v>0</v>
      </c>
      <c r="CR41" s="8">
        <f t="shared" si="8"/>
        <v>0</v>
      </c>
      <c r="CS41" s="8">
        <f t="shared" si="9"/>
        <v>0</v>
      </c>
      <c r="CT41" s="8">
        <f t="shared" si="10"/>
        <v>0</v>
      </c>
      <c r="CU41" s="8">
        <f t="shared" si="11"/>
        <v>0</v>
      </c>
      <c r="CV41" s="8">
        <f t="shared" si="12"/>
        <v>0</v>
      </c>
      <c r="CW41" s="8" t="str">
        <f>+_xlfn.XLOOKUP(Table1[[#This Row],[L4 Code]],KIRMATAŞ!B:B,KIRMATAŞ!B:B,"")</f>
        <v/>
      </c>
      <c r="CX41" s="8" t="str">
        <f>+_xlfn.XLOOKUP(Table1[[#This Row],[L4 Code]],'SU TEMİNİ'!C:C,'SU TEMİNİ'!C:C,"")</f>
        <v/>
      </c>
      <c r="CY41" s="8" t="str">
        <f>+_xlfn.XLOOKUP(Table1[[#This Row],[L4 Code]],TAŞ!C:C,TAŞ!C:C,"")</f>
        <v/>
      </c>
      <c r="CZ41" s="8" t="s">
        <v>5334</v>
      </c>
      <c r="DA41" s="8"/>
      <c r="DB41" s="8"/>
      <c r="DC41" s="8"/>
      <c r="DD41" s="8"/>
      <c r="DE41" s="8"/>
      <c r="DF41" s="8"/>
      <c r="DG41" s="8"/>
      <c r="DH41" s="8"/>
    </row>
    <row r="42" spans="1:112">
      <c r="A42" s="3" t="s">
        <v>5443</v>
      </c>
      <c r="B42" s="111" t="s">
        <v>18</v>
      </c>
      <c r="C42" t="str">
        <f>+_xlfn.XLOOKUP(B42,'L4'!B:B,'L4'!C:C)</f>
        <v>SÜREN - TÜNEL - Ø 3.5" - K. DELGILI + ENJEKS.</v>
      </c>
      <c r="D42" t="s">
        <v>4967</v>
      </c>
      <c r="E42" t="str">
        <f>+_xlfn.XLOOKUP(D42,'M2'!H:H,'M2'!I:I)</f>
        <v>PROJE GENELİ</v>
      </c>
      <c r="F42" s="77" t="s">
        <v>4973</v>
      </c>
      <c r="G42" t="s">
        <v>4983</v>
      </c>
      <c r="H42" s="3" t="s">
        <v>5444</v>
      </c>
      <c r="I42" s="3" t="s">
        <v>315</v>
      </c>
      <c r="J42" s="78">
        <v>2472982</v>
      </c>
      <c r="K42" s="78">
        <f>+M42-SUM(N42:W42)</f>
        <v>2123589.3593748319</v>
      </c>
      <c r="L42" s="5">
        <f>+SUM(X42:BT42)-K42</f>
        <v>-14291.141176470555</v>
      </c>
      <c r="M42" s="78">
        <f>+SUM(N42:CV42)</f>
        <v>2137551.4999999986</v>
      </c>
      <c r="N42" s="8">
        <v>0</v>
      </c>
      <c r="O42" s="8">
        <v>0</v>
      </c>
      <c r="P42" s="8">
        <v>0</v>
      </c>
      <c r="Q42" s="8">
        <v>0</v>
      </c>
      <c r="R42" s="8">
        <v>2177.1750000380562</v>
      </c>
      <c r="S42" s="8">
        <v>684.96562512844002</v>
      </c>
      <c r="T42" s="8">
        <v>0</v>
      </c>
      <c r="U42" s="8">
        <v>0</v>
      </c>
      <c r="V42" s="8">
        <v>11100</v>
      </c>
      <c r="W42" s="8">
        <v>0</v>
      </c>
      <c r="X42" s="8">
        <v>18048.05768346721</v>
      </c>
      <c r="Y42" s="112"/>
      <c r="Z42" s="8">
        <v>855.67206102838782</v>
      </c>
      <c r="AA42" s="8">
        <v>2586.2623779640321</v>
      </c>
      <c r="AB42" s="8">
        <v>11423.989893551372</v>
      </c>
      <c r="AC42" s="8">
        <v>20540.515304612651</v>
      </c>
      <c r="AD42" s="8">
        <v>29113.949538813882</v>
      </c>
      <c r="AE42" s="8">
        <v>35349.681971279315</v>
      </c>
      <c r="AF42" s="8">
        <v>34145.271160457502</v>
      </c>
      <c r="AG42" s="8">
        <v>47636.393941099457</v>
      </c>
      <c r="AH42" s="8">
        <v>45987.922529100651</v>
      </c>
      <c r="AI42" s="8">
        <v>53341.449679247118</v>
      </c>
      <c r="AJ42" s="8">
        <v>59434.443197337379</v>
      </c>
      <c r="AK42" s="8">
        <v>59734.005453436876</v>
      </c>
      <c r="AL42" s="8">
        <v>65379.005635218105</v>
      </c>
      <c r="AM42" s="8">
        <v>63270.005453436876</v>
      </c>
      <c r="AN42" s="8">
        <v>65379.005635218105</v>
      </c>
      <c r="AO42" s="8">
        <v>63858.778831094394</v>
      </c>
      <c r="AP42" s="8">
        <v>57025.036017709463</v>
      </c>
      <c r="AQ42" s="8">
        <v>63495.150238389448</v>
      </c>
      <c r="AR42" s="8">
        <v>63259.986474526821</v>
      </c>
      <c r="AS42" s="8">
        <v>62046.652690344381</v>
      </c>
      <c r="AT42" s="8">
        <v>54019.986474526828</v>
      </c>
      <c r="AU42" s="8">
        <v>54320.652690344388</v>
      </c>
      <c r="AV42" s="8">
        <v>55572.546378052022</v>
      </c>
      <c r="AW42" s="8">
        <v>62427.677959531153</v>
      </c>
      <c r="AX42" s="8">
        <v>54232.817483520696</v>
      </c>
      <c r="AY42" s="8">
        <v>52598.630205985864</v>
      </c>
      <c r="AZ42" s="8">
        <v>60284.035592671411</v>
      </c>
      <c r="BA42" s="8">
        <v>61362.862644384702</v>
      </c>
      <c r="BB42" s="8">
        <v>60141.288281744455</v>
      </c>
      <c r="BC42" s="8">
        <v>74552.920221802226</v>
      </c>
      <c r="BD42" s="8">
        <v>74089.277634002152</v>
      </c>
      <c r="BE42" s="8">
        <v>76558.920221802226</v>
      </c>
      <c r="BF42" s="8">
        <v>67248.750288680923</v>
      </c>
      <c r="BG42" s="8">
        <v>64393.799754879336</v>
      </c>
      <c r="BH42" s="8">
        <v>57167.17047505681</v>
      </c>
      <c r="BI42" s="8">
        <v>51280.266949626763</v>
      </c>
      <c r="BJ42" s="8">
        <v>40264.158159155573</v>
      </c>
      <c r="BK42" s="8">
        <v>28478.884481676465</v>
      </c>
      <c r="BL42" s="8">
        <v>25180.180631065679</v>
      </c>
      <c r="BM42" s="8">
        <v>22112.180631065679</v>
      </c>
      <c r="BN42" s="8">
        <v>20685.588332287247</v>
      </c>
      <c r="BO42" s="8">
        <v>21274.180631065679</v>
      </c>
      <c r="BP42" s="8">
        <v>11242.459249276402</v>
      </c>
      <c r="BQ42" s="8">
        <v>9551.4647058823539</v>
      </c>
      <c r="BR42" s="8">
        <v>9243.3529411764721</v>
      </c>
      <c r="BS42" s="8">
        <v>9551.4647058823539</v>
      </c>
      <c r="BT42" s="8">
        <v>9551.4647058823539</v>
      </c>
      <c r="BU42" s="8">
        <v>9243.3529411764721</v>
      </c>
      <c r="BV42" s="8">
        <v>5047.7882352941378</v>
      </c>
      <c r="BW42" s="8">
        <v>0</v>
      </c>
      <c r="CK42" s="8">
        <f t="shared" si="1"/>
        <v>0</v>
      </c>
      <c r="CL42" s="8">
        <f t="shared" si="2"/>
        <v>0</v>
      </c>
      <c r="CM42" s="8">
        <f t="shared" si="3"/>
        <v>0</v>
      </c>
      <c r="CN42" s="8">
        <f t="shared" si="4"/>
        <v>0</v>
      </c>
      <c r="CO42" s="8">
        <f t="shared" si="5"/>
        <v>0</v>
      </c>
      <c r="CP42" s="8">
        <f t="shared" si="6"/>
        <v>0</v>
      </c>
      <c r="CQ42" s="8">
        <f t="shared" si="7"/>
        <v>0</v>
      </c>
      <c r="CR42" s="8">
        <f t="shared" si="8"/>
        <v>0</v>
      </c>
      <c r="CS42" s="8">
        <f t="shared" si="9"/>
        <v>0</v>
      </c>
      <c r="CT42" s="8">
        <f t="shared" si="10"/>
        <v>0</v>
      </c>
      <c r="CU42" s="8">
        <f t="shared" si="11"/>
        <v>0</v>
      </c>
      <c r="CV42" s="8">
        <f t="shared" si="12"/>
        <v>0</v>
      </c>
      <c r="CW42" s="8" t="str">
        <f>+_xlfn.XLOOKUP(Table1[[#This Row],[L4 Code]],KIRMATAŞ!B:B,KIRMATAŞ!B:B,"")</f>
        <v/>
      </c>
      <c r="CX42" s="8" t="str">
        <f>+_xlfn.XLOOKUP(Table1[[#This Row],[L4 Code]],'SU TEMİNİ'!C:C,'SU TEMİNİ'!C:C,"")</f>
        <v/>
      </c>
      <c r="CY42" s="8" t="str">
        <f>+_xlfn.XLOOKUP(Table1[[#This Row],[L4 Code]],TAŞ!C:C,TAŞ!C:C,"")</f>
        <v/>
      </c>
      <c r="CZ42" s="8" t="s">
        <v>5335</v>
      </c>
      <c r="DA42" s="8"/>
      <c r="DB42" s="8"/>
      <c r="DC42" s="8"/>
      <c r="DD42" s="8"/>
      <c r="DE42" s="8"/>
      <c r="DF42" s="8"/>
      <c r="DG42" s="8"/>
      <c r="DH42" s="8"/>
    </row>
    <row r="43" spans="1:112">
      <c r="A43" s="3" t="s">
        <v>5443</v>
      </c>
      <c r="B43" s="111" t="s">
        <v>19</v>
      </c>
      <c r="C43" t="str">
        <f>+_xlfn.XLOOKUP(B43,'L4'!B:B,'L4'!C:C)</f>
        <v>SÜREN - TÜNEL - ÇELIK BORU + ENJEKS.</v>
      </c>
      <c r="D43" t="s">
        <v>4967</v>
      </c>
      <c r="E43" t="str">
        <f>+_xlfn.XLOOKUP(D43,'M2'!H:H,'M2'!I:I)</f>
        <v>PROJE GENELİ</v>
      </c>
      <c r="F43" s="77" t="s">
        <v>4973</v>
      </c>
      <c r="G43" t="s">
        <v>4983</v>
      </c>
      <c r="H43" s="3" t="s">
        <v>5444</v>
      </c>
      <c r="I43" s="3" t="s">
        <v>319</v>
      </c>
      <c r="J43" s="78">
        <v>75617.935000000143</v>
      </c>
      <c r="K43" s="78">
        <f>+M43-SUM(N43:W43)</f>
        <v>31616.000000000065</v>
      </c>
      <c r="L43" s="5">
        <f>+SUM(X43:BT43)-K43</f>
        <v>0</v>
      </c>
      <c r="M43" s="78">
        <f>+SUM(N43:CV43)</f>
        <v>42856.000000000065</v>
      </c>
      <c r="N43" s="8">
        <v>0</v>
      </c>
      <c r="O43" s="8">
        <v>0</v>
      </c>
      <c r="P43" s="8">
        <v>2754.6701608499307</v>
      </c>
      <c r="Q43" s="8">
        <v>6761.3298391500684</v>
      </c>
      <c r="R43" s="8">
        <v>0</v>
      </c>
      <c r="S43" s="8">
        <v>0</v>
      </c>
      <c r="T43" s="8">
        <v>0</v>
      </c>
      <c r="U43" s="8">
        <v>0</v>
      </c>
      <c r="V43" s="8">
        <v>1724</v>
      </c>
      <c r="W43" s="8">
        <v>0</v>
      </c>
      <c r="X43" s="8">
        <v>0</v>
      </c>
      <c r="Y43" s="112"/>
      <c r="Z43" s="8">
        <v>4689.2282157676436</v>
      </c>
      <c r="AA43" s="8">
        <v>3635.2531120332023</v>
      </c>
      <c r="AB43" s="8">
        <v>5281.2282157676436</v>
      </c>
      <c r="AC43" s="8">
        <v>3801.2282157676427</v>
      </c>
      <c r="AD43" s="8">
        <v>3303.3029045643243</v>
      </c>
      <c r="AE43" s="8">
        <v>3801.2282157676427</v>
      </c>
      <c r="AF43" s="8">
        <v>3635.2531120332023</v>
      </c>
      <c r="AG43" s="8">
        <v>3469.2780082987638</v>
      </c>
      <c r="AH43" s="8">
        <v>0</v>
      </c>
      <c r="AI43" s="8">
        <v>0</v>
      </c>
      <c r="AJ43" s="8">
        <v>0</v>
      </c>
      <c r="AK43" s="8">
        <v>0</v>
      </c>
      <c r="AL43" s="8">
        <v>0</v>
      </c>
      <c r="AM43" s="8">
        <v>0</v>
      </c>
      <c r="AN43" s="8">
        <v>0</v>
      </c>
      <c r="AO43" s="8">
        <v>0</v>
      </c>
      <c r="BC43" s="8">
        <v>0</v>
      </c>
      <c r="BD43" s="8">
        <v>0</v>
      </c>
      <c r="BE43" s="8">
        <v>0</v>
      </c>
      <c r="BF43" s="8">
        <v>0</v>
      </c>
      <c r="BG43" s="8">
        <v>0</v>
      </c>
      <c r="BH43" s="8">
        <v>0</v>
      </c>
      <c r="BI43" s="8">
        <v>0</v>
      </c>
      <c r="BJ43" s="8">
        <v>0</v>
      </c>
      <c r="BK43" s="8">
        <v>0</v>
      </c>
      <c r="BL43" s="8">
        <v>0</v>
      </c>
      <c r="BM43" s="8">
        <v>0</v>
      </c>
      <c r="BN43" s="8">
        <v>0</v>
      </c>
      <c r="BO43" s="8">
        <v>0</v>
      </c>
      <c r="BP43" s="8">
        <v>0</v>
      </c>
      <c r="BQ43" s="8">
        <v>0</v>
      </c>
      <c r="BR43" s="8">
        <v>0</v>
      </c>
      <c r="BS43" s="8">
        <v>0</v>
      </c>
      <c r="BT43" s="8">
        <v>0</v>
      </c>
      <c r="BU43" s="8">
        <v>0</v>
      </c>
      <c r="BV43" s="8">
        <v>0</v>
      </c>
      <c r="BW43" s="8">
        <v>0</v>
      </c>
      <c r="CK43" s="8">
        <f t="shared" si="1"/>
        <v>0</v>
      </c>
      <c r="CL43" s="8">
        <f t="shared" si="2"/>
        <v>0</v>
      </c>
      <c r="CM43" s="8">
        <f t="shared" si="3"/>
        <v>0</v>
      </c>
      <c r="CN43" s="8">
        <f t="shared" si="4"/>
        <v>0</v>
      </c>
      <c r="CO43" s="8">
        <f t="shared" si="5"/>
        <v>0</v>
      </c>
      <c r="CP43" s="8">
        <f t="shared" si="6"/>
        <v>0</v>
      </c>
      <c r="CQ43" s="8">
        <f t="shared" si="7"/>
        <v>0</v>
      </c>
      <c r="CR43" s="8">
        <f t="shared" si="8"/>
        <v>0</v>
      </c>
      <c r="CS43" s="8">
        <f t="shared" si="9"/>
        <v>0</v>
      </c>
      <c r="CT43" s="8">
        <f t="shared" si="10"/>
        <v>0</v>
      </c>
      <c r="CU43" s="8">
        <f t="shared" si="11"/>
        <v>0</v>
      </c>
      <c r="CV43" s="8">
        <f t="shared" si="12"/>
        <v>0</v>
      </c>
      <c r="CW43" s="8" t="str">
        <f>+_xlfn.XLOOKUP(Table1[[#This Row],[L4 Code]],KIRMATAŞ!B:B,KIRMATAŞ!B:B,"")</f>
        <v/>
      </c>
      <c r="CX43" s="8" t="str">
        <f>+_xlfn.XLOOKUP(Table1[[#This Row],[L4 Code]],'SU TEMİNİ'!C:C,'SU TEMİNİ'!C:C,"")</f>
        <v/>
      </c>
      <c r="CY43" s="8" t="str">
        <f>+_xlfn.XLOOKUP(Table1[[#This Row],[L4 Code]],TAŞ!C:C,TAŞ!C:C,"")</f>
        <v/>
      </c>
      <c r="CZ43" s="8" t="s">
        <v>5336</v>
      </c>
      <c r="DA43" s="8"/>
      <c r="DB43" s="8"/>
      <c r="DC43" s="8"/>
      <c r="DD43" s="8"/>
      <c r="DE43" s="8"/>
      <c r="DF43" s="8"/>
      <c r="DG43" s="8"/>
      <c r="DH43" s="8"/>
    </row>
    <row r="44" spans="1:112">
      <c r="A44" s="3" t="s">
        <v>5443</v>
      </c>
      <c r="B44" s="111" t="s">
        <v>20</v>
      </c>
      <c r="C44" t="str">
        <f>+_xlfn.XLOOKUP(B44,'L4'!B:B,'L4'!C:C)</f>
        <v>TÜNELDE HASIR ÇELIK ILE İKSA</v>
      </c>
      <c r="D44" t="s">
        <v>4967</v>
      </c>
      <c r="E44" t="str">
        <f>+_xlfn.XLOOKUP(D44,'M2'!H:H,'M2'!I:I)</f>
        <v>PROJE GENELİ</v>
      </c>
      <c r="F44" s="77" t="s">
        <v>4973</v>
      </c>
      <c r="G44" t="s">
        <v>4983</v>
      </c>
      <c r="H44" s="3" t="s">
        <v>5444</v>
      </c>
      <c r="I44" s="3" t="s">
        <v>323</v>
      </c>
      <c r="J44" s="78">
        <v>10547.572</v>
      </c>
      <c r="K44" s="78">
        <f>+M44-SUM(N44:W44)</f>
        <v>16695.393011305201</v>
      </c>
      <c r="L44" s="5">
        <f>+SUM(X44:BT44)-K44</f>
        <v>-119.50684117646961</v>
      </c>
      <c r="M44" s="78">
        <f>+SUM(N44:CV44)</f>
        <v>16809.371255999995</v>
      </c>
      <c r="N44" s="8">
        <v>0</v>
      </c>
      <c r="O44" s="8">
        <v>0</v>
      </c>
      <c r="P44" s="8">
        <v>15.707639059422386</v>
      </c>
      <c r="Q44" s="8">
        <v>38.554354050977615</v>
      </c>
      <c r="R44" s="8">
        <v>9.2771675843921617</v>
      </c>
      <c r="S44" s="8">
        <v>0</v>
      </c>
      <c r="T44" s="8">
        <v>0</v>
      </c>
      <c r="U44" s="8">
        <v>4.9855435333333844</v>
      </c>
      <c r="V44" s="8">
        <v>45.453540466666539</v>
      </c>
      <c r="X44" s="8">
        <v>-116.40778869479198</v>
      </c>
      <c r="Y44" s="112"/>
      <c r="Z44" s="8">
        <v>319.9327069216418</v>
      </c>
      <c r="AA44" s="8">
        <v>269.25616791617205</v>
      </c>
      <c r="AB44" s="8">
        <v>344.89631087476999</v>
      </c>
      <c r="AC44" s="8">
        <v>378.65145872326451</v>
      </c>
      <c r="AD44" s="8">
        <v>401.19518180380868</v>
      </c>
      <c r="AE44" s="8">
        <v>443.83020071044399</v>
      </c>
      <c r="AF44" s="8">
        <v>392.74270101273885</v>
      </c>
      <c r="AG44" s="8">
        <v>396.89735694790522</v>
      </c>
      <c r="AH44" s="8">
        <v>355.89696624711553</v>
      </c>
      <c r="AI44" s="8">
        <v>412.07347883218097</v>
      </c>
      <c r="AJ44" s="8">
        <v>437.31853289985247</v>
      </c>
      <c r="AK44" s="8">
        <v>441.64887358739577</v>
      </c>
      <c r="AL44" s="8">
        <v>465.47412846968757</v>
      </c>
      <c r="AM44" s="8">
        <v>434.61698884163309</v>
      </c>
      <c r="AN44" s="8">
        <v>449.10422180302089</v>
      </c>
      <c r="AO44" s="8">
        <v>468.33344202627632</v>
      </c>
      <c r="AP44" s="8">
        <v>423.61285286068545</v>
      </c>
      <c r="AQ44" s="8">
        <v>468.54666313428157</v>
      </c>
      <c r="AR44" s="8">
        <v>451.15122715329903</v>
      </c>
      <c r="AS44" s="8">
        <v>442.29460139174239</v>
      </c>
      <c r="AT44" s="8">
        <v>373.60926286758479</v>
      </c>
      <c r="AU44" s="8">
        <v>380.69617877269474</v>
      </c>
      <c r="AV44" s="8">
        <v>392.2473089653858</v>
      </c>
      <c r="AW44" s="8">
        <v>435.51060388701774</v>
      </c>
      <c r="AX44" s="8">
        <v>384.39073130155896</v>
      </c>
      <c r="AY44" s="8">
        <v>375.07523172983394</v>
      </c>
      <c r="AZ44" s="8">
        <v>426.24057683023574</v>
      </c>
      <c r="BA44" s="8">
        <v>444.48447500871106</v>
      </c>
      <c r="BB44" s="8">
        <v>442.33898323979059</v>
      </c>
      <c r="BC44" s="8">
        <v>549.51674751578116</v>
      </c>
      <c r="BD44" s="8">
        <v>531.38996198301402</v>
      </c>
      <c r="BE44" s="8">
        <v>533.75376951578119</v>
      </c>
      <c r="BF44" s="8">
        <v>471.95246898675339</v>
      </c>
      <c r="BG44" s="8">
        <v>454.46706331469596</v>
      </c>
      <c r="BH44" s="8">
        <v>407.36719002602814</v>
      </c>
      <c r="BI44" s="8">
        <v>367.87717845239195</v>
      </c>
      <c r="BJ44" s="8">
        <v>297.20106589695257</v>
      </c>
      <c r="BK44" s="8">
        <v>219.26816815689133</v>
      </c>
      <c r="BL44" s="8">
        <v>178.69710709545427</v>
      </c>
      <c r="BM44" s="8">
        <v>144.1171070954544</v>
      </c>
      <c r="BN44" s="8">
        <v>134.8192292183283</v>
      </c>
      <c r="BO44" s="8">
        <v>143.7037737621211</v>
      </c>
      <c r="BP44" s="8">
        <v>90.101115984319279</v>
      </c>
      <c r="BQ44" s="8">
        <v>79.640914705882352</v>
      </c>
      <c r="BR44" s="8">
        <v>77.071852941176473</v>
      </c>
      <c r="BS44" s="8">
        <v>79.640914705882352</v>
      </c>
      <c r="BT44" s="8">
        <v>79.640914705882352</v>
      </c>
      <c r="BU44" s="8">
        <v>77.071852941176473</v>
      </c>
      <c r="BV44" s="8">
        <v>42.434988235294298</v>
      </c>
      <c r="BW44" s="8">
        <v>0</v>
      </c>
      <c r="CK44" s="8">
        <f t="shared" si="1"/>
        <v>0</v>
      </c>
      <c r="CL44" s="8">
        <f t="shared" si="2"/>
        <v>0</v>
      </c>
      <c r="CM44" s="8">
        <f t="shared" si="3"/>
        <v>0</v>
      </c>
      <c r="CN44" s="8">
        <f t="shared" si="4"/>
        <v>0</v>
      </c>
      <c r="CO44" s="8">
        <f t="shared" si="5"/>
        <v>0</v>
      </c>
      <c r="CP44" s="8">
        <f t="shared" si="6"/>
        <v>0</v>
      </c>
      <c r="CQ44" s="8">
        <f t="shared" si="7"/>
        <v>0</v>
      </c>
      <c r="CR44" s="8">
        <f t="shared" si="8"/>
        <v>0</v>
      </c>
      <c r="CS44" s="8">
        <f t="shared" si="9"/>
        <v>0</v>
      </c>
      <c r="CT44" s="8">
        <f t="shared" si="10"/>
        <v>0</v>
      </c>
      <c r="CU44" s="8">
        <f t="shared" si="11"/>
        <v>0</v>
      </c>
      <c r="CV44" s="8">
        <f t="shared" si="12"/>
        <v>0</v>
      </c>
      <c r="CW44" s="8" t="str">
        <f>+_xlfn.XLOOKUP(Table1[[#This Row],[L4 Code]],KIRMATAŞ!B:B,KIRMATAŞ!B:B,"")</f>
        <v/>
      </c>
      <c r="CX44" s="8" t="str">
        <f>+_xlfn.XLOOKUP(Table1[[#This Row],[L4 Code]],'SU TEMİNİ'!C:C,'SU TEMİNİ'!C:C,"")</f>
        <v/>
      </c>
      <c r="CY44" s="8" t="str">
        <f>+_xlfn.XLOOKUP(Table1[[#This Row],[L4 Code]],TAŞ!C:C,TAŞ!C:C,"")</f>
        <v/>
      </c>
      <c r="CZ44" s="8" t="s">
        <v>5337</v>
      </c>
      <c r="DA44" s="8"/>
      <c r="DB44" s="8"/>
      <c r="DC44" s="8"/>
      <c r="DD44" s="8"/>
      <c r="DE44" s="8"/>
      <c r="DF44" s="8"/>
      <c r="DG44" s="8"/>
      <c r="DH44" s="8"/>
    </row>
    <row r="45" spans="1:112">
      <c r="A45" s="3" t="s">
        <v>5443</v>
      </c>
      <c r="B45" s="111" t="s">
        <v>7</v>
      </c>
      <c r="C45" t="str">
        <f>+_xlfn.XLOOKUP(B45,'L4'!B:B,'L4'!C:C)</f>
        <v>BETON - DRENAJ HENDEĞI. TÜNEL DOLGU</v>
      </c>
      <c r="D45" t="s">
        <v>5181</v>
      </c>
      <c r="E45" t="str">
        <f>+_xlfn.XLOOKUP(D45,'M2'!H:H,'M2'!I:I)</f>
        <v>ÖZDOĞAN İNŞAAT - GENEL</v>
      </c>
      <c r="F45" s="77" t="s">
        <v>4971</v>
      </c>
      <c r="G45" t="s">
        <v>4998</v>
      </c>
      <c r="H45" s="3" t="s">
        <v>5185</v>
      </c>
      <c r="I45" s="3" t="s">
        <v>41</v>
      </c>
      <c r="J45" s="78">
        <v>5471.6909999999998</v>
      </c>
      <c r="K45" s="78">
        <f>+M45-SUM(N45:X45)</f>
        <v>212.42000000000007</v>
      </c>
      <c r="L45" s="5">
        <f>-SUM(Y45:BT45)+K45</f>
        <v>0</v>
      </c>
      <c r="M45" s="78">
        <f>+SUM(N45:CV45)</f>
        <v>1505.1060000000002</v>
      </c>
      <c r="P45" s="8">
        <v>323.02</v>
      </c>
      <c r="Q45" s="8">
        <v>362.56000000000006</v>
      </c>
      <c r="R45" s="8">
        <v>202.17999999999995</v>
      </c>
      <c r="S45" s="8">
        <v>0</v>
      </c>
      <c r="T45" s="8">
        <v>56.886852999999974</v>
      </c>
      <c r="U45" s="8">
        <v>1.4699999996992119E-4</v>
      </c>
      <c r="V45" s="8">
        <v>348.03900000000021</v>
      </c>
      <c r="W45" s="8">
        <v>0</v>
      </c>
      <c r="X45" s="8">
        <v>0</v>
      </c>
      <c r="Y45" s="112">
        <v>212.42</v>
      </c>
      <c r="CK45" s="8">
        <f t="shared" si="1"/>
        <v>0</v>
      </c>
      <c r="CL45" s="8">
        <f t="shared" si="2"/>
        <v>0</v>
      </c>
      <c r="CM45" s="8">
        <f t="shared" si="3"/>
        <v>0</v>
      </c>
      <c r="CN45" s="8">
        <f t="shared" si="4"/>
        <v>0</v>
      </c>
      <c r="CO45" s="8">
        <f t="shared" si="5"/>
        <v>0</v>
      </c>
      <c r="CP45" s="8">
        <f t="shared" si="6"/>
        <v>0</v>
      </c>
      <c r="CQ45" s="8">
        <f t="shared" si="7"/>
        <v>0</v>
      </c>
      <c r="CR45" s="8">
        <f t="shared" si="8"/>
        <v>0</v>
      </c>
      <c r="CS45" s="8">
        <f t="shared" si="9"/>
        <v>0</v>
      </c>
      <c r="CT45" s="8">
        <f t="shared" si="10"/>
        <v>0</v>
      </c>
      <c r="CU45" s="8">
        <f t="shared" si="11"/>
        <v>0</v>
      </c>
      <c r="CV45" s="8">
        <f t="shared" si="12"/>
        <v>0</v>
      </c>
      <c r="CW45" s="8" t="str">
        <f>+_xlfn.XLOOKUP(Table1[[#This Row],[L4 Code]],KIRMATAŞ!B:B,KIRMATAŞ!B:B,"")</f>
        <v>D-01.ALT-02.SNT-003</v>
      </c>
      <c r="CX45" s="8" t="str">
        <f>+_xlfn.XLOOKUP(Table1[[#This Row],[L4 Code]],'SU TEMİNİ'!C:C,'SU TEMİNİ'!C:C,"")</f>
        <v/>
      </c>
      <c r="CY45" s="8" t="str">
        <f>+_xlfn.XLOOKUP(Table1[[#This Row],[L4 Code]],TAŞ!C:C,TAŞ!C:C,"")</f>
        <v/>
      </c>
      <c r="CZ45" s="8" t="s">
        <v>5338</v>
      </c>
      <c r="DA45" s="8"/>
      <c r="DB45" s="8"/>
      <c r="DC45" s="8"/>
      <c r="DD45" s="8"/>
      <c r="DE45" s="8"/>
      <c r="DF45" s="8"/>
      <c r="DG45" s="8"/>
      <c r="DH45" s="8"/>
    </row>
    <row r="46" spans="1:112">
      <c r="A46" s="3" t="s">
        <v>5443</v>
      </c>
      <c r="B46" s="111" t="s">
        <v>22</v>
      </c>
      <c r="C46" t="str">
        <f>+_xlfn.XLOOKUP(B46,'L4'!B:B,'L4'!C:C)</f>
        <v>TÜNELLERDE SN KAYA BULONU YAPILMASI</v>
      </c>
      <c r="D46" t="s">
        <v>4967</v>
      </c>
      <c r="E46" t="str">
        <f>+_xlfn.XLOOKUP(D46,'M2'!H:H,'M2'!I:I)</f>
        <v>PROJE GENELİ</v>
      </c>
      <c r="F46" s="77" t="s">
        <v>4973</v>
      </c>
      <c r="G46" t="s">
        <v>4983</v>
      </c>
      <c r="H46" s="3" t="s">
        <v>5444</v>
      </c>
      <c r="I46" s="3" t="s">
        <v>331</v>
      </c>
      <c r="J46" s="78">
        <v>197930.61009422658</v>
      </c>
      <c r="K46" s="78">
        <f>+M46-SUM(N46:W46)</f>
        <v>23294.000000000073</v>
      </c>
      <c r="L46" s="5">
        <f>+SUM(X46:BT46)-K46</f>
        <v>0</v>
      </c>
      <c r="M46" s="78">
        <f>+SUM(N46:CV46)</f>
        <v>87827.000000000073</v>
      </c>
      <c r="N46" s="8">
        <v>0</v>
      </c>
      <c r="O46" s="8">
        <v>0</v>
      </c>
      <c r="P46" s="8">
        <v>2735.5646301000261</v>
      </c>
      <c r="Q46" s="8">
        <v>6714.4353698999739</v>
      </c>
      <c r="R46" s="8">
        <v>16633.090625299235</v>
      </c>
      <c r="S46" s="8">
        <v>17802.55586038492</v>
      </c>
      <c r="T46" s="8">
        <v>20647.353514315841</v>
      </c>
      <c r="U46" s="8">
        <v>0</v>
      </c>
      <c r="V46" s="8">
        <v>0</v>
      </c>
      <c r="W46" s="8">
        <v>0</v>
      </c>
      <c r="X46" s="8">
        <v>40.279227313842739</v>
      </c>
      <c r="Y46" s="112"/>
      <c r="Z46" s="8">
        <v>4271.1673787434556</v>
      </c>
      <c r="AA46" s="8">
        <v>2287.5076277061107</v>
      </c>
      <c r="AB46" s="8">
        <v>5459.1673787434593</v>
      </c>
      <c r="AC46" s="8">
        <v>2489.1673787434565</v>
      </c>
      <c r="AD46" s="8">
        <v>1884.18812563142</v>
      </c>
      <c r="AE46" s="8">
        <v>2489.1673787434565</v>
      </c>
      <c r="AF46" s="8">
        <v>2287.5076277061125</v>
      </c>
      <c r="AG46" s="8">
        <v>2085.8478766687658</v>
      </c>
      <c r="AH46" s="8">
        <v>0</v>
      </c>
      <c r="AI46" s="8">
        <v>0</v>
      </c>
      <c r="AJ46" s="8">
        <v>0</v>
      </c>
      <c r="AK46" s="8">
        <v>0</v>
      </c>
      <c r="AL46" s="8">
        <v>0</v>
      </c>
      <c r="AM46" s="8">
        <v>0</v>
      </c>
      <c r="AN46" s="8">
        <v>0</v>
      </c>
      <c r="AO46" s="8">
        <v>0</v>
      </c>
      <c r="AP46" s="8">
        <v>0</v>
      </c>
      <c r="AQ46" s="8">
        <v>0</v>
      </c>
      <c r="AR46" s="8">
        <v>0</v>
      </c>
      <c r="AS46" s="8">
        <v>0</v>
      </c>
      <c r="AT46" s="8">
        <v>0</v>
      </c>
      <c r="AU46" s="8">
        <v>0</v>
      </c>
      <c r="AV46" s="8">
        <v>0</v>
      </c>
      <c r="AW46" s="8">
        <v>0</v>
      </c>
      <c r="AX46" s="8">
        <v>0</v>
      </c>
      <c r="AY46" s="8">
        <v>0</v>
      </c>
      <c r="AZ46" s="8">
        <v>0</v>
      </c>
      <c r="BA46" s="8">
        <v>0</v>
      </c>
      <c r="BB46" s="8">
        <v>0</v>
      </c>
      <c r="BC46" s="8">
        <v>0</v>
      </c>
      <c r="BD46" s="8">
        <v>0</v>
      </c>
      <c r="BE46" s="8">
        <v>0</v>
      </c>
      <c r="BF46" s="8">
        <v>0</v>
      </c>
      <c r="BG46" s="8">
        <v>0</v>
      </c>
      <c r="BH46" s="8">
        <v>0</v>
      </c>
      <c r="BI46" s="8">
        <v>0</v>
      </c>
      <c r="BJ46" s="8">
        <v>0</v>
      </c>
      <c r="BK46" s="8">
        <v>0</v>
      </c>
      <c r="BL46" s="8">
        <v>0</v>
      </c>
      <c r="BM46" s="8">
        <v>0</v>
      </c>
      <c r="BN46" s="8">
        <v>0</v>
      </c>
      <c r="BO46" s="8">
        <v>0</v>
      </c>
      <c r="BP46" s="8">
        <v>0</v>
      </c>
      <c r="BQ46" s="8">
        <v>0</v>
      </c>
      <c r="BR46" s="8">
        <v>0</v>
      </c>
      <c r="BS46" s="8">
        <v>0</v>
      </c>
      <c r="BT46" s="8">
        <v>0</v>
      </c>
      <c r="BU46" s="8">
        <v>0</v>
      </c>
      <c r="BV46" s="8">
        <v>0</v>
      </c>
      <c r="BW46" s="8">
        <v>0</v>
      </c>
      <c r="BX46" s="8">
        <v>0</v>
      </c>
      <c r="BY46" s="8">
        <v>0</v>
      </c>
      <c r="BZ46" s="8">
        <v>0</v>
      </c>
      <c r="CA46" s="8">
        <v>0</v>
      </c>
      <c r="CB46" s="8">
        <v>0</v>
      </c>
      <c r="CC46" s="8">
        <v>0</v>
      </c>
      <c r="CD46" s="8">
        <v>0</v>
      </c>
      <c r="CE46" s="8">
        <v>0</v>
      </c>
      <c r="CF46" s="8">
        <v>0</v>
      </c>
      <c r="CG46" s="8">
        <v>0</v>
      </c>
      <c r="CH46" s="8">
        <v>0</v>
      </c>
      <c r="CI46" s="8">
        <v>0</v>
      </c>
      <c r="CJ46" s="8">
        <v>0</v>
      </c>
      <c r="CK46" s="8">
        <v>0</v>
      </c>
      <c r="CL46" s="8">
        <v>0</v>
      </c>
      <c r="CM46" s="8">
        <v>0</v>
      </c>
      <c r="CN46" s="8">
        <v>0</v>
      </c>
      <c r="CO46" s="8">
        <v>0</v>
      </c>
      <c r="CP46" s="8">
        <v>0</v>
      </c>
      <c r="CQ46" s="8">
        <v>0</v>
      </c>
      <c r="CR46" s="8">
        <v>0</v>
      </c>
      <c r="CS46" s="8">
        <v>0</v>
      </c>
      <c r="CT46" s="8">
        <v>0</v>
      </c>
      <c r="CU46" s="8">
        <v>0</v>
      </c>
      <c r="CV46" s="8">
        <v>0</v>
      </c>
      <c r="CW46" s="8" t="str">
        <f>+_xlfn.XLOOKUP(Table1[[#This Row],[L4 Code]],KIRMATAŞ!B:B,KIRMATAŞ!B:B,"")</f>
        <v/>
      </c>
      <c r="CX46" s="8" t="str">
        <f>+_xlfn.XLOOKUP(Table1[[#This Row],[L4 Code]],'SU TEMİNİ'!C:C,'SU TEMİNİ'!C:C,"")</f>
        <v/>
      </c>
      <c r="CY46" s="8" t="str">
        <f>+_xlfn.XLOOKUP(Table1[[#This Row],[L4 Code]],TAŞ!C:C,TAŞ!C:C,"")</f>
        <v/>
      </c>
      <c r="CZ46" s="8" t="s">
        <v>5339</v>
      </c>
      <c r="DA46" s="8"/>
      <c r="DB46" s="8"/>
      <c r="DC46" s="8"/>
      <c r="DD46" s="8"/>
      <c r="DE46" s="8"/>
      <c r="DF46" s="8"/>
      <c r="DG46" s="8"/>
      <c r="DH46" s="8"/>
    </row>
    <row r="47" spans="1:112">
      <c r="A47" s="3" t="s">
        <v>5443</v>
      </c>
      <c r="B47" s="111" t="s">
        <v>23</v>
      </c>
      <c r="C47" t="str">
        <f>+_xlfn.XLOOKUP(B47,'L4'!B:B,'L4'!C:C)</f>
        <v>TÜNELLERDE IBO BULONU YAPILMASI (MLZ.+İŞÇ.)</v>
      </c>
      <c r="D47" t="s">
        <v>4967</v>
      </c>
      <c r="E47" t="str">
        <f>+_xlfn.XLOOKUP(D47,'M2'!H:H,'M2'!I:I)</f>
        <v>PROJE GENELİ</v>
      </c>
      <c r="F47" s="77" t="s">
        <v>4973</v>
      </c>
      <c r="G47" t="s">
        <v>4983</v>
      </c>
      <c r="H47" s="3" t="s">
        <v>5444</v>
      </c>
      <c r="I47" s="3" t="s">
        <v>335</v>
      </c>
      <c r="J47" s="78">
        <v>2627078.5999999996</v>
      </c>
      <c r="K47" s="78">
        <f>+M47-SUM(N47:W47)</f>
        <v>3683229.6844525114</v>
      </c>
      <c r="L47" s="5">
        <f>+SUM(X47:BT47)-K47</f>
        <v>-29801.064705881756</v>
      </c>
      <c r="M47" s="78">
        <f>+SUM(N47:CV47)</f>
        <v>3706618.4949999992</v>
      </c>
      <c r="N47" s="8">
        <v>0</v>
      </c>
      <c r="O47" s="8">
        <v>0</v>
      </c>
      <c r="P47" s="8">
        <v>498.48066592933804</v>
      </c>
      <c r="Q47" s="8">
        <v>1223.5193340706619</v>
      </c>
      <c r="R47" s="8">
        <v>6577.1281251400324</v>
      </c>
      <c r="S47" s="8">
        <v>278.68242234760692</v>
      </c>
      <c r="T47" s="8">
        <v>0</v>
      </c>
      <c r="U47" s="8">
        <v>0</v>
      </c>
      <c r="V47" s="8">
        <v>14811</v>
      </c>
      <c r="W47" s="8">
        <v>0</v>
      </c>
      <c r="Y47" s="112"/>
      <c r="Z47" s="8">
        <v>7695.3700915111913</v>
      </c>
      <c r="AA47" s="8">
        <v>8800.3110578490341</v>
      </c>
      <c r="AB47" s="8">
        <v>24176.006853121762</v>
      </c>
      <c r="AC47" s="8">
        <v>38302.183235782468</v>
      </c>
      <c r="AD47" s="8">
        <v>51786.228950965604</v>
      </c>
      <c r="AE47" s="8">
        <v>61696.606569115793</v>
      </c>
      <c r="AF47" s="8">
        <v>59181.470696399076</v>
      </c>
      <c r="AG47" s="8">
        <v>77754.658304729557</v>
      </c>
      <c r="AH47" s="8">
        <v>74518.922861797328</v>
      </c>
      <c r="AI47" s="8">
        <v>85286.882898611701</v>
      </c>
      <c r="AJ47" s="8">
        <v>93301.645967055243</v>
      </c>
      <c r="AK47" s="8">
        <v>96383.621649051958</v>
      </c>
      <c r="AL47" s="8">
        <v>109071.69039328591</v>
      </c>
      <c r="AM47" s="8">
        <v>105553.24876769603</v>
      </c>
      <c r="AN47" s="8">
        <v>109071.6903932859</v>
      </c>
      <c r="AO47" s="8">
        <v>108448.18523864672</v>
      </c>
      <c r="AP47" s="8">
        <v>97685.025310330733</v>
      </c>
      <c r="AQ47" s="8">
        <v>108297.34083173505</v>
      </c>
      <c r="AR47" s="8">
        <v>105538.90397571056</v>
      </c>
      <c r="AS47" s="8">
        <v>102807.86744156758</v>
      </c>
      <c r="AT47" s="8">
        <v>86308.903975710564</v>
      </c>
      <c r="AU47" s="8">
        <v>88025.917441567581</v>
      </c>
      <c r="AV47" s="8">
        <v>91816.97631199946</v>
      </c>
      <c r="AW47" s="8">
        <v>104102.56527821819</v>
      </c>
      <c r="AX47" s="8">
        <v>91729.937855128272</v>
      </c>
      <c r="AY47" s="8">
        <v>89739.943595107921</v>
      </c>
      <c r="AZ47" s="8">
        <v>103190.53522673158</v>
      </c>
      <c r="BA47" s="8">
        <v>108160.7472282649</v>
      </c>
      <c r="BB47" s="8">
        <v>108781.11354939154</v>
      </c>
      <c r="BC47" s="8">
        <v>135856.20144370393</v>
      </c>
      <c r="BD47" s="8">
        <v>136507.93688100378</v>
      </c>
      <c r="BE47" s="8">
        <v>141058.2014437039</v>
      </c>
      <c r="BF47" s="8">
        <v>124447.00708793729</v>
      </c>
      <c r="BG47" s="8">
        <v>119609.17325202406</v>
      </c>
      <c r="BH47" s="8">
        <v>106867.48478496853</v>
      </c>
      <c r="BI47" s="8">
        <v>96292.04962171035</v>
      </c>
      <c r="BJ47" s="8">
        <v>77064.805175353249</v>
      </c>
      <c r="BK47" s="8">
        <v>56089.612112429553</v>
      </c>
      <c r="BL47" s="8">
        <v>46943.265849510542</v>
      </c>
      <c r="BM47" s="8">
        <v>38987.265849510542</v>
      </c>
      <c r="BN47" s="8">
        <v>36471.958375348571</v>
      </c>
      <c r="BO47" s="8">
        <v>38391.265849510542</v>
      </c>
      <c r="BP47" s="8">
        <v>22760.651834250522</v>
      </c>
      <c r="BQ47" s="8">
        <v>19877.108823529412</v>
      </c>
      <c r="BR47" s="8">
        <v>19235.911764705881</v>
      </c>
      <c r="BS47" s="8">
        <v>19877.108823529412</v>
      </c>
      <c r="BT47" s="8">
        <v>19877.108823529412</v>
      </c>
      <c r="BU47" s="8">
        <v>19235.911764705881</v>
      </c>
      <c r="BV47" s="8">
        <v>10565.152941176435</v>
      </c>
      <c r="BW47" s="8">
        <v>0</v>
      </c>
      <c r="CK47" s="8">
        <f t="shared" si="1"/>
        <v>0</v>
      </c>
      <c r="CL47" s="8">
        <f t="shared" si="2"/>
        <v>0</v>
      </c>
      <c r="CM47" s="8">
        <f t="shared" si="3"/>
        <v>0</v>
      </c>
      <c r="CN47" s="8">
        <f t="shared" si="4"/>
        <v>0</v>
      </c>
      <c r="CO47" s="8">
        <f t="shared" si="5"/>
        <v>0</v>
      </c>
      <c r="CP47" s="8">
        <f t="shared" si="6"/>
        <v>0</v>
      </c>
      <c r="CQ47" s="8">
        <f t="shared" si="7"/>
        <v>0</v>
      </c>
      <c r="CR47" s="8">
        <f t="shared" si="8"/>
        <v>0</v>
      </c>
      <c r="CS47" s="8">
        <f t="shared" si="9"/>
        <v>0</v>
      </c>
      <c r="CT47" s="8">
        <f t="shared" si="10"/>
        <v>0</v>
      </c>
      <c r="CU47" s="8">
        <f t="shared" si="11"/>
        <v>0</v>
      </c>
      <c r="CV47" s="8">
        <f t="shared" si="12"/>
        <v>0</v>
      </c>
      <c r="CW47" s="8" t="str">
        <f>+_xlfn.XLOOKUP(Table1[[#This Row],[L4 Code]],KIRMATAŞ!B:B,KIRMATAŞ!B:B,"")</f>
        <v/>
      </c>
      <c r="CX47" s="8" t="str">
        <f>+_xlfn.XLOOKUP(Table1[[#This Row],[L4 Code]],'SU TEMİNİ'!C:C,'SU TEMİNİ'!C:C,"")</f>
        <v/>
      </c>
      <c r="CY47" s="8" t="str">
        <f>+_xlfn.XLOOKUP(Table1[[#This Row],[L4 Code]],TAŞ!C:C,TAŞ!C:C,"")</f>
        <v/>
      </c>
      <c r="CZ47" s="8" t="s">
        <v>5340</v>
      </c>
      <c r="DA47" s="8"/>
      <c r="DB47" s="8"/>
      <c r="DC47" s="8"/>
      <c r="DD47" s="8"/>
      <c r="DE47" s="8"/>
      <c r="DF47" s="8"/>
      <c r="DG47" s="8"/>
      <c r="DH47" s="8"/>
    </row>
    <row r="48" spans="1:112">
      <c r="A48" s="3" t="s">
        <v>5443</v>
      </c>
      <c r="B48" s="111" t="s">
        <v>24</v>
      </c>
      <c r="C48" t="str">
        <f>+_xlfn.XLOOKUP(B48,'L4'!B:B,'L4'!C:C)</f>
        <v>SU YALITIMI  - TÜNELLERDE</v>
      </c>
      <c r="D48" t="s">
        <v>4967</v>
      </c>
      <c r="E48" t="str">
        <f>+_xlfn.XLOOKUP(D48,'M2'!H:H,'M2'!I:I)</f>
        <v>PROJE GENELİ</v>
      </c>
      <c r="F48" s="77" t="s">
        <v>4973</v>
      </c>
      <c r="G48" t="s">
        <v>4983</v>
      </c>
      <c r="H48" s="3" t="s">
        <v>5444</v>
      </c>
      <c r="I48" s="3" t="s">
        <v>339</v>
      </c>
      <c r="J48" s="78">
        <v>419681.45729999995</v>
      </c>
      <c r="K48" s="78">
        <f>+M48-SUM(N48:W48)</f>
        <v>421001.61029999988</v>
      </c>
      <c r="L48" s="5">
        <f>+SUM(X48:BT48)-K48</f>
        <v>-97422.359999999928</v>
      </c>
      <c r="M48" s="78">
        <f>+SUM(N48:CV48)</f>
        <v>421001.61029999988</v>
      </c>
      <c r="Y48" s="112">
        <v>0</v>
      </c>
      <c r="Z48" s="8">
        <v>0</v>
      </c>
      <c r="AA48" s="8">
        <v>0</v>
      </c>
      <c r="AB48" s="8">
        <v>0</v>
      </c>
      <c r="AC48" s="8">
        <v>1184.5406341165826</v>
      </c>
      <c r="AD48" s="8">
        <v>3570.020067297497</v>
      </c>
      <c r="AE48" s="8">
        <v>3952.5222173650864</v>
      </c>
      <c r="AF48" s="8">
        <v>3825.0215006758899</v>
      </c>
      <c r="AG48" s="8">
        <v>3952.5222173650864</v>
      </c>
      <c r="AH48" s="8">
        <v>3825.0215006758899</v>
      </c>
      <c r="AI48" s="8">
        <v>3952.5222173650855</v>
      </c>
      <c r="AJ48" s="8">
        <v>3952.5222173650873</v>
      </c>
      <c r="AK48" s="8">
        <v>4707.0576959041082</v>
      </c>
      <c r="AL48" s="8">
        <v>6234.1911301935788</v>
      </c>
      <c r="AM48" s="8">
        <v>6200.9048571765816</v>
      </c>
      <c r="AN48" s="8">
        <v>8798.369463526913</v>
      </c>
      <c r="AO48" s="8">
        <v>7962.4571702583289</v>
      </c>
      <c r="AP48" s="8">
        <v>3422.3234523809529</v>
      </c>
      <c r="AQ48" s="8">
        <v>2598.6162997967476</v>
      </c>
      <c r="AR48" s="8">
        <v>3173.5745121951213</v>
      </c>
      <c r="AS48" s="8">
        <v>3279.3603292682928</v>
      </c>
      <c r="AT48" s="8">
        <v>3785.3669944925259</v>
      </c>
      <c r="AU48" s="8">
        <v>8433.1900040650398</v>
      </c>
      <c r="AV48" s="8">
        <v>10969.87713186261</v>
      </c>
      <c r="AW48" s="8">
        <v>13529.674498757946</v>
      </c>
      <c r="AX48" s="8">
        <v>13980.663648716543</v>
      </c>
      <c r="AY48" s="8">
        <v>10518.230537775982</v>
      </c>
      <c r="AZ48" s="8">
        <v>11678.813826086958</v>
      </c>
      <c r="BA48" s="8">
        <v>9773.4088260869576</v>
      </c>
      <c r="BB48" s="8">
        <v>8827.5950687237018</v>
      </c>
      <c r="BC48" s="8">
        <v>9773.4088260869557</v>
      </c>
      <c r="BD48" s="8">
        <v>12397.064731527274</v>
      </c>
      <c r="BE48" s="8">
        <v>12028.663123569791</v>
      </c>
      <c r="BF48" s="8">
        <v>3739.5364940577183</v>
      </c>
      <c r="BG48" s="8">
        <v>3712.7164470225098</v>
      </c>
      <c r="BH48" s="8">
        <v>10753.609872598583</v>
      </c>
      <c r="BI48" s="8">
        <v>10406.719231547017</v>
      </c>
      <c r="BJ48" s="8">
        <v>10896.690373493035</v>
      </c>
      <c r="BK48" s="8">
        <v>14511.709177662917</v>
      </c>
      <c r="BL48" s="8">
        <v>18686.145002300254</v>
      </c>
      <c r="BM48" s="8">
        <v>16560.057635470293</v>
      </c>
      <c r="BN48" s="8">
        <v>7418.88932022472</v>
      </c>
      <c r="BO48" s="8">
        <v>7930.5368595505624</v>
      </c>
      <c r="BP48" s="8">
        <v>7674.7130898876412</v>
      </c>
      <c r="BQ48" s="8">
        <v>7930.5368595505624</v>
      </c>
      <c r="BR48" s="8">
        <v>3069.885235955051</v>
      </c>
      <c r="BS48" s="8">
        <v>0</v>
      </c>
      <c r="BT48" s="8">
        <v>0</v>
      </c>
      <c r="BU48" s="8">
        <v>0</v>
      </c>
      <c r="BV48" s="8">
        <v>0</v>
      </c>
      <c r="BW48" s="8">
        <v>0</v>
      </c>
      <c r="BX48" s="8">
        <v>7979.4739424460431</v>
      </c>
      <c r="BY48" s="8">
        <v>7832.2325179856116</v>
      </c>
      <c r="BZ48" s="8">
        <v>7074.274532374101</v>
      </c>
      <c r="CA48" s="8">
        <v>7832.2325179856116</v>
      </c>
      <c r="CB48" s="8">
        <v>7579.5798561151078</v>
      </c>
      <c r="CC48" s="8">
        <v>8418.5394157022238</v>
      </c>
      <c r="CD48" s="8">
        <v>8312.4634782608682</v>
      </c>
      <c r="CE48" s="8">
        <v>8589.5455942028984</v>
      </c>
      <c r="CF48" s="8">
        <v>8589.5455942028984</v>
      </c>
      <c r="CG48" s="8">
        <v>8312.4634782608682</v>
      </c>
      <c r="CH48" s="8">
        <v>8589.5455942028984</v>
      </c>
      <c r="CI48" s="8">
        <v>8312.46347826087</v>
      </c>
      <c r="CJ48" s="8">
        <v>0</v>
      </c>
      <c r="CK48" s="8">
        <v>0</v>
      </c>
      <c r="CL48" s="8">
        <v>0</v>
      </c>
      <c r="CM48" s="8">
        <v>0</v>
      </c>
      <c r="CN48" s="8">
        <v>0</v>
      </c>
      <c r="CO48" s="8">
        <v>0</v>
      </c>
      <c r="CP48" s="8">
        <v>0</v>
      </c>
      <c r="CQ48" s="8">
        <v>0</v>
      </c>
      <c r="CR48" s="8">
        <v>0</v>
      </c>
      <c r="CS48" s="8">
        <v>0</v>
      </c>
      <c r="CT48" s="8">
        <v>0</v>
      </c>
      <c r="CU48" s="8">
        <v>0</v>
      </c>
      <c r="CV48" s="8">
        <f t="shared" ref="CM48:CV48" si="24">+CV526-CV126-CV127-CV128</f>
        <v>0</v>
      </c>
      <c r="CW48" s="8" t="str">
        <f>+_xlfn.XLOOKUP(Table1[[#This Row],[L4 Code]],KIRMATAŞ!B:B,KIRMATAŞ!B:B,"")</f>
        <v/>
      </c>
      <c r="CX48" s="8" t="str">
        <f>+_xlfn.XLOOKUP(Table1[[#This Row],[L4 Code]],'SU TEMİNİ'!C:C,'SU TEMİNİ'!C:C,"")</f>
        <v/>
      </c>
      <c r="CY48" s="8" t="str">
        <f>+_xlfn.XLOOKUP(Table1[[#This Row],[L4 Code]],TAŞ!C:C,TAŞ!C:C,"")</f>
        <v/>
      </c>
      <c r="CZ48" s="8" t="s">
        <v>5341</v>
      </c>
      <c r="DA48" s="8"/>
      <c r="DB48" s="8"/>
      <c r="DC48" s="8"/>
      <c r="DD48" s="8"/>
      <c r="DE48" s="8"/>
      <c r="DF48" s="8"/>
      <c r="DG48" s="8"/>
      <c r="DH48" s="8"/>
    </row>
    <row r="49" spans="1:112">
      <c r="A49" s="3" t="s">
        <v>5443</v>
      </c>
      <c r="B49" s="111" t="s">
        <v>5187</v>
      </c>
      <c r="C49" t="str">
        <f>+_xlfn.XLOOKUP(B49,'L4'!B:B,'L4'!C:C)</f>
        <v>BETON - DEMİRLİ - BETON DUVAR ALTGEÇİT, BACA, AÇ KAPA</v>
      </c>
      <c r="D49" t="s">
        <v>4967</v>
      </c>
      <c r="E49" t="str">
        <f>+_xlfn.XLOOKUP(D49,'M2'!H:H,'M2'!I:I)</f>
        <v>PROJE GENELİ</v>
      </c>
      <c r="F49" s="77" t="s">
        <v>4973</v>
      </c>
      <c r="G49" t="s">
        <v>4983</v>
      </c>
      <c r="H49" s="3" t="s">
        <v>5444</v>
      </c>
      <c r="I49" s="3" t="s">
        <v>159</v>
      </c>
      <c r="J49" s="78">
        <v>286499.1274745902</v>
      </c>
      <c r="K49" s="78">
        <f>+M49-SUM(N49:X49)</f>
        <v>286476.35147459013</v>
      </c>
      <c r="L49" s="5">
        <f>+SUM(Y49:BT49)-K49</f>
        <v>0</v>
      </c>
      <c r="M49" s="78">
        <f>+SUM(N49:CV49)</f>
        <v>287512.26947459014</v>
      </c>
      <c r="N49" s="8">
        <v>0</v>
      </c>
      <c r="O49" s="8">
        <v>0</v>
      </c>
      <c r="P49" s="8">
        <v>0</v>
      </c>
      <c r="Q49" s="8">
        <v>0</v>
      </c>
      <c r="R49" s="8">
        <v>5.538487500096811</v>
      </c>
      <c r="S49" s="8">
        <v>6.5198953128267361</v>
      </c>
      <c r="T49" s="8">
        <v>7.4176171870764511</v>
      </c>
      <c r="U49" s="8">
        <v>339.62300000000005</v>
      </c>
      <c r="V49" s="8">
        <v>4.4250000000000114</v>
      </c>
      <c r="W49" s="8">
        <v>283.99860577350512</v>
      </c>
      <c r="X49" s="8">
        <v>388.39539422649494</v>
      </c>
      <c r="Y49" s="112">
        <v>1262.6589999999997</v>
      </c>
      <c r="AC49" s="8">
        <v>1551.5116526747618</v>
      </c>
      <c r="AD49" s="8">
        <v>4676.0132790427051</v>
      </c>
      <c r="AE49" s="8">
        <v>8729.6148740366934</v>
      </c>
      <c r="AF49" s="8">
        <v>11279.308649144721</v>
      </c>
      <c r="AG49" s="8">
        <v>11211.298049750201</v>
      </c>
      <c r="AH49" s="8">
        <v>10882.080144628158</v>
      </c>
      <c r="AI49" s="8">
        <v>11244.816149449098</v>
      </c>
      <c r="AJ49" s="8">
        <v>11454.587076180447</v>
      </c>
      <c r="AK49" s="8">
        <v>11014.774550413413</v>
      </c>
      <c r="AL49" s="8">
        <v>11425.116522010871</v>
      </c>
      <c r="AM49" s="8">
        <v>10261.285824216584</v>
      </c>
      <c r="AN49" s="8">
        <v>10082.914454031248</v>
      </c>
      <c r="AO49" s="8">
        <v>8970.6521310850694</v>
      </c>
      <c r="AP49" s="8">
        <v>6711.5066127793871</v>
      </c>
      <c r="AQ49" s="8">
        <v>8412.1505576394848</v>
      </c>
      <c r="AR49" s="8">
        <v>9005.7451773793837</v>
      </c>
      <c r="AS49" s="8">
        <v>9305.9366832920314</v>
      </c>
      <c r="AT49" s="8">
        <v>9807.071141187409</v>
      </c>
      <c r="AU49" s="8">
        <v>10254.419610121298</v>
      </c>
      <c r="AV49" s="8">
        <v>11136.29095515054</v>
      </c>
      <c r="AW49" s="8">
        <v>10879.248822147303</v>
      </c>
      <c r="AX49" s="8">
        <v>11201.642259588434</v>
      </c>
      <c r="AY49" s="8">
        <v>10475.828925601345</v>
      </c>
      <c r="AZ49" s="8">
        <v>10741.83322312139</v>
      </c>
      <c r="BA49" s="8">
        <v>7911.630299144781</v>
      </c>
      <c r="BB49" s="8">
        <v>6596.6583422571612</v>
      </c>
      <c r="BC49" s="8">
        <v>7412.8888655451692</v>
      </c>
      <c r="BD49" s="8">
        <v>7341.4624761052382</v>
      </c>
      <c r="BE49" s="8">
        <v>7805.0692937820377</v>
      </c>
      <c r="BF49" s="8">
        <v>5690.0970652978658</v>
      </c>
      <c r="BG49" s="8">
        <v>4461.7187083019435</v>
      </c>
      <c r="BH49" s="8">
        <v>3195.186891640853</v>
      </c>
      <c r="BI49" s="8">
        <v>2115.2392705882353</v>
      </c>
      <c r="BJ49" s="8">
        <v>1968.0939372549019</v>
      </c>
      <c r="CK49" s="8">
        <f t="shared" si="1"/>
        <v>0</v>
      </c>
      <c r="CL49" s="8">
        <f t="shared" si="2"/>
        <v>0</v>
      </c>
      <c r="CM49" s="8">
        <f t="shared" si="3"/>
        <v>0</v>
      </c>
      <c r="CN49" s="8">
        <f t="shared" si="4"/>
        <v>0</v>
      </c>
      <c r="CO49" s="8">
        <f t="shared" si="5"/>
        <v>0</v>
      </c>
      <c r="CP49" s="8">
        <f t="shared" si="6"/>
        <v>0</v>
      </c>
      <c r="CQ49" s="8">
        <f t="shared" si="7"/>
        <v>0</v>
      </c>
      <c r="CR49" s="8">
        <f t="shared" si="8"/>
        <v>0</v>
      </c>
      <c r="CS49" s="8">
        <f t="shared" si="9"/>
        <v>0</v>
      </c>
      <c r="CT49" s="8">
        <f t="shared" si="10"/>
        <v>0</v>
      </c>
      <c r="CU49" s="8">
        <f t="shared" si="11"/>
        <v>0</v>
      </c>
      <c r="CV49" s="8">
        <f t="shared" si="12"/>
        <v>0</v>
      </c>
      <c r="CW49" s="8" t="str">
        <f>+_xlfn.XLOOKUP(Table1[[#This Row],[L4 Code]],KIRMATAŞ!B:B,KIRMATAŞ!B:B,"")</f>
        <v>D-01.ALT-02.SNT-004</v>
      </c>
      <c r="CX49" s="8" t="str">
        <f>+_xlfn.XLOOKUP(Table1[[#This Row],[L4 Code]],'SU TEMİNİ'!C:C,'SU TEMİNİ'!C:C,"")</f>
        <v/>
      </c>
      <c r="CY49" s="8" t="str">
        <f>+_xlfn.XLOOKUP(Table1[[#This Row],[L4 Code]],TAŞ!C:C,TAŞ!C:C,"")</f>
        <v/>
      </c>
      <c r="CZ49" s="8" t="s">
        <v>5342</v>
      </c>
      <c r="DA49" s="8"/>
      <c r="DB49" s="8"/>
      <c r="DC49" s="8"/>
      <c r="DD49" s="8"/>
      <c r="DE49" s="8"/>
      <c r="DF49" s="8"/>
      <c r="DG49" s="8"/>
      <c r="DH49" s="8"/>
    </row>
    <row r="50" spans="1:112">
      <c r="A50" s="3" t="s">
        <v>5443</v>
      </c>
      <c r="B50" s="111" t="s">
        <v>2629</v>
      </c>
      <c r="C50" t="str">
        <f>+_xlfn.XLOOKUP(B50,'L4'!B:B,'L4'!C:C)</f>
        <v>DOLGU - İSTIFSIZ TAŞ</v>
      </c>
      <c r="D50" t="s">
        <v>4967</v>
      </c>
      <c r="E50" t="str">
        <f>+_xlfn.XLOOKUP(D50,'M2'!H:H,'M2'!I:I)</f>
        <v>PROJE GENELİ</v>
      </c>
      <c r="F50" s="77" t="s">
        <v>4973</v>
      </c>
      <c r="G50" t="s">
        <v>4983</v>
      </c>
      <c r="H50" s="3" t="s">
        <v>5444</v>
      </c>
      <c r="I50" s="3" t="s">
        <v>224</v>
      </c>
      <c r="J50" s="78">
        <v>47278.753000000012</v>
      </c>
      <c r="K50" s="78">
        <f>+M50-SUM(N50:W50)</f>
        <v>46000.000000000007</v>
      </c>
      <c r="L50" s="5">
        <f>+SUM(X50:BT50)-K50</f>
        <v>0</v>
      </c>
      <c r="M50" s="78">
        <f>+SUM(N50:CV50)</f>
        <v>48729.094000000005</v>
      </c>
      <c r="R50" s="8">
        <v>363.64538438135639</v>
      </c>
      <c r="S50" s="8">
        <v>428.08254728707783</v>
      </c>
      <c r="T50" s="8">
        <v>487.02506833156565</v>
      </c>
      <c r="V50" s="8">
        <v>1450.3410000000001</v>
      </c>
      <c r="Y50" s="112">
        <v>0</v>
      </c>
      <c r="AE50" s="8">
        <v>840.19769357495875</v>
      </c>
      <c r="AF50" s="8">
        <v>1482.7018121911037</v>
      </c>
      <c r="AG50" s="8">
        <v>1532.1252059308072</v>
      </c>
      <c r="AH50" s="8">
        <v>1482.7018121911037</v>
      </c>
      <c r="AI50" s="8">
        <v>1532.1252059308072</v>
      </c>
      <c r="AJ50" s="8">
        <v>1532.1252059308072</v>
      </c>
      <c r="AK50" s="8">
        <v>1482.7018121911037</v>
      </c>
      <c r="AL50" s="8">
        <v>1532.1252059308072</v>
      </c>
      <c r="AM50" s="8">
        <v>1482.7018121911037</v>
      </c>
      <c r="AN50" s="8">
        <v>1532.1252059308072</v>
      </c>
      <c r="AO50" s="8">
        <v>1532.1252059308072</v>
      </c>
      <c r="AP50" s="8">
        <v>1383.8550247116968</v>
      </c>
      <c r="AQ50" s="8">
        <v>1532.1252059308072</v>
      </c>
      <c r="AR50" s="8">
        <v>1482.7018121911037</v>
      </c>
      <c r="AS50" s="8">
        <v>1532.1252059308072</v>
      </c>
      <c r="AT50" s="8">
        <v>1482.7018121911037</v>
      </c>
      <c r="AU50" s="8">
        <v>1532.1252059308072</v>
      </c>
      <c r="AV50" s="8">
        <v>1532.1252059308072</v>
      </c>
      <c r="AW50" s="8">
        <v>1482.7018121911037</v>
      </c>
      <c r="AX50" s="8">
        <v>1532.1252059308072</v>
      </c>
      <c r="AY50" s="8">
        <v>1438.0672690249453</v>
      </c>
      <c r="AZ50" s="8">
        <v>1540.3726708074535</v>
      </c>
      <c r="BA50" s="8">
        <v>1540.3726708074535</v>
      </c>
      <c r="BB50" s="8">
        <v>1391.304347826087</v>
      </c>
      <c r="BC50" s="8">
        <v>1540.3726708074535</v>
      </c>
      <c r="BD50" s="8">
        <v>1490.6832298136646</v>
      </c>
      <c r="BE50" s="8">
        <v>1540.3726708074535</v>
      </c>
      <c r="BF50" s="8">
        <v>1490.6832298136646</v>
      </c>
      <c r="BG50" s="8">
        <v>1540.3726708074535</v>
      </c>
      <c r="BH50" s="8">
        <v>1540.3726708074535</v>
      </c>
      <c r="BI50" s="8">
        <v>1490.6832298136646</v>
      </c>
      <c r="BJ50" s="8">
        <v>-1.8189894035458565E-12</v>
      </c>
      <c r="CK50" s="8">
        <f t="shared" si="1"/>
        <v>0</v>
      </c>
      <c r="CL50" s="8">
        <f t="shared" si="2"/>
        <v>0</v>
      </c>
      <c r="CM50" s="8">
        <f t="shared" si="3"/>
        <v>0</v>
      </c>
      <c r="CN50" s="8">
        <f t="shared" si="4"/>
        <v>0</v>
      </c>
      <c r="CO50" s="8">
        <f t="shared" si="5"/>
        <v>0</v>
      </c>
      <c r="CP50" s="8">
        <f t="shared" si="6"/>
        <v>0</v>
      </c>
      <c r="CQ50" s="8">
        <f t="shared" si="7"/>
        <v>0</v>
      </c>
      <c r="CR50" s="8">
        <f t="shared" si="8"/>
        <v>0</v>
      </c>
      <c r="CS50" s="8">
        <f t="shared" si="9"/>
        <v>0</v>
      </c>
      <c r="CT50" s="8">
        <f t="shared" si="10"/>
        <v>0</v>
      </c>
      <c r="CU50" s="8">
        <f t="shared" si="11"/>
        <v>0</v>
      </c>
      <c r="CV50" s="8">
        <f t="shared" si="12"/>
        <v>0</v>
      </c>
      <c r="CW50" s="8" t="str">
        <f>+_xlfn.XLOOKUP(Table1[[#This Row],[L4 Code]],KIRMATAŞ!B:B,KIRMATAŞ!B:B,"")</f>
        <v/>
      </c>
      <c r="CX50" s="8" t="str">
        <f>+_xlfn.XLOOKUP(Table1[[#This Row],[L4 Code]],'SU TEMİNİ'!C:C,'SU TEMİNİ'!C:C,"")</f>
        <v/>
      </c>
      <c r="CY50" s="8" t="str">
        <f>+_xlfn.XLOOKUP(Table1[[#This Row],[L4 Code]],TAŞ!C:C,TAŞ!C:C,"")</f>
        <v>D-01.ALT-02.SNT-033</v>
      </c>
      <c r="CZ50" s="8" t="s">
        <v>5343</v>
      </c>
      <c r="DA50" s="8"/>
      <c r="DB50" s="8"/>
      <c r="DC50" s="8"/>
      <c r="DD50" s="8"/>
      <c r="DE50" s="8"/>
      <c r="DF50" s="8"/>
      <c r="DG50" s="8"/>
      <c r="DH50" s="8"/>
    </row>
    <row r="51" spans="1:112">
      <c r="A51" s="3" t="s">
        <v>5443</v>
      </c>
      <c r="B51" s="111" t="s">
        <v>27</v>
      </c>
      <c r="C51" t="str">
        <f>+_xlfn.XLOOKUP(B51,'L4'!B:B,'L4'!C:C)</f>
        <v>TÜNELDE ENJEKSIYON YAPILMASI</v>
      </c>
      <c r="D51" t="s">
        <v>4967</v>
      </c>
      <c r="E51" t="str">
        <f>+_xlfn.XLOOKUP(D51,'M2'!H:H,'M2'!I:I)</f>
        <v>PROJE GENELİ</v>
      </c>
      <c r="F51" s="77" t="s">
        <v>4973</v>
      </c>
      <c r="G51" t="s">
        <v>4983</v>
      </c>
      <c r="H51" s="3" t="s">
        <v>5444</v>
      </c>
      <c r="I51" s="3" t="s">
        <v>351</v>
      </c>
      <c r="J51" s="78">
        <v>0</v>
      </c>
      <c r="K51" s="78">
        <f>+M51-SUM(N51:W51)</f>
        <v>53982.65</v>
      </c>
      <c r="L51" s="5">
        <f>+SUM(X51:BT51)-K51</f>
        <v>-1752.5354969574037</v>
      </c>
      <c r="M51" s="78">
        <f>+SUM(N51:CV51)</f>
        <v>53982.65</v>
      </c>
      <c r="Y51" s="112">
        <v>0</v>
      </c>
      <c r="Z51" s="8">
        <f>934.49584178499+180</f>
        <v>1114.49584178499</v>
      </c>
      <c r="AA51" s="8">
        <v>1095.3346855983773</v>
      </c>
      <c r="AB51" s="8">
        <v>1131.8458417849897</v>
      </c>
      <c r="AC51" s="8">
        <v>1131.8458417849897</v>
      </c>
      <c r="AD51" s="8">
        <v>1022.3123732251521</v>
      </c>
      <c r="AE51" s="8">
        <v>1131.8458417849897</v>
      </c>
      <c r="AF51" s="8">
        <v>1095.3346855983773</v>
      </c>
      <c r="AG51" s="8">
        <v>1131.8458417849897</v>
      </c>
      <c r="AH51" s="8">
        <v>1095.3346855983773</v>
      </c>
      <c r="AI51" s="8">
        <v>1131.8458417849897</v>
      </c>
      <c r="AJ51" s="8">
        <v>1131.8458417849897</v>
      </c>
      <c r="AK51" s="8">
        <v>1095.3346855983773</v>
      </c>
      <c r="AL51" s="8">
        <v>1131.8458417849897</v>
      </c>
      <c r="AM51" s="8">
        <v>1095.3346855983773</v>
      </c>
      <c r="AN51" s="8">
        <v>1131.8458417849897</v>
      </c>
      <c r="AO51" s="8">
        <v>1131.8458417849897</v>
      </c>
      <c r="AP51" s="8">
        <v>1022.3123732251521</v>
      </c>
      <c r="AQ51" s="8">
        <v>1131.8458417849897</v>
      </c>
      <c r="AR51" s="8">
        <v>1095.3346855983773</v>
      </c>
      <c r="AS51" s="8">
        <v>1131.8458417849897</v>
      </c>
      <c r="AT51" s="8">
        <v>1095.3346855983773</v>
      </c>
      <c r="AU51" s="8">
        <v>1131.8458417849897</v>
      </c>
      <c r="AV51" s="8">
        <v>1131.8458417849897</v>
      </c>
      <c r="AW51" s="8">
        <v>1095.3346855983773</v>
      </c>
      <c r="AX51" s="8">
        <v>1131.8458417849897</v>
      </c>
      <c r="AY51" s="8">
        <v>1095.3346855983773</v>
      </c>
      <c r="AZ51" s="8">
        <v>1131.8458417849897</v>
      </c>
      <c r="BA51" s="8">
        <v>1131.8458417849897</v>
      </c>
      <c r="BB51" s="8">
        <v>1022.3123732251521</v>
      </c>
      <c r="BC51" s="8">
        <v>1131.8458417849897</v>
      </c>
      <c r="BD51" s="8">
        <v>1095.3346855983773</v>
      </c>
      <c r="BE51" s="8">
        <v>1131.8458417849897</v>
      </c>
      <c r="BF51" s="8">
        <v>1095.3346855983773</v>
      </c>
      <c r="BG51" s="8">
        <v>1131.8458417849897</v>
      </c>
      <c r="BH51" s="8">
        <v>1131.8458417849897</v>
      </c>
      <c r="BI51" s="8">
        <v>1095.3346855983773</v>
      </c>
      <c r="BJ51" s="8">
        <v>1131.8458417849897</v>
      </c>
      <c r="BK51" s="8">
        <v>1095.3346855983773</v>
      </c>
      <c r="BL51" s="8">
        <v>1131.8458417849897</v>
      </c>
      <c r="BM51" s="8">
        <v>1131.8458417849897</v>
      </c>
      <c r="BN51" s="8">
        <v>1058.8235294117646</v>
      </c>
      <c r="BO51" s="8">
        <v>1131.8458417849897</v>
      </c>
      <c r="BP51" s="8">
        <v>1095.3346855983773</v>
      </c>
      <c r="BQ51" s="8">
        <v>1131.8458417849897</v>
      </c>
      <c r="BR51" s="8">
        <v>1095.3346855983773</v>
      </c>
      <c r="BS51" s="8">
        <v>1131.8458417849897</v>
      </c>
      <c r="BT51" s="8">
        <v>1131.8458417849897</v>
      </c>
      <c r="BU51" s="8">
        <v>1095.3346855983773</v>
      </c>
      <c r="BV51" s="8">
        <v>657.20081135902637</v>
      </c>
      <c r="CK51" s="8">
        <f t="shared" si="1"/>
        <v>0</v>
      </c>
      <c r="CL51" s="8">
        <f t="shared" si="2"/>
        <v>0</v>
      </c>
      <c r="CM51" s="8">
        <f t="shared" si="3"/>
        <v>0</v>
      </c>
      <c r="CN51" s="8">
        <f t="shared" si="4"/>
        <v>0</v>
      </c>
      <c r="CO51" s="8">
        <f t="shared" si="5"/>
        <v>0</v>
      </c>
      <c r="CP51" s="8">
        <f t="shared" si="6"/>
        <v>0</v>
      </c>
      <c r="CQ51" s="8">
        <f t="shared" si="7"/>
        <v>0</v>
      </c>
      <c r="CR51" s="8">
        <f t="shared" si="8"/>
        <v>0</v>
      </c>
      <c r="CS51" s="8">
        <f t="shared" si="9"/>
        <v>0</v>
      </c>
      <c r="CT51" s="8">
        <f t="shared" si="10"/>
        <v>0</v>
      </c>
      <c r="CU51" s="8">
        <f t="shared" si="11"/>
        <v>0</v>
      </c>
      <c r="CV51" s="8">
        <f t="shared" si="12"/>
        <v>0</v>
      </c>
      <c r="CW51" s="8" t="str">
        <f>+_xlfn.XLOOKUP(Table1[[#This Row],[L4 Code]],KIRMATAŞ!B:B,KIRMATAŞ!B:B,"")</f>
        <v/>
      </c>
      <c r="CX51" s="8" t="str">
        <f>+_xlfn.XLOOKUP(Table1[[#This Row],[L4 Code]],'SU TEMİNİ'!C:C,'SU TEMİNİ'!C:C,"")</f>
        <v/>
      </c>
      <c r="CY51" s="8" t="str">
        <f>+_xlfn.XLOOKUP(Table1[[#This Row],[L4 Code]],TAŞ!C:C,TAŞ!C:C,"")</f>
        <v/>
      </c>
      <c r="CZ51" s="8" t="s">
        <v>5344</v>
      </c>
      <c r="DA51" s="8"/>
      <c r="DB51" s="8"/>
      <c r="DC51" s="8"/>
      <c r="DD51" s="8"/>
      <c r="DE51" s="8"/>
      <c r="DF51" s="8"/>
      <c r="DG51" s="8"/>
      <c r="DH51" s="8"/>
    </row>
    <row r="52" spans="1:112">
      <c r="A52" s="3" t="s">
        <v>5443</v>
      </c>
      <c r="B52" s="111" t="s">
        <v>28</v>
      </c>
      <c r="C52" t="str">
        <f>+_xlfn.XLOOKUP(B52,'L4'!B:B,'L4'!C:C)</f>
        <v>ENJEKSIYON AMAÇLI DELIK AÇILMASI</v>
      </c>
      <c r="D52" t="s">
        <v>4967</v>
      </c>
      <c r="E52" t="str">
        <f>+_xlfn.XLOOKUP(D52,'M2'!H:H,'M2'!I:I)</f>
        <v>PROJE GENELİ</v>
      </c>
      <c r="F52" s="77" t="s">
        <v>4973</v>
      </c>
      <c r="G52" t="s">
        <v>4983</v>
      </c>
      <c r="H52" s="3" t="s">
        <v>5444</v>
      </c>
      <c r="I52" s="3" t="s">
        <v>355</v>
      </c>
      <c r="J52" s="78">
        <v>0</v>
      </c>
      <c r="K52" s="78">
        <f>+M52-SUM(N52:W52)</f>
        <v>198000.00000000003</v>
      </c>
      <c r="L52" s="5">
        <f>+SUM(X52:BT52)-K52</f>
        <v>-6425.9634888438159</v>
      </c>
      <c r="M52" s="78">
        <f>+SUM(N52:CV52)</f>
        <v>198000.00000000003</v>
      </c>
      <c r="Y52" s="112">
        <v>0</v>
      </c>
      <c r="Z52" s="8">
        <v>4150.1014198782959</v>
      </c>
      <c r="AA52" s="8">
        <v>4016.2271805273831</v>
      </c>
      <c r="AB52" s="8">
        <v>4150.1014198782959</v>
      </c>
      <c r="AC52" s="8">
        <v>4150.1014198782959</v>
      </c>
      <c r="AD52" s="8">
        <v>3748.4787018255574</v>
      </c>
      <c r="AE52" s="8">
        <v>4150.1014198782959</v>
      </c>
      <c r="AF52" s="8">
        <v>4016.2271805273831</v>
      </c>
      <c r="AG52" s="8">
        <v>4150.1014198782959</v>
      </c>
      <c r="AH52" s="8">
        <v>4016.2271805273831</v>
      </c>
      <c r="AI52" s="8">
        <v>4150.1014198782959</v>
      </c>
      <c r="AJ52" s="8">
        <v>4150.1014198782959</v>
      </c>
      <c r="AK52" s="8">
        <v>4016.2271805273831</v>
      </c>
      <c r="AL52" s="8">
        <v>4150.1014198782959</v>
      </c>
      <c r="AM52" s="8">
        <v>4016.2271805273831</v>
      </c>
      <c r="AN52" s="8">
        <v>4150.1014198782959</v>
      </c>
      <c r="AO52" s="8">
        <v>4150.1014198782959</v>
      </c>
      <c r="AP52" s="8">
        <v>3748.4787018255574</v>
      </c>
      <c r="AQ52" s="8">
        <v>4150.1014198782959</v>
      </c>
      <c r="AR52" s="8">
        <v>4016.2271805273831</v>
      </c>
      <c r="AS52" s="8">
        <v>4150.1014198782959</v>
      </c>
      <c r="AT52" s="8">
        <v>4016.2271805273831</v>
      </c>
      <c r="AU52" s="8">
        <v>4150.1014198782959</v>
      </c>
      <c r="AV52" s="8">
        <v>4150.1014198782959</v>
      </c>
      <c r="AW52" s="8">
        <v>4016.2271805273831</v>
      </c>
      <c r="AX52" s="8">
        <v>4150.1014198782959</v>
      </c>
      <c r="AY52" s="8">
        <v>4016.2271805273831</v>
      </c>
      <c r="AZ52" s="8">
        <v>4150.1014198782959</v>
      </c>
      <c r="BA52" s="8">
        <v>4150.1014198782959</v>
      </c>
      <c r="BB52" s="8">
        <v>3748.4787018255574</v>
      </c>
      <c r="BC52" s="8">
        <v>4150.1014198782959</v>
      </c>
      <c r="BD52" s="8">
        <v>4016.2271805273831</v>
      </c>
      <c r="BE52" s="8">
        <v>4150.1014198782959</v>
      </c>
      <c r="BF52" s="8">
        <v>4016.2271805273831</v>
      </c>
      <c r="BG52" s="8">
        <v>4150.1014198782959</v>
      </c>
      <c r="BH52" s="8">
        <v>4150.1014198782959</v>
      </c>
      <c r="BI52" s="8">
        <v>4016.2271805273831</v>
      </c>
      <c r="BJ52" s="8">
        <v>4150.1014198782959</v>
      </c>
      <c r="BK52" s="8">
        <v>4016.2271805273831</v>
      </c>
      <c r="BL52" s="8">
        <v>4150.1014198782959</v>
      </c>
      <c r="BM52" s="8">
        <v>4150.1014198782959</v>
      </c>
      <c r="BN52" s="8">
        <v>3882.3529411764703</v>
      </c>
      <c r="BO52" s="8">
        <v>4150.1014198782959</v>
      </c>
      <c r="BP52" s="8">
        <v>4016.2271805273831</v>
      </c>
      <c r="BQ52" s="8">
        <v>4150.1014198782959</v>
      </c>
      <c r="BR52" s="8">
        <v>4016.2271805273831</v>
      </c>
      <c r="BS52" s="8">
        <v>4150.1014198782959</v>
      </c>
      <c r="BT52" s="8">
        <v>4150.1014198782959</v>
      </c>
      <c r="BU52" s="8">
        <v>4016.2271805273831</v>
      </c>
      <c r="BV52" s="8">
        <v>2409.73630831643</v>
      </c>
      <c r="CK52" s="8">
        <f t="shared" si="1"/>
        <v>0</v>
      </c>
      <c r="CL52" s="8">
        <f t="shared" si="2"/>
        <v>0</v>
      </c>
      <c r="CM52" s="8">
        <f t="shared" si="3"/>
        <v>0</v>
      </c>
      <c r="CN52" s="8">
        <f t="shared" si="4"/>
        <v>0</v>
      </c>
      <c r="CO52" s="8">
        <f t="shared" si="5"/>
        <v>0</v>
      </c>
      <c r="CP52" s="8">
        <f t="shared" si="6"/>
        <v>0</v>
      </c>
      <c r="CQ52" s="8">
        <f t="shared" si="7"/>
        <v>0</v>
      </c>
      <c r="CR52" s="8">
        <f t="shared" si="8"/>
        <v>0</v>
      </c>
      <c r="CS52" s="8">
        <f t="shared" si="9"/>
        <v>0</v>
      </c>
      <c r="CT52" s="8">
        <f t="shared" si="10"/>
        <v>0</v>
      </c>
      <c r="CU52" s="8">
        <f t="shared" si="11"/>
        <v>0</v>
      </c>
      <c r="CV52" s="8">
        <f t="shared" si="12"/>
        <v>0</v>
      </c>
      <c r="CW52" s="8" t="str">
        <f>+_xlfn.XLOOKUP(Table1[[#This Row],[L4 Code]],KIRMATAŞ!B:B,KIRMATAŞ!B:B,"")</f>
        <v/>
      </c>
      <c r="CX52" s="8" t="str">
        <f>+_xlfn.XLOOKUP(Table1[[#This Row],[L4 Code]],'SU TEMİNİ'!C:C,'SU TEMİNİ'!C:C,"")</f>
        <v/>
      </c>
      <c r="CY52" s="8" t="str">
        <f>+_xlfn.XLOOKUP(Table1[[#This Row],[L4 Code]],TAŞ!C:C,TAŞ!C:C,"")</f>
        <v/>
      </c>
      <c r="CZ52" s="8" t="s">
        <v>5345</v>
      </c>
      <c r="DA52" s="8"/>
      <c r="DB52" s="8"/>
      <c r="DC52" s="8"/>
      <c r="DD52" s="8"/>
      <c r="DE52" s="8"/>
      <c r="DF52" s="8"/>
      <c r="DG52" s="8"/>
      <c r="DH52" s="8"/>
    </row>
    <row r="53" spans="1:112">
      <c r="A53" s="3" t="s">
        <v>5443</v>
      </c>
      <c r="B53" s="111" t="s">
        <v>9</v>
      </c>
      <c r="C53" t="str">
        <f>+_xlfn.XLOOKUP(B53,'L4'!B:B,'L4'!C:C)</f>
        <v>DOLGU - KIRMATAŞ</v>
      </c>
      <c r="D53" t="s">
        <v>4967</v>
      </c>
      <c r="E53" t="str">
        <f>+_xlfn.XLOOKUP(D53,'M2'!H:H,'M2'!I:I)</f>
        <v>PROJE GENELİ</v>
      </c>
      <c r="F53" s="77" t="s">
        <v>4973</v>
      </c>
      <c r="G53" t="s">
        <v>4983</v>
      </c>
      <c r="H53" s="3" t="s">
        <v>5444</v>
      </c>
      <c r="I53" s="3" t="s">
        <v>172</v>
      </c>
      <c r="J53" s="78">
        <v>3238.2950000000005</v>
      </c>
      <c r="K53" s="78">
        <f>+M53-SUM(N53:W53)</f>
        <v>6314.3000000000011</v>
      </c>
      <c r="L53" s="5">
        <f>+SUM(X53:BT53)-K53</f>
        <v>0</v>
      </c>
      <c r="M53" s="78">
        <f>+SUM(Table1[[#This Row],[1.10.2023]:[1.12.2030]])</f>
        <v>6314.3000000000011</v>
      </c>
      <c r="Y53" s="112">
        <v>0</v>
      </c>
      <c r="AC53" s="8">
        <v>78.597348159815681</v>
      </c>
      <c r="AD53" s="8">
        <v>236.88010532131227</v>
      </c>
      <c r="AE53" s="8">
        <v>262.26011660573863</v>
      </c>
      <c r="AF53" s="8">
        <v>253.80011284426314</v>
      </c>
      <c r="AG53" s="8">
        <v>262.26011660573863</v>
      </c>
      <c r="AH53" s="8">
        <v>253.80011284426314</v>
      </c>
      <c r="AI53" s="8">
        <v>262.26011660573863</v>
      </c>
      <c r="AJ53" s="8">
        <v>262.26011660573863</v>
      </c>
      <c r="AK53" s="8">
        <v>246.66131616376526</v>
      </c>
      <c r="AL53" s="8">
        <v>257.07093956562801</v>
      </c>
      <c r="AM53" s="8">
        <v>248.77832861189802</v>
      </c>
      <c r="AN53" s="8">
        <v>257.07093956562801</v>
      </c>
      <c r="AO53" s="8">
        <v>200.72533050047227</v>
      </c>
      <c r="AP53" s="8">
        <v>110.83333333333334</v>
      </c>
      <c r="AQ53" s="8">
        <v>172.42494192799055</v>
      </c>
      <c r="AR53" s="8">
        <v>210.57491289198606</v>
      </c>
      <c r="AS53" s="8">
        <v>217.59407665505225</v>
      </c>
      <c r="AT53" s="8">
        <v>251.16893334831965</v>
      </c>
      <c r="AU53" s="8">
        <v>265.64285714285711</v>
      </c>
      <c r="AV53" s="8">
        <v>265.64285714285711</v>
      </c>
      <c r="AW53" s="8">
        <v>257.07373271889401</v>
      </c>
      <c r="AX53" s="8">
        <v>265.64285714285711</v>
      </c>
      <c r="AY53" s="8">
        <v>257.07373271889401</v>
      </c>
      <c r="AZ53" s="8">
        <v>261.42857142857156</v>
      </c>
      <c r="BA53" s="8">
        <v>135</v>
      </c>
      <c r="BB53" s="8">
        <v>121.93548387096773</v>
      </c>
      <c r="BC53" s="8">
        <v>135</v>
      </c>
      <c r="BD53" s="8">
        <v>130.64516129032256</v>
      </c>
      <c r="BE53" s="8">
        <v>135</v>
      </c>
      <c r="BF53" s="8">
        <v>39.193548387097053</v>
      </c>
      <c r="CK53" s="8">
        <f t="shared" si="1"/>
        <v>0</v>
      </c>
      <c r="CL53" s="8">
        <f t="shared" si="2"/>
        <v>0</v>
      </c>
      <c r="CM53" s="8">
        <f t="shared" si="3"/>
        <v>0</v>
      </c>
      <c r="CN53" s="8">
        <f t="shared" si="4"/>
        <v>0</v>
      </c>
      <c r="CO53" s="8">
        <f t="shared" si="5"/>
        <v>0</v>
      </c>
      <c r="CP53" s="8">
        <f t="shared" si="6"/>
        <v>0</v>
      </c>
      <c r="CQ53" s="8">
        <f t="shared" si="7"/>
        <v>0</v>
      </c>
      <c r="CR53" s="8">
        <f t="shared" si="8"/>
        <v>0</v>
      </c>
      <c r="CS53" s="8">
        <f t="shared" si="9"/>
        <v>0</v>
      </c>
      <c r="CT53" s="8">
        <f t="shared" si="10"/>
        <v>0</v>
      </c>
      <c r="CU53" s="8">
        <f t="shared" si="11"/>
        <v>0</v>
      </c>
      <c r="CV53" s="8">
        <f t="shared" si="12"/>
        <v>0</v>
      </c>
      <c r="CW53" s="8" t="s">
        <v>9</v>
      </c>
      <c r="CX53" s="8" t="s">
        <v>102</v>
      </c>
      <c r="CY53" s="8" t="s">
        <v>102</v>
      </c>
      <c r="CZ53" s="8" t="s">
        <v>5346</v>
      </c>
      <c r="DA53" s="8"/>
      <c r="DB53" s="8"/>
      <c r="DC53" s="8"/>
      <c r="DD53" s="8"/>
      <c r="DE53" s="8"/>
      <c r="DF53" s="8"/>
      <c r="DG53" s="8"/>
      <c r="DH53" s="8"/>
    </row>
    <row r="54" spans="1:112">
      <c r="A54" s="3" t="s">
        <v>5443</v>
      </c>
      <c r="B54" s="111" t="s">
        <v>9</v>
      </c>
      <c r="C54" t="str">
        <f>+_xlfn.XLOOKUP(B54,'L4'!B:B,'L4'!C:C)</f>
        <v>DOLGU - KIRMATAŞ</v>
      </c>
      <c r="D54" t="s">
        <v>71</v>
      </c>
      <c r="E54" t="str">
        <f>+_xlfn.XLOOKUP(D54,'M2'!H:H,'M2'!I:I)</f>
        <v>DOĞUŞ T. - GENEL</v>
      </c>
      <c r="F54" s="77" t="s">
        <v>30</v>
      </c>
      <c r="G54" t="str">
        <f>+_xlfn.XLOOKUP(F54,'M2'!B:B,'M2'!C:C)</f>
        <v>DOĞUŞ TEKNİK</v>
      </c>
      <c r="H54" s="3" t="s">
        <v>32</v>
      </c>
      <c r="I54" s="3" t="s">
        <v>43</v>
      </c>
      <c r="J54" s="78">
        <v>1756.155</v>
      </c>
      <c r="K54" s="78">
        <f>+M54-SUM(N54:X54)</f>
        <v>0</v>
      </c>
      <c r="L54" s="5">
        <f>-SUM(Y54:BT54)+K54</f>
        <v>0</v>
      </c>
      <c r="M54" s="78">
        <f>+SUM(Table1[[#This Row],[1.10.2023]:[1.12.2030]])</f>
        <v>0</v>
      </c>
      <c r="R54" s="8">
        <v>0</v>
      </c>
      <c r="S54" s="8">
        <v>0</v>
      </c>
      <c r="T54" s="8">
        <v>0</v>
      </c>
      <c r="U54" s="8">
        <v>0</v>
      </c>
      <c r="V54" s="8">
        <v>0</v>
      </c>
      <c r="W54" s="8">
        <v>0</v>
      </c>
      <c r="X54" s="8">
        <v>0</v>
      </c>
      <c r="Y54" s="112"/>
      <c r="CK54" s="8">
        <f t="shared" si="1"/>
        <v>0</v>
      </c>
      <c r="CL54" s="8">
        <f t="shared" si="2"/>
        <v>0</v>
      </c>
      <c r="CM54" s="8">
        <f t="shared" si="3"/>
        <v>0</v>
      </c>
      <c r="CN54" s="8">
        <f t="shared" si="4"/>
        <v>0</v>
      </c>
      <c r="CO54" s="8">
        <f t="shared" si="5"/>
        <v>0</v>
      </c>
      <c r="CP54" s="8">
        <f t="shared" si="6"/>
        <v>0</v>
      </c>
      <c r="CQ54" s="8">
        <f t="shared" si="7"/>
        <v>0</v>
      </c>
      <c r="CR54" s="8">
        <f t="shared" si="8"/>
        <v>0</v>
      </c>
      <c r="CS54" s="8">
        <f t="shared" si="9"/>
        <v>0</v>
      </c>
      <c r="CT54" s="8">
        <f t="shared" si="10"/>
        <v>0</v>
      </c>
      <c r="CU54" s="8">
        <f t="shared" si="11"/>
        <v>0</v>
      </c>
      <c r="CV54" s="8">
        <f t="shared" si="12"/>
        <v>0</v>
      </c>
      <c r="CW54" s="8" t="s">
        <v>9</v>
      </c>
      <c r="CX54" s="8" t="s">
        <v>102</v>
      </c>
      <c r="CY54" s="8" t="s">
        <v>102</v>
      </c>
      <c r="CZ54" s="8" t="s">
        <v>5347</v>
      </c>
      <c r="DA54" s="8"/>
      <c r="DB54" s="8"/>
      <c r="DC54" s="8"/>
      <c r="DD54" s="8"/>
      <c r="DE54" s="8"/>
      <c r="DF54" s="8"/>
      <c r="DG54" s="8"/>
      <c r="DH54" s="8"/>
    </row>
    <row r="55" spans="1:112">
      <c r="A55" s="3" t="s">
        <v>5443</v>
      </c>
      <c r="B55" s="111" t="s">
        <v>2656</v>
      </c>
      <c r="C55" t="str">
        <f>+_xlfn.XLOOKUP(B55,'L4'!B:B,'L4'!C:C)</f>
        <v>BITÜMLÜ SICAK TEMEL YAPILMASI</v>
      </c>
      <c r="D55" t="s">
        <v>4967</v>
      </c>
      <c r="E55" t="str">
        <f>+_xlfn.XLOOKUP(D55,'M2'!H:H,'M2'!I:I)</f>
        <v>PROJE GENELİ</v>
      </c>
      <c r="F55" s="77" t="s">
        <v>4973</v>
      </c>
      <c r="G55" t="s">
        <v>4983</v>
      </c>
      <c r="H55" s="3" t="s">
        <v>5444</v>
      </c>
      <c r="I55" s="3" t="s">
        <v>370</v>
      </c>
      <c r="J55" s="78">
        <v>11147.21</v>
      </c>
      <c r="K55" s="78">
        <f t="shared" ref="K55:K60" si="25">+M55-SUM(N55:W55)</f>
        <v>10032.49</v>
      </c>
      <c r="L55" s="5">
        <f t="shared" ref="L55:L60" si="26">+SUM(X55:BT55)-K55</f>
        <v>-4570.356555555556</v>
      </c>
      <c r="M55" s="78">
        <f>+SUM(N55:CV55)</f>
        <v>10032.49</v>
      </c>
      <c r="Y55" s="112">
        <v>0</v>
      </c>
      <c r="BH55" s="8">
        <v>362.28436111111108</v>
      </c>
      <c r="BI55" s="8">
        <v>418.02041666666662</v>
      </c>
      <c r="BJ55" s="8">
        <v>431.95443055555552</v>
      </c>
      <c r="BK55" s="8">
        <v>418.02041666666662</v>
      </c>
      <c r="BL55" s="8">
        <v>431.95443055555552</v>
      </c>
      <c r="BM55" s="8">
        <v>431.95443055555552</v>
      </c>
      <c r="BN55" s="8">
        <v>404.08640277777778</v>
      </c>
      <c r="BO55" s="8">
        <v>431.95443055555552</v>
      </c>
      <c r="BP55" s="8">
        <v>418.02041666666662</v>
      </c>
      <c r="BQ55" s="8">
        <v>431.95443055555552</v>
      </c>
      <c r="BR55" s="8">
        <v>418.02041666666662</v>
      </c>
      <c r="BS55" s="8">
        <v>431.95443055555552</v>
      </c>
      <c r="BT55" s="8">
        <v>431.95443055555552</v>
      </c>
      <c r="BU55" s="8">
        <v>418.02041666666662</v>
      </c>
      <c r="BV55" s="8">
        <v>431.95443055555552</v>
      </c>
      <c r="BW55" s="8">
        <v>418.02041666666662</v>
      </c>
      <c r="BX55" s="8">
        <v>431.95443055555552</v>
      </c>
      <c r="BY55" s="8">
        <v>431.95443055555552</v>
      </c>
      <c r="BZ55" s="8">
        <v>390.15238888888888</v>
      </c>
      <c r="CA55" s="8">
        <v>431.95443055555552</v>
      </c>
      <c r="CB55" s="8">
        <v>418.02041666666662</v>
      </c>
      <c r="CC55" s="8">
        <v>431.95443055555552</v>
      </c>
      <c r="CD55" s="8">
        <v>418.02041666666662</v>
      </c>
      <c r="CE55" s="8">
        <v>348.35034722222554</v>
      </c>
      <c r="CK55" s="8">
        <f t="shared" si="1"/>
        <v>0</v>
      </c>
      <c r="CL55" s="8">
        <f t="shared" si="2"/>
        <v>0</v>
      </c>
      <c r="CM55" s="8">
        <f t="shared" si="3"/>
        <v>0</v>
      </c>
      <c r="CN55" s="8">
        <f t="shared" si="4"/>
        <v>0</v>
      </c>
      <c r="CO55" s="8">
        <f t="shared" si="5"/>
        <v>0</v>
      </c>
      <c r="CP55" s="8">
        <f t="shared" si="6"/>
        <v>0</v>
      </c>
      <c r="CQ55" s="8">
        <f t="shared" si="7"/>
        <v>0</v>
      </c>
      <c r="CR55" s="8">
        <f t="shared" si="8"/>
        <v>0</v>
      </c>
      <c r="CS55" s="8">
        <f t="shared" si="9"/>
        <v>0</v>
      </c>
      <c r="CT55" s="8">
        <f t="shared" si="10"/>
        <v>0</v>
      </c>
      <c r="CU55" s="8">
        <f t="shared" si="11"/>
        <v>0</v>
      </c>
      <c r="CV55" s="8">
        <f t="shared" si="12"/>
        <v>0</v>
      </c>
      <c r="CW55" s="8" t="str">
        <f>+_xlfn.XLOOKUP(Table1[[#This Row],[L4 Code]],KIRMATAŞ!B:B,KIRMATAŞ!B:B,"")</f>
        <v/>
      </c>
      <c r="CX55" s="8" t="str">
        <f>+_xlfn.XLOOKUP(Table1[[#This Row],[L4 Code]],'SU TEMİNİ'!C:C,'SU TEMİNİ'!C:C,"")</f>
        <v/>
      </c>
      <c r="CY55" s="8" t="str">
        <f>+_xlfn.XLOOKUP(Table1[[#This Row],[L4 Code]],TAŞ!C:C,TAŞ!C:C,"")</f>
        <v/>
      </c>
      <c r="CZ55" s="8" t="s">
        <v>5348</v>
      </c>
      <c r="DA55" s="8"/>
      <c r="DB55" s="8"/>
      <c r="DC55" s="8"/>
      <c r="DD55" s="8"/>
      <c r="DE55" s="8"/>
      <c r="DF55" s="8"/>
      <c r="DG55" s="8"/>
      <c r="DH55" s="8"/>
    </row>
    <row r="56" spans="1:112">
      <c r="A56" s="3" t="s">
        <v>5443</v>
      </c>
      <c r="B56" s="111" t="s">
        <v>2657</v>
      </c>
      <c r="C56" t="str">
        <f>+_xlfn.XLOOKUP(B56,'L4'!B:B,'L4'!C:C)</f>
        <v>BINDER TABAKASI YAPILMASI ( BITÜM YÜKLENICI )</v>
      </c>
      <c r="D56" t="s">
        <v>4967</v>
      </c>
      <c r="E56" t="str">
        <f>+_xlfn.XLOOKUP(D56,'M2'!H:H,'M2'!I:I)</f>
        <v>PROJE GENELİ</v>
      </c>
      <c r="F56" s="77" t="s">
        <v>4973</v>
      </c>
      <c r="G56" t="s">
        <v>4983</v>
      </c>
      <c r="H56" s="3" t="s">
        <v>5444</v>
      </c>
      <c r="I56" s="3" t="s">
        <v>374</v>
      </c>
      <c r="J56" s="78">
        <v>12256.919999999998</v>
      </c>
      <c r="K56" s="78">
        <f t="shared" si="25"/>
        <v>11031.23</v>
      </c>
      <c r="L56" s="5">
        <f t="shared" si="26"/>
        <v>-5025.3381111111112</v>
      </c>
      <c r="M56" s="78">
        <f t="shared" ref="M56:M119" si="27">+SUM(N56:CV56)</f>
        <v>11031.23</v>
      </c>
      <c r="Y56" s="112">
        <v>0</v>
      </c>
      <c r="BH56" s="8">
        <v>398.34997222222222</v>
      </c>
      <c r="BI56" s="8">
        <v>459.63458333333335</v>
      </c>
      <c r="BJ56" s="8">
        <v>474.95573611111109</v>
      </c>
      <c r="BK56" s="8">
        <v>459.63458333333335</v>
      </c>
      <c r="BL56" s="8">
        <v>474.95573611111109</v>
      </c>
      <c r="BM56" s="8">
        <v>474.95573611111109</v>
      </c>
      <c r="BN56" s="8">
        <v>444.31343055555556</v>
      </c>
      <c r="BO56" s="8">
        <v>474.95573611111109</v>
      </c>
      <c r="BP56" s="8">
        <v>459.63458333333335</v>
      </c>
      <c r="BQ56" s="8">
        <v>474.95573611111109</v>
      </c>
      <c r="BR56" s="8">
        <v>459.63458333333335</v>
      </c>
      <c r="BS56" s="8">
        <v>474.95573611111109</v>
      </c>
      <c r="BT56" s="8">
        <v>474.95573611111109</v>
      </c>
      <c r="BU56" s="8">
        <v>459.63458333333335</v>
      </c>
      <c r="BV56" s="8">
        <v>474.95573611111109</v>
      </c>
      <c r="BW56" s="8">
        <v>459.63458333333335</v>
      </c>
      <c r="BX56" s="8">
        <v>474.95573611111109</v>
      </c>
      <c r="BY56" s="8">
        <v>474.95573611111109</v>
      </c>
      <c r="BZ56" s="8">
        <v>428.99227777777776</v>
      </c>
      <c r="CA56" s="8">
        <v>474.95573611111109</v>
      </c>
      <c r="CB56" s="8">
        <v>459.63458333333335</v>
      </c>
      <c r="CC56" s="8">
        <v>474.95573611111109</v>
      </c>
      <c r="CD56" s="8">
        <v>459.63458333333335</v>
      </c>
      <c r="CE56" s="8">
        <v>383.02881944444562</v>
      </c>
      <c r="CK56" s="8">
        <f t="shared" si="1"/>
        <v>0</v>
      </c>
      <c r="CL56" s="8">
        <f t="shared" si="2"/>
        <v>0</v>
      </c>
      <c r="CM56" s="8">
        <f t="shared" si="3"/>
        <v>0</v>
      </c>
      <c r="CN56" s="8">
        <f t="shared" si="4"/>
        <v>0</v>
      </c>
      <c r="CO56" s="8">
        <f t="shared" si="5"/>
        <v>0</v>
      </c>
      <c r="CP56" s="8">
        <f t="shared" si="6"/>
        <v>0</v>
      </c>
      <c r="CQ56" s="8">
        <f t="shared" si="7"/>
        <v>0</v>
      </c>
      <c r="CR56" s="8">
        <f t="shared" si="8"/>
        <v>0</v>
      </c>
      <c r="CS56" s="8">
        <f t="shared" si="9"/>
        <v>0</v>
      </c>
      <c r="CT56" s="8">
        <f t="shared" si="10"/>
        <v>0</v>
      </c>
      <c r="CU56" s="8">
        <f t="shared" si="11"/>
        <v>0</v>
      </c>
      <c r="CV56" s="8">
        <f t="shared" si="12"/>
        <v>0</v>
      </c>
      <c r="CW56" s="8" t="str">
        <f>+_xlfn.XLOOKUP(Table1[[#This Row],[L4 Code]],KIRMATAŞ!B:B,KIRMATAŞ!B:B,"")</f>
        <v/>
      </c>
      <c r="CX56" s="8" t="str">
        <f>+_xlfn.XLOOKUP(Table1[[#This Row],[L4 Code]],'SU TEMİNİ'!C:C,'SU TEMİNİ'!C:C,"")</f>
        <v/>
      </c>
      <c r="CY56" s="8" t="str">
        <f>+_xlfn.XLOOKUP(Table1[[#This Row],[L4 Code]],TAŞ!C:C,TAŞ!C:C,"")</f>
        <v/>
      </c>
      <c r="CZ56" s="8" t="s">
        <v>5349</v>
      </c>
      <c r="DA56" s="8"/>
      <c r="DB56" s="8"/>
      <c r="DC56" s="8"/>
      <c r="DD56" s="8"/>
      <c r="DE56" s="8"/>
      <c r="DF56" s="8"/>
      <c r="DG56" s="8"/>
      <c r="DH56" s="8"/>
    </row>
    <row r="57" spans="1:112">
      <c r="A57" s="3" t="s">
        <v>5443</v>
      </c>
      <c r="B57" s="111" t="s">
        <v>2658</v>
      </c>
      <c r="C57" t="str">
        <f>+_xlfn.XLOOKUP(B57,'L4'!B:B,'L4'!C:C)</f>
        <v>AŞINMA TABAKASI YAPILMASI</v>
      </c>
      <c r="D57" t="s">
        <v>4967</v>
      </c>
      <c r="E57" t="str">
        <f>+_xlfn.XLOOKUP(D57,'M2'!H:H,'M2'!I:I)</f>
        <v>PROJE GENELİ</v>
      </c>
      <c r="F57" s="77" t="s">
        <v>4973</v>
      </c>
      <c r="G57" t="s">
        <v>4983</v>
      </c>
      <c r="H57" s="3" t="s">
        <v>5444</v>
      </c>
      <c r="I57" s="3" t="s">
        <v>378</v>
      </c>
      <c r="J57" s="78">
        <v>9699.4599999999991</v>
      </c>
      <c r="K57" s="78">
        <f t="shared" si="25"/>
        <v>8729.51</v>
      </c>
      <c r="L57" s="5">
        <f t="shared" si="26"/>
        <v>-3976.7767777777772</v>
      </c>
      <c r="M57" s="78">
        <f t="shared" si="27"/>
        <v>8729.51</v>
      </c>
      <c r="Y57" s="112">
        <v>0</v>
      </c>
      <c r="BH57" s="8">
        <v>315.23230555555557</v>
      </c>
      <c r="BI57" s="8">
        <v>363.72958333333338</v>
      </c>
      <c r="BJ57" s="8">
        <v>375.85390277777782</v>
      </c>
      <c r="BK57" s="8">
        <v>363.72958333333338</v>
      </c>
      <c r="BL57" s="8">
        <v>375.85390277777782</v>
      </c>
      <c r="BM57" s="8">
        <v>375.85390277777782</v>
      </c>
      <c r="BN57" s="8">
        <v>351.60526388888894</v>
      </c>
      <c r="BO57" s="8">
        <v>375.85390277777782</v>
      </c>
      <c r="BP57" s="8">
        <v>363.72958333333338</v>
      </c>
      <c r="BQ57" s="8">
        <v>375.85390277777782</v>
      </c>
      <c r="BR57" s="8">
        <v>363.72958333333338</v>
      </c>
      <c r="BS57" s="8">
        <v>375.85390277777782</v>
      </c>
      <c r="BT57" s="8">
        <v>375.85390277777782</v>
      </c>
      <c r="BU57" s="8">
        <v>363.72958333333338</v>
      </c>
      <c r="BV57" s="8">
        <v>375.85390277777782</v>
      </c>
      <c r="BW57" s="8">
        <v>363.72958333333338</v>
      </c>
      <c r="BX57" s="8">
        <v>375.85390277777782</v>
      </c>
      <c r="BY57" s="8">
        <v>375.85390277777782</v>
      </c>
      <c r="BZ57" s="8">
        <v>339.4809444444445</v>
      </c>
      <c r="CA57" s="8">
        <v>375.85390277777782</v>
      </c>
      <c r="CB57" s="8">
        <v>363.72958333333338</v>
      </c>
      <c r="CC57" s="8">
        <v>375.85390277777782</v>
      </c>
      <c r="CD57" s="8">
        <v>363.72958333333338</v>
      </c>
      <c r="CE57" s="8">
        <v>303.1079861111084</v>
      </c>
      <c r="CK57" s="8">
        <f t="shared" si="1"/>
        <v>0</v>
      </c>
      <c r="CL57" s="8">
        <f t="shared" si="2"/>
        <v>0</v>
      </c>
      <c r="CM57" s="8">
        <f t="shared" si="3"/>
        <v>0</v>
      </c>
      <c r="CN57" s="8">
        <f t="shared" si="4"/>
        <v>0</v>
      </c>
      <c r="CO57" s="8">
        <f t="shared" si="5"/>
        <v>0</v>
      </c>
      <c r="CP57" s="8">
        <f t="shared" si="6"/>
        <v>0</v>
      </c>
      <c r="CQ57" s="8">
        <f t="shared" si="7"/>
        <v>0</v>
      </c>
      <c r="CR57" s="8">
        <f t="shared" si="8"/>
        <v>0</v>
      </c>
      <c r="CS57" s="8">
        <f t="shared" si="9"/>
        <v>0</v>
      </c>
      <c r="CT57" s="8">
        <f t="shared" si="10"/>
        <v>0</v>
      </c>
      <c r="CU57" s="8">
        <f t="shared" si="11"/>
        <v>0</v>
      </c>
      <c r="CV57" s="8">
        <f t="shared" si="12"/>
        <v>0</v>
      </c>
      <c r="CW57" s="8" t="str">
        <f>+_xlfn.XLOOKUP(Table1[[#This Row],[L4 Code]],KIRMATAŞ!B:B,KIRMATAŞ!B:B,"")</f>
        <v/>
      </c>
      <c r="CX57" s="8" t="str">
        <f>+_xlfn.XLOOKUP(Table1[[#This Row],[L4 Code]],'SU TEMİNİ'!C:C,'SU TEMİNİ'!C:C,"")</f>
        <v/>
      </c>
      <c r="CY57" s="8" t="str">
        <f>+_xlfn.XLOOKUP(Table1[[#This Row],[L4 Code]],TAŞ!C:C,TAŞ!C:C,"")</f>
        <v/>
      </c>
      <c r="CZ57" s="8" t="s">
        <v>5350</v>
      </c>
      <c r="DA57" s="8"/>
      <c r="DB57" s="8"/>
      <c r="DC57" s="8"/>
      <c r="DD57" s="8"/>
      <c r="DE57" s="8"/>
      <c r="DF57" s="8"/>
      <c r="DG57" s="8"/>
      <c r="DH57" s="8"/>
    </row>
    <row r="58" spans="1:112">
      <c r="A58" s="3" t="s">
        <v>5443</v>
      </c>
      <c r="B58" s="111" t="s">
        <v>2659</v>
      </c>
      <c r="C58" t="str">
        <f>+_xlfn.XLOOKUP(B58,'L4'!B:B,'L4'!C:C)</f>
        <v>İKI TABAKA ASTARLI BITÜMLÜ SATHI KAPLAMA YP.</v>
      </c>
      <c r="D58" t="s">
        <v>4967</v>
      </c>
      <c r="E58" t="str">
        <f>+_xlfn.XLOOKUP(D58,'M2'!H:H,'M2'!I:I)</f>
        <v>PROJE GENELİ</v>
      </c>
      <c r="F58" s="77" t="s">
        <v>4973</v>
      </c>
      <c r="G58" t="s">
        <v>4983</v>
      </c>
      <c r="H58" s="3" t="s">
        <v>5444</v>
      </c>
      <c r="I58" s="3" t="s">
        <v>382</v>
      </c>
      <c r="J58" s="78">
        <v>148.1</v>
      </c>
      <c r="K58" s="78">
        <f t="shared" si="25"/>
        <v>133.29</v>
      </c>
      <c r="L58" s="5">
        <f t="shared" si="26"/>
        <v>-60.721000000000004</v>
      </c>
      <c r="M58" s="78">
        <f t="shared" si="27"/>
        <v>133.29</v>
      </c>
      <c r="Y58" s="112">
        <v>0</v>
      </c>
      <c r="BH58" s="8">
        <v>4.81325</v>
      </c>
      <c r="BI58" s="8">
        <v>5.5537499999999991</v>
      </c>
      <c r="BJ58" s="8">
        <v>5.7388749999999993</v>
      </c>
      <c r="BK58" s="8">
        <v>5.5537499999999991</v>
      </c>
      <c r="BL58" s="8">
        <v>5.7388749999999993</v>
      </c>
      <c r="BM58" s="8">
        <v>5.7388749999999993</v>
      </c>
      <c r="BN58" s="8">
        <v>5.3686249999999998</v>
      </c>
      <c r="BO58" s="8">
        <v>5.7388749999999993</v>
      </c>
      <c r="BP58" s="8">
        <v>5.5537499999999991</v>
      </c>
      <c r="BQ58" s="8">
        <v>5.7388749999999993</v>
      </c>
      <c r="BR58" s="8">
        <v>5.5537499999999991</v>
      </c>
      <c r="BS58" s="8">
        <v>5.7388749999999993</v>
      </c>
      <c r="BT58" s="8">
        <v>5.7388749999999993</v>
      </c>
      <c r="BU58" s="8">
        <v>5.5537499999999991</v>
      </c>
      <c r="BV58" s="8">
        <v>5.7388749999999993</v>
      </c>
      <c r="BW58" s="8">
        <v>5.5537499999999991</v>
      </c>
      <c r="BX58" s="8">
        <v>5.7388749999999993</v>
      </c>
      <c r="BY58" s="8">
        <v>5.7388749999999993</v>
      </c>
      <c r="BZ58" s="8">
        <v>5.1834999999999996</v>
      </c>
      <c r="CA58" s="8">
        <v>5.7388749999999993</v>
      </c>
      <c r="CB58" s="8">
        <v>5.5537499999999991</v>
      </c>
      <c r="CC58" s="8">
        <v>5.7388749999999993</v>
      </c>
      <c r="CD58" s="8">
        <v>5.5537499999999991</v>
      </c>
      <c r="CE58" s="8">
        <v>4.6281250000000682</v>
      </c>
      <c r="CK58" s="8">
        <f t="shared" si="1"/>
        <v>0</v>
      </c>
      <c r="CL58" s="8">
        <f t="shared" si="2"/>
        <v>0</v>
      </c>
      <c r="CM58" s="8">
        <f t="shared" si="3"/>
        <v>0</v>
      </c>
      <c r="CN58" s="8">
        <f t="shared" si="4"/>
        <v>0</v>
      </c>
      <c r="CO58" s="8">
        <f t="shared" si="5"/>
        <v>0</v>
      </c>
      <c r="CP58" s="8">
        <f t="shared" si="6"/>
        <v>0</v>
      </c>
      <c r="CQ58" s="8">
        <f t="shared" si="7"/>
        <v>0</v>
      </c>
      <c r="CR58" s="8">
        <f t="shared" si="8"/>
        <v>0</v>
      </c>
      <c r="CS58" s="8">
        <f t="shared" si="9"/>
        <v>0</v>
      </c>
      <c r="CT58" s="8">
        <f t="shared" si="10"/>
        <v>0</v>
      </c>
      <c r="CU58" s="8">
        <f t="shared" si="11"/>
        <v>0</v>
      </c>
      <c r="CV58" s="8">
        <f t="shared" si="12"/>
        <v>0</v>
      </c>
      <c r="CW58" s="8" t="str">
        <f>+_xlfn.XLOOKUP(Table1[[#This Row],[L4 Code]],KIRMATAŞ!B:B,KIRMATAŞ!B:B,"")</f>
        <v/>
      </c>
      <c r="CX58" s="8" t="str">
        <f>+_xlfn.XLOOKUP(Table1[[#This Row],[L4 Code]],'SU TEMİNİ'!C:C,'SU TEMİNİ'!C:C,"")</f>
        <v/>
      </c>
      <c r="CY58" s="8" t="str">
        <f>+_xlfn.XLOOKUP(Table1[[#This Row],[L4 Code]],TAŞ!C:C,TAŞ!C:C,"")</f>
        <v/>
      </c>
      <c r="CZ58" s="8" t="s">
        <v>5351</v>
      </c>
      <c r="DA58" s="8"/>
      <c r="DB58" s="8"/>
      <c r="DC58" s="8"/>
      <c r="DD58" s="8"/>
      <c r="DE58" s="8"/>
      <c r="DF58" s="8"/>
      <c r="DG58" s="8"/>
      <c r="DH58" s="8"/>
    </row>
    <row r="59" spans="1:112">
      <c r="A59" s="3" t="s">
        <v>5443</v>
      </c>
      <c r="B59" s="111" t="s">
        <v>2661</v>
      </c>
      <c r="C59" t="str">
        <f>+_xlfn.XLOOKUP(B59,'L4'!B:B,'L4'!C:C)</f>
        <v>ALTYAPI AKTARIMLARI</v>
      </c>
      <c r="D59" t="s">
        <v>4967</v>
      </c>
      <c r="E59" t="str">
        <f>+_xlfn.XLOOKUP(D59,'M2'!H:H,'M2'!I:I)</f>
        <v>PROJE GENELİ</v>
      </c>
      <c r="F59" s="77" t="s">
        <v>4973</v>
      </c>
      <c r="G59" t="s">
        <v>4983</v>
      </c>
      <c r="H59" s="3" t="s">
        <v>4984</v>
      </c>
      <c r="I59" s="3" t="s">
        <v>390</v>
      </c>
      <c r="J59" s="78">
        <v>1</v>
      </c>
      <c r="K59" s="78">
        <f t="shared" si="25"/>
        <v>1</v>
      </c>
      <c r="L59" s="5">
        <f t="shared" si="26"/>
        <v>0</v>
      </c>
      <c r="M59" s="78">
        <f t="shared" si="27"/>
        <v>1</v>
      </c>
      <c r="Y59" s="112"/>
      <c r="AK59" s="8">
        <v>3.9473684210526317E-3</v>
      </c>
      <c r="AL59" s="8">
        <v>4.0789473684210528E-2</v>
      </c>
      <c r="AM59" s="8">
        <v>3.9473684210526314E-2</v>
      </c>
      <c r="AN59" s="8">
        <v>4.0789473684210528E-2</v>
      </c>
      <c r="AO59" s="8">
        <v>4.0789473684210528E-2</v>
      </c>
      <c r="AP59" s="8">
        <v>3.6842105263157891E-2</v>
      </c>
      <c r="AQ59" s="8">
        <v>4.0789473684210528E-2</v>
      </c>
      <c r="AR59" s="8">
        <v>3.9473684210526314E-2</v>
      </c>
      <c r="AS59" s="8">
        <v>4.0789473684210528E-2</v>
      </c>
      <c r="AT59" s="8">
        <v>3.9473684210526314E-2</v>
      </c>
      <c r="AU59" s="8">
        <v>4.0789473684210528E-2</v>
      </c>
      <c r="AV59" s="8">
        <v>4.0789473684210528E-2</v>
      </c>
      <c r="AW59" s="8">
        <v>3.9473684210526314E-2</v>
      </c>
      <c r="AX59" s="8">
        <v>4.0789473684210528E-2</v>
      </c>
      <c r="AY59" s="8">
        <v>3.9473684210526314E-2</v>
      </c>
      <c r="AZ59" s="8">
        <v>4.0789473684210528E-2</v>
      </c>
      <c r="BA59" s="8">
        <v>4.0789473684210528E-2</v>
      </c>
      <c r="BB59" s="8">
        <v>3.6842105263157891E-2</v>
      </c>
      <c r="BC59" s="8">
        <v>4.0789473684210528E-2</v>
      </c>
      <c r="BD59" s="8">
        <v>3.9473684210526314E-2</v>
      </c>
      <c r="BE59" s="8">
        <v>4.0789473684210528E-2</v>
      </c>
      <c r="BF59" s="8">
        <v>3.9473684210526314E-2</v>
      </c>
      <c r="BG59" s="8">
        <v>4.0789473684210528E-2</v>
      </c>
      <c r="BH59" s="8">
        <v>4.0789473684210528E-2</v>
      </c>
      <c r="BI59" s="8">
        <v>3.9473684210526314E-2</v>
      </c>
      <c r="BJ59" s="8">
        <v>3.5526315789473739E-2</v>
      </c>
      <c r="CK59" s="8">
        <f t="shared" si="1"/>
        <v>0</v>
      </c>
      <c r="CL59" s="8">
        <f t="shared" si="2"/>
        <v>0</v>
      </c>
      <c r="CM59" s="8">
        <f t="shared" si="3"/>
        <v>0</v>
      </c>
      <c r="CN59" s="8">
        <f t="shared" si="4"/>
        <v>0</v>
      </c>
      <c r="CO59" s="8">
        <f t="shared" si="5"/>
        <v>0</v>
      </c>
      <c r="CP59" s="8">
        <f t="shared" si="6"/>
        <v>0</v>
      </c>
      <c r="CQ59" s="8">
        <f t="shared" si="7"/>
        <v>0</v>
      </c>
      <c r="CR59" s="8">
        <f t="shared" si="8"/>
        <v>0</v>
      </c>
      <c r="CS59" s="8">
        <f t="shared" si="9"/>
        <v>0</v>
      </c>
      <c r="CT59" s="8">
        <f t="shared" si="10"/>
        <v>0</v>
      </c>
      <c r="CU59" s="8">
        <f t="shared" si="11"/>
        <v>0</v>
      </c>
      <c r="CV59" s="8">
        <f t="shared" si="12"/>
        <v>0</v>
      </c>
      <c r="CW59" s="8" t="str">
        <f>+_xlfn.XLOOKUP(Table1[[#This Row],[L4 Code]],KIRMATAŞ!B:B,KIRMATAŞ!B:B,"")</f>
        <v/>
      </c>
      <c r="CX59" s="8" t="str">
        <f>+_xlfn.XLOOKUP(Table1[[#This Row],[L4 Code]],'SU TEMİNİ'!C:C,'SU TEMİNİ'!C:C,"")</f>
        <v/>
      </c>
      <c r="CY59" s="8" t="str">
        <f>+_xlfn.XLOOKUP(Table1[[#This Row],[L4 Code]],TAŞ!C:C,TAŞ!C:C,"")</f>
        <v/>
      </c>
      <c r="CZ59" s="8" t="s">
        <v>5352</v>
      </c>
      <c r="DA59" s="8"/>
      <c r="DB59" s="8"/>
      <c r="DC59" s="8"/>
      <c r="DD59" s="8"/>
      <c r="DE59" s="8"/>
      <c r="DF59" s="8"/>
      <c r="DG59" s="8"/>
      <c r="DH59" s="8"/>
    </row>
    <row r="60" spans="1:112">
      <c r="A60" s="3" t="s">
        <v>5443</v>
      </c>
      <c r="B60" s="111" t="s">
        <v>2665</v>
      </c>
      <c r="C60" t="str">
        <f>+_xlfn.XLOOKUP(B60,'L4'!B:B,'L4'!C:C)</f>
        <v>ALTYAPI HAT EMNIYETI SERTIFIKASYONU</v>
      </c>
      <c r="D60" t="s">
        <v>4967</v>
      </c>
      <c r="E60" t="str">
        <f>+_xlfn.XLOOKUP(D60,'M2'!H:H,'M2'!I:I)</f>
        <v>PROJE GENELİ</v>
      </c>
      <c r="F60" s="77" t="s">
        <v>4973</v>
      </c>
      <c r="G60" t="s">
        <v>4983</v>
      </c>
      <c r="H60" s="3" t="s">
        <v>4984</v>
      </c>
      <c r="I60" s="3" t="s">
        <v>399</v>
      </c>
      <c r="J60" s="78">
        <v>1</v>
      </c>
      <c r="K60" s="78">
        <f t="shared" si="25"/>
        <v>1</v>
      </c>
      <c r="L60" s="5">
        <f t="shared" si="26"/>
        <v>0</v>
      </c>
      <c r="M60" s="78">
        <f t="shared" si="27"/>
        <v>1</v>
      </c>
      <c r="Y60" s="112">
        <v>0</v>
      </c>
      <c r="AK60" s="8">
        <v>3.9473684210526317E-3</v>
      </c>
      <c r="AL60" s="8">
        <v>4.0789473684210528E-2</v>
      </c>
      <c r="AM60" s="8">
        <v>3.9473684210526314E-2</v>
      </c>
      <c r="AN60" s="8">
        <v>4.0789473684210528E-2</v>
      </c>
      <c r="AO60" s="8">
        <v>4.0789473684210528E-2</v>
      </c>
      <c r="AP60" s="8">
        <v>3.6842105263157891E-2</v>
      </c>
      <c r="AQ60" s="8">
        <v>4.0789473684210528E-2</v>
      </c>
      <c r="AR60" s="8">
        <v>3.9473684210526314E-2</v>
      </c>
      <c r="AS60" s="8">
        <v>4.0789473684210528E-2</v>
      </c>
      <c r="AT60" s="8">
        <v>3.9473684210526314E-2</v>
      </c>
      <c r="AU60" s="8">
        <v>4.0789473684210528E-2</v>
      </c>
      <c r="AV60" s="8">
        <v>4.0789473684210528E-2</v>
      </c>
      <c r="AW60" s="8">
        <v>3.9473684210526314E-2</v>
      </c>
      <c r="AX60" s="8">
        <v>4.0789473684210528E-2</v>
      </c>
      <c r="AY60" s="8">
        <v>3.9473684210526314E-2</v>
      </c>
      <c r="AZ60" s="8">
        <v>4.0789473684210528E-2</v>
      </c>
      <c r="BA60" s="8">
        <v>4.0789473684210528E-2</v>
      </c>
      <c r="BB60" s="8">
        <v>3.6842105263157891E-2</v>
      </c>
      <c r="BC60" s="8">
        <v>4.0789473684210528E-2</v>
      </c>
      <c r="BD60" s="8">
        <v>3.9473684210526314E-2</v>
      </c>
      <c r="BE60" s="8">
        <v>4.0789473684210528E-2</v>
      </c>
      <c r="BF60" s="8">
        <v>3.9473684210526314E-2</v>
      </c>
      <c r="BG60" s="8">
        <v>4.0789473684210528E-2</v>
      </c>
      <c r="BH60" s="8">
        <v>4.0789473684210528E-2</v>
      </c>
      <c r="BI60" s="8">
        <v>3.9473684210526314E-2</v>
      </c>
      <c r="BJ60" s="8">
        <v>3.5526315789473739E-2</v>
      </c>
      <c r="CK60" s="8">
        <f t="shared" si="1"/>
        <v>0</v>
      </c>
      <c r="CL60" s="8">
        <f t="shared" si="2"/>
        <v>0</v>
      </c>
      <c r="CM60" s="8">
        <f t="shared" si="3"/>
        <v>0</v>
      </c>
      <c r="CN60" s="8">
        <f t="shared" si="4"/>
        <v>0</v>
      </c>
      <c r="CO60" s="8">
        <f t="shared" si="5"/>
        <v>0</v>
      </c>
      <c r="CP60" s="8">
        <f t="shared" si="6"/>
        <v>0</v>
      </c>
      <c r="CQ60" s="8">
        <f t="shared" si="7"/>
        <v>0</v>
      </c>
      <c r="CR60" s="8">
        <f t="shared" si="8"/>
        <v>0</v>
      </c>
      <c r="CS60" s="8">
        <f t="shared" si="9"/>
        <v>0</v>
      </c>
      <c r="CT60" s="8">
        <f t="shared" si="10"/>
        <v>0</v>
      </c>
      <c r="CU60" s="8">
        <f t="shared" si="11"/>
        <v>0</v>
      </c>
      <c r="CV60" s="8">
        <f t="shared" si="12"/>
        <v>0</v>
      </c>
      <c r="CW60" s="8" t="str">
        <f>+_xlfn.XLOOKUP(Table1[[#This Row],[L4 Code]],KIRMATAŞ!B:B,KIRMATAŞ!B:B,"")</f>
        <v/>
      </c>
      <c r="CX60" s="8" t="str">
        <f>+_xlfn.XLOOKUP(Table1[[#This Row],[L4 Code]],'SU TEMİNİ'!C:C,'SU TEMİNİ'!C:C,"")</f>
        <v/>
      </c>
      <c r="CY60" s="8" t="str">
        <f>+_xlfn.XLOOKUP(Table1[[#This Row],[L4 Code]],TAŞ!C:C,TAŞ!C:C,"")</f>
        <v/>
      </c>
      <c r="CZ60" s="8" t="s">
        <v>5353</v>
      </c>
      <c r="DA60" s="8"/>
      <c r="DB60" s="8"/>
      <c r="DC60" s="8"/>
      <c r="DD60" s="8"/>
      <c r="DE60" s="8"/>
      <c r="DF60" s="8"/>
      <c r="DG60" s="8"/>
      <c r="DH60" s="8"/>
    </row>
    <row r="61" spans="1:112">
      <c r="A61" s="3" t="s">
        <v>5443</v>
      </c>
      <c r="B61" s="111" t="s">
        <v>9</v>
      </c>
      <c r="C61" t="str">
        <f>+_xlfn.XLOOKUP(B61,'L4'!B:B,'L4'!C:C)</f>
        <v>DOLGU - KIRMATAŞ</v>
      </c>
      <c r="D61" t="s">
        <v>73</v>
      </c>
      <c r="E61" t="str">
        <f>+_xlfn.XLOOKUP(D61,'M2'!H:H,'M2'!I:I)</f>
        <v>PETSAN - GENEL</v>
      </c>
      <c r="F61" s="77" t="s">
        <v>68</v>
      </c>
      <c r="G61" t="str">
        <f>+_xlfn.XLOOKUP(F61,'M2'!B:B,'M2'!C:C)</f>
        <v>PETSAN İNŞAAT</v>
      </c>
      <c r="H61" s="3" t="s">
        <v>69</v>
      </c>
      <c r="I61" s="3" t="s">
        <v>43</v>
      </c>
      <c r="J61" s="78">
        <v>504.56299999999999</v>
      </c>
      <c r="K61" s="78">
        <f t="shared" ref="K61:K66" si="28">+M61-SUM(N61:X61)</f>
        <v>0</v>
      </c>
      <c r="L61" s="5">
        <f t="shared" ref="L61:L66" si="29">-SUM(Y61:BT61)+K61</f>
        <v>0</v>
      </c>
      <c r="M61" s="78">
        <f t="shared" si="27"/>
        <v>0</v>
      </c>
      <c r="T61" s="8">
        <v>0</v>
      </c>
      <c r="U61" s="8">
        <v>0</v>
      </c>
      <c r="V61" s="8">
        <v>0</v>
      </c>
      <c r="W61" s="8">
        <v>0</v>
      </c>
      <c r="X61" s="8">
        <v>0</v>
      </c>
      <c r="Y61" s="112"/>
      <c r="CK61" s="8">
        <f t="shared" si="1"/>
        <v>0</v>
      </c>
      <c r="CL61" s="8">
        <f t="shared" si="2"/>
        <v>0</v>
      </c>
      <c r="CM61" s="8">
        <f t="shared" si="3"/>
        <v>0</v>
      </c>
      <c r="CN61" s="8">
        <f t="shared" si="4"/>
        <v>0</v>
      </c>
      <c r="CO61" s="8">
        <f t="shared" si="5"/>
        <v>0</v>
      </c>
      <c r="CP61" s="8">
        <f t="shared" si="6"/>
        <v>0</v>
      </c>
      <c r="CQ61" s="8">
        <f t="shared" si="7"/>
        <v>0</v>
      </c>
      <c r="CR61" s="8">
        <f t="shared" si="8"/>
        <v>0</v>
      </c>
      <c r="CS61" s="8">
        <f t="shared" si="9"/>
        <v>0</v>
      </c>
      <c r="CT61" s="8">
        <f t="shared" si="10"/>
        <v>0</v>
      </c>
      <c r="CU61" s="8">
        <f t="shared" si="11"/>
        <v>0</v>
      </c>
      <c r="CV61" s="8">
        <f t="shared" si="12"/>
        <v>0</v>
      </c>
      <c r="CW61" s="8" t="s">
        <v>9</v>
      </c>
      <c r="CX61" s="8" t="s">
        <v>102</v>
      </c>
      <c r="CY61" s="8" t="s">
        <v>102</v>
      </c>
      <c r="CZ61" s="8" t="s">
        <v>5354</v>
      </c>
      <c r="DA61" s="8"/>
      <c r="DB61" s="8"/>
      <c r="DC61" s="8"/>
      <c r="DD61" s="8"/>
      <c r="DE61" s="8"/>
      <c r="DF61" s="8"/>
      <c r="DG61" s="8"/>
      <c r="DH61" s="8"/>
    </row>
    <row r="62" spans="1:112">
      <c r="A62" s="3" t="s">
        <v>5443</v>
      </c>
      <c r="B62" s="111" t="s">
        <v>9</v>
      </c>
      <c r="C62" t="str">
        <f>+_xlfn.XLOOKUP(B62,'L4'!B:B,'L4'!C:C)</f>
        <v>DOLGU - KIRMATAŞ</v>
      </c>
      <c r="D62" t="s">
        <v>5181</v>
      </c>
      <c r="E62" t="str">
        <f>+_xlfn.XLOOKUP(D62,'M2'!H:H,'M2'!I:I)</f>
        <v>ÖZDOĞAN İNŞAAT - GENEL</v>
      </c>
      <c r="F62" s="77" t="s">
        <v>4971</v>
      </c>
      <c r="G62" t="s">
        <v>4998</v>
      </c>
      <c r="H62" s="3" t="s">
        <v>5185</v>
      </c>
      <c r="I62" s="3" t="s">
        <v>43</v>
      </c>
      <c r="J62" s="78">
        <v>815.28200000000004</v>
      </c>
      <c r="K62" s="78">
        <f t="shared" si="28"/>
        <v>0</v>
      </c>
      <c r="L62" s="5">
        <f t="shared" si="29"/>
        <v>0</v>
      </c>
      <c r="M62" s="78">
        <f t="shared" si="27"/>
        <v>0</v>
      </c>
      <c r="P62" s="8">
        <v>0</v>
      </c>
      <c r="Q62" s="8">
        <v>0</v>
      </c>
      <c r="R62" s="8">
        <v>0</v>
      </c>
      <c r="S62" s="8">
        <v>0</v>
      </c>
      <c r="T62" s="8">
        <v>0</v>
      </c>
      <c r="U62" s="8">
        <v>0</v>
      </c>
      <c r="V62" s="8">
        <v>0</v>
      </c>
      <c r="W62" s="8">
        <v>0</v>
      </c>
      <c r="X62" s="8">
        <v>0</v>
      </c>
      <c r="Y62" s="112"/>
      <c r="CK62" s="8">
        <f t="shared" si="1"/>
        <v>0</v>
      </c>
      <c r="CL62" s="8">
        <f t="shared" si="2"/>
        <v>0</v>
      </c>
      <c r="CM62" s="8">
        <f t="shared" si="3"/>
        <v>0</v>
      </c>
      <c r="CN62" s="8">
        <f t="shared" si="4"/>
        <v>0</v>
      </c>
      <c r="CO62" s="8">
        <f t="shared" si="5"/>
        <v>0</v>
      </c>
      <c r="CP62" s="8">
        <f t="shared" si="6"/>
        <v>0</v>
      </c>
      <c r="CQ62" s="8">
        <f t="shared" si="7"/>
        <v>0</v>
      </c>
      <c r="CR62" s="8">
        <f t="shared" si="8"/>
        <v>0</v>
      </c>
      <c r="CS62" s="8">
        <f t="shared" si="9"/>
        <v>0</v>
      </c>
      <c r="CT62" s="8">
        <f t="shared" si="10"/>
        <v>0</v>
      </c>
      <c r="CU62" s="8">
        <f t="shared" si="11"/>
        <v>0</v>
      </c>
      <c r="CV62" s="8">
        <f t="shared" si="12"/>
        <v>0</v>
      </c>
      <c r="CW62" s="8" t="s">
        <v>9</v>
      </c>
      <c r="CX62" s="8" t="s">
        <v>102</v>
      </c>
      <c r="CY62" s="8" t="s">
        <v>102</v>
      </c>
      <c r="CZ62" s="8" t="s">
        <v>5355</v>
      </c>
      <c r="DA62" s="8"/>
      <c r="DB62" s="8"/>
      <c r="DC62" s="8"/>
      <c r="DD62" s="8"/>
      <c r="DE62" s="8"/>
      <c r="DF62" s="8"/>
      <c r="DG62" s="8"/>
      <c r="DH62" s="8"/>
    </row>
    <row r="63" spans="1:112">
      <c r="A63" s="3" t="s">
        <v>5443</v>
      </c>
      <c r="B63" s="111" t="s">
        <v>5</v>
      </c>
      <c r="C63" t="str">
        <f>+_xlfn.XLOOKUP(B63,'L4'!B:B,'L4'!C:C)</f>
        <v>KAZI - SANAT YAPISI ( KÖPRÜ HARIÇ )</v>
      </c>
      <c r="D63" t="s">
        <v>71</v>
      </c>
      <c r="E63" t="str">
        <f>+_xlfn.XLOOKUP(D63,'M2'!H:H,'M2'!I:I)</f>
        <v>DOĞUŞ T. - GENEL</v>
      </c>
      <c r="F63" s="77" t="s">
        <v>30</v>
      </c>
      <c r="G63" t="str">
        <f>+_xlfn.XLOOKUP(F63,'M2'!B:B,'M2'!C:C)</f>
        <v>DOĞUŞ TEKNİK</v>
      </c>
      <c r="H63" s="3" t="s">
        <v>32</v>
      </c>
      <c r="I63" s="3" t="s">
        <v>39</v>
      </c>
      <c r="J63" s="78">
        <v>750</v>
      </c>
      <c r="K63" s="78">
        <f t="shared" si="28"/>
        <v>0</v>
      </c>
      <c r="L63" s="5">
        <f t="shared" si="29"/>
        <v>0</v>
      </c>
      <c r="M63" s="78">
        <f t="shared" si="27"/>
        <v>886.99035510849933</v>
      </c>
      <c r="R63" s="8">
        <v>393</v>
      </c>
      <c r="S63" s="8">
        <v>-39.189</v>
      </c>
      <c r="T63" s="8">
        <v>326.76600000000002</v>
      </c>
      <c r="U63" s="8">
        <v>7.3551084993823679E-3</v>
      </c>
      <c r="V63" s="8">
        <v>172.98299999999995</v>
      </c>
      <c r="W63" s="8">
        <v>33.423000000000002</v>
      </c>
      <c r="X63" s="8">
        <v>0</v>
      </c>
      <c r="Y63" s="112"/>
      <c r="CK63" s="8">
        <f t="shared" si="1"/>
        <v>0</v>
      </c>
      <c r="CL63" s="8">
        <f t="shared" si="2"/>
        <v>0</v>
      </c>
      <c r="CM63" s="8">
        <f t="shared" si="3"/>
        <v>0</v>
      </c>
      <c r="CN63" s="8">
        <f t="shared" si="4"/>
        <v>0</v>
      </c>
      <c r="CO63" s="8">
        <f t="shared" si="5"/>
        <v>0</v>
      </c>
      <c r="CP63" s="8">
        <f t="shared" si="6"/>
        <v>0</v>
      </c>
      <c r="CQ63" s="8">
        <f t="shared" si="7"/>
        <v>0</v>
      </c>
      <c r="CR63" s="8">
        <f t="shared" si="8"/>
        <v>0</v>
      </c>
      <c r="CS63" s="8">
        <f t="shared" si="9"/>
        <v>0</v>
      </c>
      <c r="CT63" s="8">
        <f t="shared" si="10"/>
        <v>0</v>
      </c>
      <c r="CU63" s="8">
        <f t="shared" si="11"/>
        <v>0</v>
      </c>
      <c r="CV63" s="8">
        <f t="shared" si="12"/>
        <v>0</v>
      </c>
      <c r="CW63" s="8" t="str">
        <f>+_xlfn.XLOOKUP(Table1[[#This Row],[L4 Code]],KIRMATAŞ!B:B,KIRMATAŞ!B:B,"")</f>
        <v/>
      </c>
      <c r="CX63" s="8" t="str">
        <f>+_xlfn.XLOOKUP(Table1[[#This Row],[L4 Code]],'SU TEMİNİ'!C:C,'SU TEMİNİ'!C:C,"")</f>
        <v/>
      </c>
      <c r="CY63" s="8" t="str">
        <f>+_xlfn.XLOOKUP(Table1[[#This Row],[L4 Code]],TAŞ!C:C,TAŞ!C:C,"")</f>
        <v/>
      </c>
      <c r="CZ63" s="97" t="s">
        <v>5356</v>
      </c>
      <c r="DA63" s="8"/>
      <c r="DB63" s="8"/>
      <c r="DC63" s="8"/>
      <c r="DD63" s="8"/>
      <c r="DE63" s="8"/>
      <c r="DF63" s="8"/>
      <c r="DG63" s="8"/>
      <c r="DH63" s="8"/>
    </row>
    <row r="64" spans="1:112">
      <c r="A64" s="3" t="s">
        <v>5443</v>
      </c>
      <c r="B64" s="111" t="s">
        <v>5</v>
      </c>
      <c r="C64" t="str">
        <f>+_xlfn.XLOOKUP(B64,'L4'!B:B,'L4'!C:C)</f>
        <v>KAZI - SANAT YAPISI ( KÖPRÜ HARIÇ )</v>
      </c>
      <c r="D64" t="s">
        <v>73</v>
      </c>
      <c r="E64" t="str">
        <f>+_xlfn.XLOOKUP(D64,'M2'!H:H,'M2'!I:I)</f>
        <v>PETSAN - GENEL</v>
      </c>
      <c r="F64" s="77" t="s">
        <v>68</v>
      </c>
      <c r="G64" t="str">
        <f>+_xlfn.XLOOKUP(F64,'M2'!B:B,'M2'!C:C)</f>
        <v>PETSAN İNŞAAT</v>
      </c>
      <c r="H64" s="3" t="s">
        <v>69</v>
      </c>
      <c r="I64" s="3" t="s">
        <v>39</v>
      </c>
      <c r="J64" s="78">
        <v>500</v>
      </c>
      <c r="K64" s="78">
        <f t="shared" si="28"/>
        <v>-32.730000000000018</v>
      </c>
      <c r="L64" s="5">
        <f t="shared" si="29"/>
        <v>0</v>
      </c>
      <c r="M64" s="78">
        <f t="shared" si="27"/>
        <v>576.96999999999991</v>
      </c>
      <c r="R64" s="8">
        <v>0</v>
      </c>
      <c r="S64" s="8">
        <v>0</v>
      </c>
      <c r="T64" s="8">
        <v>550.91</v>
      </c>
      <c r="U64" s="8">
        <v>0.01</v>
      </c>
      <c r="V64" s="8">
        <v>58.78</v>
      </c>
      <c r="W64" s="8">
        <v>0</v>
      </c>
      <c r="X64" s="8">
        <v>0</v>
      </c>
      <c r="Y64" s="112">
        <v>-32.729999999999997</v>
      </c>
      <c r="CK64" s="8">
        <f t="shared" si="1"/>
        <v>0</v>
      </c>
      <c r="CL64" s="8">
        <f t="shared" si="2"/>
        <v>0</v>
      </c>
      <c r="CM64" s="8">
        <f t="shared" si="3"/>
        <v>0</v>
      </c>
      <c r="CN64" s="8">
        <f t="shared" si="4"/>
        <v>0</v>
      </c>
      <c r="CO64" s="8">
        <f t="shared" si="5"/>
        <v>0</v>
      </c>
      <c r="CP64" s="8">
        <f t="shared" si="6"/>
        <v>0</v>
      </c>
      <c r="CQ64" s="8">
        <f t="shared" si="7"/>
        <v>0</v>
      </c>
      <c r="CR64" s="8">
        <f t="shared" si="8"/>
        <v>0</v>
      </c>
      <c r="CS64" s="8">
        <f t="shared" si="9"/>
        <v>0</v>
      </c>
      <c r="CT64" s="8">
        <f t="shared" si="10"/>
        <v>0</v>
      </c>
      <c r="CU64" s="8">
        <f t="shared" si="11"/>
        <v>0</v>
      </c>
      <c r="CV64" s="8">
        <f t="shared" si="12"/>
        <v>0</v>
      </c>
      <c r="CW64" s="8" t="str">
        <f>+_xlfn.XLOOKUP(Table1[[#This Row],[L4 Code]],KIRMATAŞ!B:B,KIRMATAŞ!B:B,"")</f>
        <v/>
      </c>
      <c r="CX64" s="8" t="str">
        <f>+_xlfn.XLOOKUP(Table1[[#This Row],[L4 Code]],'SU TEMİNİ'!C:C,'SU TEMİNİ'!C:C,"")</f>
        <v/>
      </c>
      <c r="CY64" s="8" t="str">
        <f>+_xlfn.XLOOKUP(Table1[[#This Row],[L4 Code]],TAŞ!C:C,TAŞ!C:C,"")</f>
        <v/>
      </c>
      <c r="CZ64" s="97" t="s">
        <v>5357</v>
      </c>
      <c r="DA64" s="8"/>
      <c r="DB64" s="8"/>
      <c r="DC64" s="8"/>
      <c r="DD64" s="8"/>
      <c r="DE64" s="8"/>
      <c r="DF64" s="8"/>
      <c r="DG64" s="8"/>
      <c r="DH64" s="8"/>
    </row>
    <row r="65" spans="1:112">
      <c r="A65" s="3" t="s">
        <v>5443</v>
      </c>
      <c r="B65" s="111" t="s">
        <v>5</v>
      </c>
      <c r="C65" t="str">
        <f>+_xlfn.XLOOKUP(B65,'L4'!B:B,'L4'!C:C)</f>
        <v>KAZI - SANAT YAPISI ( KÖPRÜ HARIÇ )</v>
      </c>
      <c r="D65" t="s">
        <v>76</v>
      </c>
      <c r="E65" t="str">
        <f>+_xlfn.XLOOKUP(D65,'M2'!H:H,'M2'!I:I)</f>
        <v>RAYSAN - GENEL</v>
      </c>
      <c r="F65" s="77" t="s">
        <v>77</v>
      </c>
      <c r="G65" t="str">
        <f>+_xlfn.XLOOKUP(F65,'M2'!B:B,'M2'!C:C)</f>
        <v>RAYSAN İNŞAAT</v>
      </c>
      <c r="H65" s="3" t="s">
        <v>5169</v>
      </c>
      <c r="I65" s="3" t="s">
        <v>39</v>
      </c>
      <c r="J65" s="78">
        <v>1600</v>
      </c>
      <c r="K65" s="78">
        <f t="shared" si="28"/>
        <v>15694</v>
      </c>
      <c r="L65" s="5">
        <f t="shared" si="29"/>
        <v>0</v>
      </c>
      <c r="M65" s="78">
        <f t="shared" si="27"/>
        <v>16288.005999999999</v>
      </c>
      <c r="T65" s="8">
        <v>392.86505100000005</v>
      </c>
      <c r="U65" s="8">
        <v>0</v>
      </c>
      <c r="V65" s="8">
        <v>201.14094899999992</v>
      </c>
      <c r="W65" s="8">
        <v>0</v>
      </c>
      <c r="X65" s="8">
        <v>0</v>
      </c>
      <c r="Y65" s="112">
        <v>15694</v>
      </c>
      <c r="CK65" s="8">
        <f t="shared" si="1"/>
        <v>0</v>
      </c>
      <c r="CL65" s="8">
        <f t="shared" si="2"/>
        <v>0</v>
      </c>
      <c r="CM65" s="8">
        <f t="shared" si="3"/>
        <v>0</v>
      </c>
      <c r="CN65" s="8">
        <f t="shared" si="4"/>
        <v>0</v>
      </c>
      <c r="CO65" s="8">
        <f t="shared" si="5"/>
        <v>0</v>
      </c>
      <c r="CP65" s="8">
        <f t="shared" si="6"/>
        <v>0</v>
      </c>
      <c r="CQ65" s="8">
        <f t="shared" si="7"/>
        <v>0</v>
      </c>
      <c r="CR65" s="8">
        <f t="shared" si="8"/>
        <v>0</v>
      </c>
      <c r="CS65" s="8">
        <f t="shared" si="9"/>
        <v>0</v>
      </c>
      <c r="CT65" s="8">
        <f t="shared" si="10"/>
        <v>0</v>
      </c>
      <c r="CU65" s="8">
        <f t="shared" si="11"/>
        <v>0</v>
      </c>
      <c r="CV65" s="8">
        <f t="shared" si="12"/>
        <v>0</v>
      </c>
      <c r="CW65" s="8" t="str">
        <f>+_xlfn.XLOOKUP(Table1[[#This Row],[L4 Code]],KIRMATAŞ!B:B,KIRMATAŞ!B:B,"")</f>
        <v/>
      </c>
      <c r="CX65" s="8" t="str">
        <f>+_xlfn.XLOOKUP(Table1[[#This Row],[L4 Code]],'SU TEMİNİ'!C:C,'SU TEMİNİ'!C:C,"")</f>
        <v/>
      </c>
      <c r="CY65" s="8" t="str">
        <f>+_xlfn.XLOOKUP(Table1[[#This Row],[L4 Code]],TAŞ!C:C,TAŞ!C:C,"")</f>
        <v/>
      </c>
      <c r="CZ65" s="8" t="s">
        <v>5358</v>
      </c>
      <c r="DA65" s="8"/>
      <c r="DB65" s="8"/>
      <c r="DC65" s="8"/>
      <c r="DD65" s="8"/>
      <c r="DE65" s="8"/>
      <c r="DF65" s="8"/>
      <c r="DG65" s="8"/>
      <c r="DH65" s="8"/>
    </row>
    <row r="66" spans="1:112">
      <c r="A66" s="3" t="s">
        <v>5443</v>
      </c>
      <c r="B66" s="111" t="s">
        <v>5</v>
      </c>
      <c r="C66" t="str">
        <f>+_xlfn.XLOOKUP(B66,'L4'!B:B,'L4'!C:C)</f>
        <v>KAZI - SANAT YAPISI ( KÖPRÜ HARIÇ )</v>
      </c>
      <c r="D66" t="s">
        <v>5181</v>
      </c>
      <c r="E66" t="str">
        <f>+_xlfn.XLOOKUP(D66,'M2'!H:H,'M2'!I:I)</f>
        <v>ÖZDOĞAN İNŞAAT - GENEL</v>
      </c>
      <c r="F66" s="77" t="s">
        <v>4971</v>
      </c>
      <c r="G66" t="s">
        <v>4998</v>
      </c>
      <c r="H66" s="3" t="s">
        <v>5185</v>
      </c>
      <c r="I66" s="3" t="s">
        <v>39</v>
      </c>
      <c r="J66" s="78">
        <v>2360</v>
      </c>
      <c r="K66" s="78">
        <f t="shared" si="28"/>
        <v>291.59000000000015</v>
      </c>
      <c r="L66" s="5">
        <f t="shared" si="29"/>
        <v>0</v>
      </c>
      <c r="M66" s="78">
        <f t="shared" si="27"/>
        <v>3595.4860000000003</v>
      </c>
      <c r="P66" s="8">
        <v>891.54</v>
      </c>
      <c r="Q66" s="8">
        <v>1631.98</v>
      </c>
      <c r="R66" s="8">
        <v>463.30000000000018</v>
      </c>
      <c r="S66" s="8">
        <v>0</v>
      </c>
      <c r="T66" s="8">
        <v>-759.23564699999997</v>
      </c>
      <c r="U66" s="8">
        <v>-3.5300000035931589E-4</v>
      </c>
      <c r="V66" s="8">
        <v>1076.3120000000004</v>
      </c>
      <c r="W66" s="8">
        <v>0</v>
      </c>
      <c r="X66" s="8">
        <v>0</v>
      </c>
      <c r="Y66" s="112">
        <v>291.58999999999997</v>
      </c>
      <c r="CK66" s="8">
        <f t="shared" ref="CK66:CK129" si="30">+CK545-CK140-CK141-CK142</f>
        <v>0</v>
      </c>
      <c r="CL66" s="8">
        <f t="shared" ref="CL66:CL129" si="31">+CL545-CL140-CL141-CL142</f>
        <v>0</v>
      </c>
      <c r="CM66" s="8">
        <f t="shared" ref="CM66:CM129" si="32">+CM545-CM140-CM141-CM142</f>
        <v>0</v>
      </c>
      <c r="CN66" s="8">
        <f t="shared" ref="CN66:CN129" si="33">+CN545-CN140-CN141-CN142</f>
        <v>0</v>
      </c>
      <c r="CO66" s="8">
        <f t="shared" ref="CO66:CO129" si="34">+CO545-CO140-CO141-CO142</f>
        <v>0</v>
      </c>
      <c r="CP66" s="8">
        <f t="shared" ref="CP66:CP129" si="35">+CP545-CP140-CP141-CP142</f>
        <v>0</v>
      </c>
      <c r="CQ66" s="8">
        <f t="shared" ref="CQ66:CQ129" si="36">+CQ545-CQ140-CQ141-CQ142</f>
        <v>0</v>
      </c>
      <c r="CR66" s="8">
        <f t="shared" ref="CR66:CR129" si="37">+CR545-CR140-CR141-CR142</f>
        <v>0</v>
      </c>
      <c r="CS66" s="8">
        <f t="shared" ref="CS66:CS129" si="38">+CS545-CS140-CS141-CS142</f>
        <v>0</v>
      </c>
      <c r="CT66" s="8">
        <f t="shared" ref="CT66:CT129" si="39">+CT545-CT140-CT141-CT142</f>
        <v>0</v>
      </c>
      <c r="CU66" s="8">
        <f t="shared" ref="CU66:CU129" si="40">+CU545-CU140-CU141-CU142</f>
        <v>0</v>
      </c>
      <c r="CV66" s="8">
        <f t="shared" ref="CV66:CV129" si="41">+CV545-CV140-CV141-CV142</f>
        <v>0</v>
      </c>
      <c r="CW66" s="8" t="str">
        <f>+_xlfn.XLOOKUP(Table1[[#This Row],[L4 Code]],KIRMATAŞ!B:B,KIRMATAŞ!B:B,"")</f>
        <v/>
      </c>
      <c r="CX66" s="8" t="str">
        <f>+_xlfn.XLOOKUP(Table1[[#This Row],[L4 Code]],'SU TEMİNİ'!C:C,'SU TEMİNİ'!C:C,"")</f>
        <v/>
      </c>
      <c r="CY66" s="8" t="str">
        <f>+_xlfn.XLOOKUP(Table1[[#This Row],[L4 Code]],TAŞ!C:C,TAŞ!C:C,"")</f>
        <v/>
      </c>
      <c r="CZ66" s="8" t="s">
        <v>5359</v>
      </c>
      <c r="DA66" s="8"/>
      <c r="DB66" s="8"/>
      <c r="DC66" s="8"/>
      <c r="DD66" s="8"/>
      <c r="DE66" s="8"/>
      <c r="DF66" s="8"/>
      <c r="DG66" s="8"/>
      <c r="DH66" s="8"/>
    </row>
    <row r="67" spans="1:112">
      <c r="A67" s="3" t="s">
        <v>5443</v>
      </c>
      <c r="B67" s="111" t="s">
        <v>2624</v>
      </c>
      <c r="C67" t="str">
        <f>+_xlfn.XLOOKUP(B67,'L4'!B:B,'L4'!C:C)</f>
        <v>PREFABRIK DRENAJ VE KONTROL BACASI YAP.</v>
      </c>
      <c r="D67" t="s">
        <v>4967</v>
      </c>
      <c r="E67" t="str">
        <f>+_xlfn.XLOOKUP(D67,'M2'!H:H,'M2'!I:I)</f>
        <v>PROJE GENELİ</v>
      </c>
      <c r="F67" s="77" t="s">
        <v>4973</v>
      </c>
      <c r="G67" t="s">
        <v>4983</v>
      </c>
      <c r="H67" s="3" t="s">
        <v>5444</v>
      </c>
      <c r="I67" s="3" t="s">
        <v>183</v>
      </c>
      <c r="J67" s="78">
        <v>2770.4599999999996</v>
      </c>
      <c r="K67" s="78">
        <f>+M67-SUM(N67:W67)</f>
        <v>2770</v>
      </c>
      <c r="L67" s="5">
        <f>+SUM(X67:BT67)-K67</f>
        <v>0</v>
      </c>
      <c r="M67" s="78">
        <f t="shared" si="27"/>
        <v>2770</v>
      </c>
      <c r="Y67" s="112">
        <v>0</v>
      </c>
      <c r="AE67" s="8">
        <v>175.96311475409837</v>
      </c>
      <c r="AF67" s="8">
        <v>170.28688524590163</v>
      </c>
      <c r="AG67" s="8">
        <v>175.96311475409837</v>
      </c>
      <c r="AH67" s="8">
        <v>170.28688524590163</v>
      </c>
      <c r="AI67" s="8">
        <v>175.96311475409837</v>
      </c>
      <c r="AJ67" s="8">
        <v>175.96311475409837</v>
      </c>
      <c r="AK67" s="8">
        <v>170.28688524590163</v>
      </c>
      <c r="AL67" s="8">
        <v>170.28688524590166</v>
      </c>
      <c r="AQ67" s="8">
        <v>175.96311475409837</v>
      </c>
      <c r="AR67" s="8">
        <v>170.28688524590163</v>
      </c>
      <c r="AS67" s="8">
        <v>175.96311475409837</v>
      </c>
      <c r="AT67" s="8">
        <v>170.28688524590163</v>
      </c>
      <c r="AU67" s="8">
        <v>175.96311475409837</v>
      </c>
      <c r="AV67" s="8">
        <v>175.96311475409837</v>
      </c>
      <c r="AW67" s="8">
        <v>170.28688524590163</v>
      </c>
      <c r="AX67" s="8">
        <v>170.28688524590166</v>
      </c>
      <c r="CK67" s="8">
        <f t="shared" si="30"/>
        <v>0</v>
      </c>
      <c r="CL67" s="8">
        <f t="shared" si="31"/>
        <v>0</v>
      </c>
      <c r="CM67" s="8">
        <f t="shared" si="32"/>
        <v>0</v>
      </c>
      <c r="CN67" s="8">
        <f t="shared" si="33"/>
        <v>0</v>
      </c>
      <c r="CO67" s="8">
        <f t="shared" si="34"/>
        <v>0</v>
      </c>
      <c r="CP67" s="8">
        <f t="shared" si="35"/>
        <v>0</v>
      </c>
      <c r="CQ67" s="8">
        <f t="shared" si="36"/>
        <v>0</v>
      </c>
      <c r="CR67" s="8">
        <f t="shared" si="37"/>
        <v>0</v>
      </c>
      <c r="CS67" s="8">
        <f t="shared" si="38"/>
        <v>0</v>
      </c>
      <c r="CT67" s="8">
        <f t="shared" si="39"/>
        <v>0</v>
      </c>
      <c r="CU67" s="8">
        <f t="shared" si="40"/>
        <v>0</v>
      </c>
      <c r="CV67" s="8">
        <f t="shared" si="41"/>
        <v>0</v>
      </c>
      <c r="CW67" s="8" t="str">
        <f>+_xlfn.XLOOKUP(Table1[[#This Row],[L4 Code]],KIRMATAŞ!B:B,KIRMATAŞ!B:B,"")</f>
        <v>D-01.ALT-02.SNT-009</v>
      </c>
      <c r="CX67" s="8" t="str">
        <f>+_xlfn.XLOOKUP(Table1[[#This Row],[L4 Code]],'SU TEMİNİ'!C:C,'SU TEMİNİ'!C:C,"")</f>
        <v/>
      </c>
      <c r="CY67" s="8" t="str">
        <f>+_xlfn.XLOOKUP(Table1[[#This Row],[L4 Code]],TAŞ!C:C,TAŞ!C:C,"")</f>
        <v/>
      </c>
      <c r="CZ67" s="8" t="s">
        <v>5360</v>
      </c>
      <c r="DA67" s="8"/>
      <c r="DB67" s="8"/>
      <c r="DC67" s="8"/>
      <c r="DD67" s="8"/>
      <c r="DE67" s="8"/>
      <c r="DF67" s="8"/>
      <c r="DG67" s="8"/>
      <c r="DH67" s="8"/>
    </row>
    <row r="68" spans="1:112">
      <c r="A68" s="3" t="s">
        <v>5443</v>
      </c>
      <c r="B68" s="111" t="s">
        <v>12</v>
      </c>
      <c r="C68" t="str">
        <f>+_xlfn.XLOOKUP(B68,'L4'!B:B,'L4'!C:C)</f>
        <v>PÜSKÜRTME BETONU YAPILMASI</v>
      </c>
      <c r="D68" t="s">
        <v>4967</v>
      </c>
      <c r="E68" t="str">
        <f>+_xlfn.XLOOKUP(D68,'M2'!H:H,'M2'!I:I)</f>
        <v>PROJE GENELİ</v>
      </c>
      <c r="F68" s="77" t="s">
        <v>4973</v>
      </c>
      <c r="G68" t="s">
        <v>4983</v>
      </c>
      <c r="H68" s="3" t="s">
        <v>5444</v>
      </c>
      <c r="I68" s="3" t="s">
        <v>199</v>
      </c>
      <c r="J68" s="78">
        <v>101625.56926146134</v>
      </c>
      <c r="K68" s="78">
        <f>+M68-SUM(N68:W68)</f>
        <v>63772.472755223644</v>
      </c>
      <c r="L68" s="5">
        <f>+SUM(X68:BT68)-K68</f>
        <v>0</v>
      </c>
      <c r="M68" s="78">
        <f t="shared" si="27"/>
        <v>69944.38475522364</v>
      </c>
      <c r="N68" s="8">
        <v>0</v>
      </c>
      <c r="O68" s="8">
        <v>0</v>
      </c>
      <c r="P68" s="8">
        <v>1194.615999691267</v>
      </c>
      <c r="Q68" s="8">
        <v>4977.2960003087319</v>
      </c>
      <c r="R68" s="8">
        <v>0</v>
      </c>
      <c r="S68" s="8">
        <v>0</v>
      </c>
      <c r="T68" s="8">
        <v>0</v>
      </c>
      <c r="U68" s="8">
        <v>0</v>
      </c>
      <c r="V68" s="8">
        <v>0</v>
      </c>
      <c r="Y68" s="112"/>
      <c r="Z68" s="8">
        <v>1101.7333214954751</v>
      </c>
      <c r="AA68" s="8">
        <v>1892.3505134889731</v>
      </c>
      <c r="AB68" s="8">
        <v>1714.8037912389336</v>
      </c>
      <c r="AC68" s="8">
        <v>1619.9696132607874</v>
      </c>
      <c r="AD68" s="8">
        <v>1433.6188256585456</v>
      </c>
      <c r="AE68" s="8">
        <v>1619.6009097364574</v>
      </c>
      <c r="AF68" s="8">
        <v>1983.7713614142181</v>
      </c>
      <c r="AG68" s="8">
        <v>2045.3152205122965</v>
      </c>
      <c r="AH68" s="8">
        <v>2021.7291692870683</v>
      </c>
      <c r="AI68" s="8">
        <v>2062.6385834496623</v>
      </c>
      <c r="AJ68" s="8">
        <v>2493.3441555682998</v>
      </c>
      <c r="AK68" s="8">
        <v>2047.1174827644061</v>
      </c>
      <c r="AL68" s="8">
        <v>1920.7192481410086</v>
      </c>
      <c r="AM68" s="8">
        <v>1853.4716805726307</v>
      </c>
      <c r="AN68" s="8">
        <v>1856.1975150390456</v>
      </c>
      <c r="AO68" s="8">
        <v>2130.4185636434886</v>
      </c>
      <c r="AP68" s="8">
        <v>2122.5406604694354</v>
      </c>
      <c r="AQ68" s="8">
        <v>2005.584934253458</v>
      </c>
      <c r="AR68" s="8">
        <v>1763.1858198703858</v>
      </c>
      <c r="AS68" s="8">
        <v>1257.4212396871485</v>
      </c>
      <c r="AT68" s="8">
        <v>2935.0215593491703</v>
      </c>
      <c r="AU68" s="8">
        <v>3452.1251451369817</v>
      </c>
      <c r="AV68" s="8">
        <v>3459.5926776803135</v>
      </c>
      <c r="AW68" s="8">
        <v>3225.798088390181</v>
      </c>
      <c r="AX68" s="8">
        <v>2908.4103659785624</v>
      </c>
      <c r="AY68" s="8">
        <v>2831.3994615681286</v>
      </c>
      <c r="AZ68" s="8">
        <v>2523.7743818389586</v>
      </c>
      <c r="BA68" s="8">
        <v>2141.7574874005791</v>
      </c>
      <c r="BB68" s="8">
        <v>1824.0995620746153</v>
      </c>
      <c r="BC68" s="8">
        <v>1407.3985381737814</v>
      </c>
      <c r="BD68" s="8">
        <v>117.56287808064357</v>
      </c>
      <c r="BE68" s="8">
        <v>0</v>
      </c>
      <c r="BF68" s="8">
        <v>0</v>
      </c>
      <c r="BG68" s="8">
        <v>0</v>
      </c>
      <c r="BH68" s="8">
        <v>0</v>
      </c>
      <c r="BI68" s="8">
        <v>0</v>
      </c>
      <c r="BJ68" s="8">
        <v>0</v>
      </c>
      <c r="BK68" s="8">
        <v>0</v>
      </c>
      <c r="BL68" s="8">
        <v>0</v>
      </c>
      <c r="BM68" s="8">
        <v>0</v>
      </c>
      <c r="BN68" s="8">
        <v>0</v>
      </c>
      <c r="BO68" s="8">
        <v>0</v>
      </c>
      <c r="BP68" s="8">
        <v>0</v>
      </c>
      <c r="BQ68" s="8">
        <v>0</v>
      </c>
      <c r="BR68" s="8">
        <v>0</v>
      </c>
      <c r="BS68" s="8">
        <v>0</v>
      </c>
      <c r="BT68" s="8">
        <v>0</v>
      </c>
      <c r="BU68" s="8">
        <v>0</v>
      </c>
      <c r="BV68" s="8">
        <v>0</v>
      </c>
      <c r="BW68" s="8">
        <v>0</v>
      </c>
      <c r="CK68" s="8">
        <f t="shared" si="30"/>
        <v>0</v>
      </c>
      <c r="CL68" s="8">
        <f t="shared" si="31"/>
        <v>0</v>
      </c>
      <c r="CM68" s="8">
        <f t="shared" si="32"/>
        <v>0</v>
      </c>
      <c r="CN68" s="8">
        <f t="shared" si="33"/>
        <v>0</v>
      </c>
      <c r="CO68" s="8">
        <f t="shared" si="34"/>
        <v>0</v>
      </c>
      <c r="CP68" s="8">
        <f t="shared" si="35"/>
        <v>0</v>
      </c>
      <c r="CQ68" s="8">
        <f t="shared" si="36"/>
        <v>0</v>
      </c>
      <c r="CR68" s="8">
        <f t="shared" si="37"/>
        <v>0</v>
      </c>
      <c r="CS68" s="8">
        <f t="shared" si="38"/>
        <v>0</v>
      </c>
      <c r="CT68" s="8">
        <f t="shared" si="39"/>
        <v>0</v>
      </c>
      <c r="CU68" s="8">
        <f t="shared" si="40"/>
        <v>0</v>
      </c>
      <c r="CV68" s="8">
        <f t="shared" si="41"/>
        <v>0</v>
      </c>
      <c r="CW68" s="8" t="str">
        <f>+_xlfn.XLOOKUP(Table1[[#This Row],[L4 Code]],KIRMATAŞ!B:B,KIRMATAŞ!B:B,"")</f>
        <v>D-01.ALT-02.SNT-018</v>
      </c>
      <c r="CX68" s="8" t="str">
        <f>+_xlfn.XLOOKUP(Table1[[#This Row],[L4 Code]],'SU TEMİNİ'!C:C,'SU TEMİNİ'!C:C,"")</f>
        <v/>
      </c>
      <c r="CY68" s="8" t="str">
        <f>+_xlfn.XLOOKUP(Table1[[#This Row],[L4 Code]],TAŞ!C:C,TAŞ!C:C,"")</f>
        <v/>
      </c>
      <c r="CZ68" s="8" t="s">
        <v>5361</v>
      </c>
      <c r="DA68" s="8"/>
      <c r="DB68" s="8"/>
      <c r="DC68" s="8"/>
      <c r="DD68" s="8"/>
      <c r="DE68" s="8"/>
      <c r="DF68" s="8"/>
      <c r="DG68" s="8"/>
      <c r="DH68" s="8"/>
    </row>
    <row r="69" spans="1:112">
      <c r="A69" s="3" t="s">
        <v>5443</v>
      </c>
      <c r="B69" s="111" t="s">
        <v>12</v>
      </c>
      <c r="C69" t="str">
        <f>+_xlfn.XLOOKUP(B69,'L4'!B:B,'L4'!C:C)</f>
        <v>PÜSKÜRTME BETONU YAPILMASI</v>
      </c>
      <c r="D69" t="s">
        <v>71</v>
      </c>
      <c r="E69" t="str">
        <f>+_xlfn.XLOOKUP(D69,'M2'!H:H,'M2'!I:I)</f>
        <v>DOĞUŞ T. - GENEL</v>
      </c>
      <c r="F69" s="77" t="s">
        <v>30</v>
      </c>
      <c r="G69" t="str">
        <f>+_xlfn.XLOOKUP(F69,'M2'!B:B,'M2'!C:C)</f>
        <v>DOĞUŞ TEKNİK</v>
      </c>
      <c r="H69" s="3" t="s">
        <v>32</v>
      </c>
      <c r="I69" s="3" t="s">
        <v>46</v>
      </c>
      <c r="J69" s="78">
        <v>3176.5</v>
      </c>
      <c r="K69" s="78">
        <f>+M69-SUM(N69:X69)</f>
        <v>0</v>
      </c>
      <c r="L69" s="5">
        <f>-SUM(Y69:BT69)+K69</f>
        <v>0</v>
      </c>
      <c r="M69" s="78">
        <f t="shared" si="27"/>
        <v>5187.8600999999999</v>
      </c>
      <c r="R69" s="8">
        <v>343</v>
      </c>
      <c r="S69" s="8">
        <v>762.91</v>
      </c>
      <c r="T69" s="8">
        <v>529.52099999999996</v>
      </c>
      <c r="U69" s="8">
        <v>1062.5190999999995</v>
      </c>
      <c r="V69" s="8">
        <v>1451.63</v>
      </c>
      <c r="W69" s="8">
        <v>1038.2800000000007</v>
      </c>
      <c r="X69" s="8">
        <v>0</v>
      </c>
      <c r="Y69" s="112">
        <v>0</v>
      </c>
      <c r="CK69" s="8">
        <f t="shared" si="30"/>
        <v>0</v>
      </c>
      <c r="CL69" s="8">
        <f t="shared" si="31"/>
        <v>0</v>
      </c>
      <c r="CM69" s="8">
        <f t="shared" si="32"/>
        <v>0</v>
      </c>
      <c r="CN69" s="8">
        <f t="shared" si="33"/>
        <v>0</v>
      </c>
      <c r="CO69" s="8">
        <f t="shared" si="34"/>
        <v>0</v>
      </c>
      <c r="CP69" s="8">
        <f t="shared" si="35"/>
        <v>0</v>
      </c>
      <c r="CQ69" s="8">
        <f t="shared" si="36"/>
        <v>0</v>
      </c>
      <c r="CR69" s="8">
        <f t="shared" si="37"/>
        <v>0</v>
      </c>
      <c r="CS69" s="8">
        <f t="shared" si="38"/>
        <v>0</v>
      </c>
      <c r="CT69" s="8">
        <f t="shared" si="39"/>
        <v>0</v>
      </c>
      <c r="CU69" s="8">
        <f t="shared" si="40"/>
        <v>0</v>
      </c>
      <c r="CV69" s="8">
        <f t="shared" si="41"/>
        <v>0</v>
      </c>
      <c r="CW69" s="8" t="str">
        <f>+_xlfn.XLOOKUP(Table1[[#This Row],[L4 Code]],KIRMATAŞ!B:B,KIRMATAŞ!B:B,"")</f>
        <v>D-01.ALT-02.SNT-018</v>
      </c>
      <c r="CX69" s="8" t="str">
        <f>+_xlfn.XLOOKUP(Table1[[#This Row],[L4 Code]],'SU TEMİNİ'!C:C,'SU TEMİNİ'!C:C,"")</f>
        <v/>
      </c>
      <c r="CY69" s="8" t="str">
        <f>+_xlfn.XLOOKUP(Table1[[#This Row],[L4 Code]],TAŞ!C:C,TAŞ!C:C,"")</f>
        <v/>
      </c>
      <c r="CZ69" s="8" t="s">
        <v>5362</v>
      </c>
      <c r="DA69" s="8"/>
      <c r="DB69" s="8"/>
      <c r="DC69" s="8"/>
      <c r="DD69" s="8"/>
      <c r="DE69" s="8"/>
      <c r="DF69" s="8"/>
      <c r="DG69" s="8"/>
      <c r="DH69" s="8"/>
    </row>
    <row r="70" spans="1:112">
      <c r="A70" s="3" t="s">
        <v>5443</v>
      </c>
      <c r="B70" s="111" t="s">
        <v>12</v>
      </c>
      <c r="C70" t="str">
        <f>+_xlfn.XLOOKUP(B70,'L4'!B:B,'L4'!C:C)</f>
        <v>PÜSKÜRTME BETONU YAPILMASI</v>
      </c>
      <c r="D70" t="s">
        <v>73</v>
      </c>
      <c r="E70" t="str">
        <f>+_xlfn.XLOOKUP(D70,'M2'!H:H,'M2'!I:I)</f>
        <v>PETSAN - GENEL</v>
      </c>
      <c r="F70" s="77" t="s">
        <v>68</v>
      </c>
      <c r="G70" t="str">
        <f>+_xlfn.XLOOKUP(F70,'M2'!B:B,'M2'!C:C)</f>
        <v>PETSAN İNŞAAT</v>
      </c>
      <c r="H70" s="3" t="s">
        <v>69</v>
      </c>
      <c r="I70" s="3" t="s">
        <v>46</v>
      </c>
      <c r="J70" s="78">
        <v>3500</v>
      </c>
      <c r="K70" s="78">
        <f>+M70-SUM(N70:X70)</f>
        <v>0</v>
      </c>
      <c r="L70" s="5">
        <f>-SUM(Y70:BT70)+K70</f>
        <v>0</v>
      </c>
      <c r="M70" s="78">
        <f t="shared" si="27"/>
        <v>3136.0700000000006</v>
      </c>
      <c r="R70" s="8">
        <v>1767</v>
      </c>
      <c r="S70" s="8">
        <v>1962.05</v>
      </c>
      <c r="T70" s="8">
        <v>-1431.28</v>
      </c>
      <c r="U70" s="8">
        <v>0</v>
      </c>
      <c r="V70" s="8">
        <v>838.3</v>
      </c>
      <c r="W70" s="8">
        <v>0</v>
      </c>
      <c r="X70" s="8">
        <v>0</v>
      </c>
      <c r="Y70" s="112">
        <v>0</v>
      </c>
      <c r="CK70" s="8">
        <f t="shared" si="30"/>
        <v>0</v>
      </c>
      <c r="CL70" s="8">
        <f t="shared" si="31"/>
        <v>0</v>
      </c>
      <c r="CM70" s="8">
        <f t="shared" si="32"/>
        <v>0</v>
      </c>
      <c r="CN70" s="8">
        <f t="shared" si="33"/>
        <v>0</v>
      </c>
      <c r="CO70" s="8">
        <f t="shared" si="34"/>
        <v>0</v>
      </c>
      <c r="CP70" s="8">
        <f t="shared" si="35"/>
        <v>0</v>
      </c>
      <c r="CQ70" s="8">
        <f t="shared" si="36"/>
        <v>0</v>
      </c>
      <c r="CR70" s="8">
        <f t="shared" si="37"/>
        <v>0</v>
      </c>
      <c r="CS70" s="8">
        <f t="shared" si="38"/>
        <v>0</v>
      </c>
      <c r="CT70" s="8">
        <f t="shared" si="39"/>
        <v>0</v>
      </c>
      <c r="CU70" s="8">
        <f t="shared" si="40"/>
        <v>0</v>
      </c>
      <c r="CV70" s="8">
        <f t="shared" si="41"/>
        <v>0</v>
      </c>
      <c r="CW70" s="8" t="str">
        <f>+_xlfn.XLOOKUP(Table1[[#This Row],[L4 Code]],KIRMATAŞ!B:B,KIRMATAŞ!B:B,"")</f>
        <v>D-01.ALT-02.SNT-018</v>
      </c>
      <c r="CX70" s="8" t="str">
        <f>+_xlfn.XLOOKUP(Table1[[#This Row],[L4 Code]],'SU TEMİNİ'!C:C,'SU TEMİNİ'!C:C,"")</f>
        <v/>
      </c>
      <c r="CY70" s="8" t="str">
        <f>+_xlfn.XLOOKUP(Table1[[#This Row],[L4 Code]],TAŞ!C:C,TAŞ!C:C,"")</f>
        <v/>
      </c>
      <c r="CZ70" s="8" t="s">
        <v>5363</v>
      </c>
      <c r="DA70" s="8"/>
      <c r="DB70" s="8"/>
      <c r="DC70" s="8"/>
      <c r="DD70" s="8"/>
      <c r="DE70" s="8"/>
      <c r="DF70" s="8"/>
      <c r="DG70" s="8"/>
      <c r="DH70" s="8"/>
    </row>
    <row r="71" spans="1:112">
      <c r="A71" s="3" t="s">
        <v>5443</v>
      </c>
      <c r="B71" s="111" t="s">
        <v>12</v>
      </c>
      <c r="C71" t="str">
        <f>+_xlfn.XLOOKUP(B71,'L4'!B:B,'L4'!C:C)</f>
        <v>PÜSKÜRTME BETONU YAPILMASI</v>
      </c>
      <c r="D71" t="s">
        <v>76</v>
      </c>
      <c r="E71" t="str">
        <f>+_xlfn.XLOOKUP(D71,'M2'!H:H,'M2'!I:I)</f>
        <v>RAYSAN - GENEL</v>
      </c>
      <c r="F71" s="77" t="s">
        <v>77</v>
      </c>
      <c r="G71" t="str">
        <f>+_xlfn.XLOOKUP(F71,'M2'!B:B,'M2'!C:C)</f>
        <v>RAYSAN İNŞAAT</v>
      </c>
      <c r="H71" s="3" t="s">
        <v>5169</v>
      </c>
      <c r="I71" s="3" t="s">
        <v>46</v>
      </c>
      <c r="J71" s="78">
        <v>5029</v>
      </c>
      <c r="K71" s="78">
        <f>+M71-SUM(N71:X71)</f>
        <v>676.15999999999985</v>
      </c>
      <c r="L71" s="5">
        <f>-SUM(Y71:BT71)+K71</f>
        <v>0</v>
      </c>
      <c r="M71" s="78">
        <f t="shared" si="27"/>
        <v>5369.8477999999996</v>
      </c>
      <c r="R71" s="8">
        <v>366</v>
      </c>
      <c r="S71" s="8">
        <v>979</v>
      </c>
      <c r="T71" s="8">
        <v>905</v>
      </c>
      <c r="U71" s="8">
        <v>1151.2905000000001</v>
      </c>
      <c r="V71" s="8">
        <v>226.93949999999995</v>
      </c>
      <c r="W71" s="8">
        <v>192.88230000000021</v>
      </c>
      <c r="X71" s="8">
        <v>872.57549999999947</v>
      </c>
      <c r="Y71" s="112">
        <v>676.16</v>
      </c>
      <c r="CK71" s="8">
        <f t="shared" si="30"/>
        <v>0</v>
      </c>
      <c r="CL71" s="8">
        <f t="shared" si="31"/>
        <v>0</v>
      </c>
      <c r="CM71" s="8">
        <f t="shared" si="32"/>
        <v>0</v>
      </c>
      <c r="CN71" s="8">
        <f t="shared" si="33"/>
        <v>0</v>
      </c>
      <c r="CO71" s="8">
        <f t="shared" si="34"/>
        <v>0</v>
      </c>
      <c r="CP71" s="8">
        <f t="shared" si="35"/>
        <v>0</v>
      </c>
      <c r="CQ71" s="8">
        <f t="shared" si="36"/>
        <v>0</v>
      </c>
      <c r="CR71" s="8">
        <f t="shared" si="37"/>
        <v>0</v>
      </c>
      <c r="CS71" s="8">
        <f t="shared" si="38"/>
        <v>0</v>
      </c>
      <c r="CT71" s="8">
        <f t="shared" si="39"/>
        <v>0</v>
      </c>
      <c r="CU71" s="8">
        <f t="shared" si="40"/>
        <v>0</v>
      </c>
      <c r="CV71" s="8">
        <f t="shared" si="41"/>
        <v>0</v>
      </c>
      <c r="CW71" s="8" t="str">
        <f>+_xlfn.XLOOKUP(Table1[[#This Row],[L4 Code]],KIRMATAŞ!B:B,KIRMATAŞ!B:B,"")</f>
        <v>D-01.ALT-02.SNT-018</v>
      </c>
      <c r="CX71" s="8" t="str">
        <f>+_xlfn.XLOOKUP(Table1[[#This Row],[L4 Code]],'SU TEMİNİ'!C:C,'SU TEMİNİ'!C:C,"")</f>
        <v/>
      </c>
      <c r="CY71" s="8" t="str">
        <f>+_xlfn.XLOOKUP(Table1[[#This Row],[L4 Code]],TAŞ!C:C,TAŞ!C:C,"")</f>
        <v/>
      </c>
      <c r="CZ71" s="8" t="s">
        <v>5364</v>
      </c>
      <c r="DA71" s="8"/>
      <c r="DB71" s="8"/>
      <c r="DC71" s="8"/>
      <c r="DD71" s="8"/>
      <c r="DE71" s="8"/>
      <c r="DF71" s="8"/>
      <c r="DG71" s="8"/>
      <c r="DH71" s="8"/>
    </row>
    <row r="72" spans="1:112">
      <c r="A72" s="3" t="s">
        <v>5443</v>
      </c>
      <c r="B72" s="111" t="s">
        <v>12</v>
      </c>
      <c r="C72" t="str">
        <f>+_xlfn.XLOOKUP(B72,'L4'!B:B,'L4'!C:C)</f>
        <v>PÜSKÜRTME BETONU YAPILMASI</v>
      </c>
      <c r="D72" t="s">
        <v>5181</v>
      </c>
      <c r="E72" t="str">
        <f>+_xlfn.XLOOKUP(D72,'M2'!H:H,'M2'!I:I)</f>
        <v>ÖZDOĞAN İNŞAAT - GENEL</v>
      </c>
      <c r="F72" s="77" t="s">
        <v>4971</v>
      </c>
      <c r="G72" t="s">
        <v>4998</v>
      </c>
      <c r="H72" s="3" t="s">
        <v>5185</v>
      </c>
      <c r="I72" s="3" t="s">
        <v>46</v>
      </c>
      <c r="J72" s="78">
        <v>11268</v>
      </c>
      <c r="K72" s="78">
        <f>+M72-SUM(N72:X72)</f>
        <v>325.66999999999825</v>
      </c>
      <c r="L72" s="5">
        <f>-SUM(Y72:BT72)+K72</f>
        <v>-1.7621459846850485E-12</v>
      </c>
      <c r="M72" s="78">
        <f t="shared" si="27"/>
        <v>17381.64</v>
      </c>
      <c r="P72" s="8">
        <v>1935.6</v>
      </c>
      <c r="Q72" s="8">
        <v>2705.81</v>
      </c>
      <c r="R72" s="8">
        <v>752.8100000000004</v>
      </c>
      <c r="S72" s="8">
        <v>0</v>
      </c>
      <c r="T72" s="8">
        <v>4402.4379999999992</v>
      </c>
      <c r="U72" s="8">
        <v>3116.7651750000005</v>
      </c>
      <c r="V72" s="8">
        <v>1517.3968249999998</v>
      </c>
      <c r="W72" s="8">
        <v>1379</v>
      </c>
      <c r="X72" s="8">
        <v>1246.1500000000015</v>
      </c>
      <c r="Y72" s="112">
        <v>325.67</v>
      </c>
      <c r="CK72" s="8">
        <f t="shared" si="30"/>
        <v>0</v>
      </c>
      <c r="CL72" s="8">
        <f t="shared" si="31"/>
        <v>0</v>
      </c>
      <c r="CM72" s="8">
        <f t="shared" si="32"/>
        <v>0</v>
      </c>
      <c r="CN72" s="8">
        <f t="shared" si="33"/>
        <v>0</v>
      </c>
      <c r="CO72" s="8">
        <f t="shared" si="34"/>
        <v>0</v>
      </c>
      <c r="CP72" s="8">
        <f t="shared" si="35"/>
        <v>0</v>
      </c>
      <c r="CQ72" s="8">
        <f t="shared" si="36"/>
        <v>0</v>
      </c>
      <c r="CR72" s="8">
        <f t="shared" si="37"/>
        <v>0</v>
      </c>
      <c r="CS72" s="8">
        <f t="shared" si="38"/>
        <v>0</v>
      </c>
      <c r="CT72" s="8">
        <f t="shared" si="39"/>
        <v>0</v>
      </c>
      <c r="CU72" s="8">
        <f t="shared" si="40"/>
        <v>0</v>
      </c>
      <c r="CV72" s="8">
        <f t="shared" si="41"/>
        <v>0</v>
      </c>
      <c r="CW72" s="8" t="str">
        <f>+_xlfn.XLOOKUP(Table1[[#This Row],[L4 Code]],KIRMATAŞ!B:B,KIRMATAŞ!B:B,"")</f>
        <v>D-01.ALT-02.SNT-018</v>
      </c>
      <c r="CX72" s="8" t="str">
        <f>+_xlfn.XLOOKUP(Table1[[#This Row],[L4 Code]],'SU TEMİNİ'!C:C,'SU TEMİNİ'!C:C,"")</f>
        <v/>
      </c>
      <c r="CY72" s="8" t="str">
        <f>+_xlfn.XLOOKUP(Table1[[#This Row],[L4 Code]],TAŞ!C:C,TAŞ!C:C,"")</f>
        <v/>
      </c>
      <c r="CZ72" s="8" t="s">
        <v>5365</v>
      </c>
      <c r="DA72" s="8"/>
      <c r="DB72" s="8"/>
      <c r="DC72" s="8"/>
      <c r="DD72" s="8"/>
      <c r="DE72" s="8"/>
      <c r="DF72" s="8"/>
      <c r="DG72" s="8"/>
      <c r="DH72" s="8"/>
    </row>
    <row r="73" spans="1:112">
      <c r="A73" s="3" t="s">
        <v>5443</v>
      </c>
      <c r="B73" s="111" t="s">
        <v>2626</v>
      </c>
      <c r="C73" t="str">
        <f>+_xlfn.XLOOKUP(B73,'L4'!B:B,'L4'!C:C)</f>
        <v>DÖKME KAZIK - Ø 120 CM. - KÖPRÜ HARIÇ</v>
      </c>
      <c r="D73" t="s">
        <v>4967</v>
      </c>
      <c r="E73" t="str">
        <f>+_xlfn.XLOOKUP(D73,'M2'!H:H,'M2'!I:I)</f>
        <v>PROJE GENELİ</v>
      </c>
      <c r="F73" s="77" t="s">
        <v>4973</v>
      </c>
      <c r="G73" t="s">
        <v>4983</v>
      </c>
      <c r="H73" s="3" t="s">
        <v>5444</v>
      </c>
      <c r="I73" s="3" t="s">
        <v>204</v>
      </c>
      <c r="J73" s="78">
        <v>30000</v>
      </c>
      <c r="K73" s="78">
        <f>+M73-SUM(N73:W73)</f>
        <v>939229.50000000012</v>
      </c>
      <c r="L73" s="5">
        <f>+SUM(X73:BT73)-K73</f>
        <v>0</v>
      </c>
      <c r="M73" s="78">
        <f t="shared" si="27"/>
        <v>939229.50000000012</v>
      </c>
      <c r="Y73" s="112">
        <v>0</v>
      </c>
      <c r="AE73" s="8">
        <v>33205.819672744285</v>
      </c>
      <c r="AF73" s="8">
        <v>34334.808703836796</v>
      </c>
      <c r="AG73" s="8">
        <v>33296.652366837799</v>
      </c>
      <c r="AH73" s="8">
        <v>34256.58851147844</v>
      </c>
      <c r="AI73" s="8">
        <v>34255.223606952219</v>
      </c>
      <c r="AJ73" s="8">
        <v>33227.234229519483</v>
      </c>
      <c r="AK73" s="8">
        <v>34334.808703836796</v>
      </c>
      <c r="AL73" s="8">
        <v>33094.249812696893</v>
      </c>
      <c r="AM73" s="8">
        <v>21494.964608565613</v>
      </c>
      <c r="AN73" s="8">
        <v>8583.7021759591989</v>
      </c>
      <c r="AO73" s="8">
        <v>7714.5660967504618</v>
      </c>
      <c r="AP73" s="8">
        <v>21292.717835691157</v>
      </c>
      <c r="AQ73" s="8">
        <v>32980.952820193932</v>
      </c>
      <c r="AR73" s="8">
        <v>34560.651916807365</v>
      </c>
      <c r="AS73" s="8">
        <v>33106.626799173086</v>
      </c>
      <c r="AT73" s="8">
        <v>34352.992277530924</v>
      </c>
      <c r="AU73" s="8">
        <v>34414.77316184291</v>
      </c>
      <c r="AV73" s="8">
        <v>33276.461175348057</v>
      </c>
      <c r="AW73" s="8">
        <v>34257.034395734154</v>
      </c>
      <c r="AX73" s="8">
        <v>33144.205035187631</v>
      </c>
      <c r="AY73" s="8">
        <v>21460.705753054015</v>
      </c>
      <c r="AZ73" s="8">
        <v>8583.7021759591989</v>
      </c>
      <c r="BA73" s="8">
        <v>7753.0213202212126</v>
      </c>
      <c r="BB73" s="8">
        <v>21459.255439897999</v>
      </c>
      <c r="BC73" s="8">
        <v>33114.045815012942</v>
      </c>
      <c r="BD73" s="8">
        <v>34334.808703836796</v>
      </c>
      <c r="BE73" s="8">
        <v>33227.234229519483</v>
      </c>
      <c r="BF73" s="8">
        <v>34532.27369891874</v>
      </c>
      <c r="BG73" s="8">
        <v>34334.808703836796</v>
      </c>
      <c r="BH73" s="8">
        <v>33301.600684745885</v>
      </c>
      <c r="BI73" s="8">
        <v>34334.808703836796</v>
      </c>
      <c r="BJ73" s="8">
        <v>33227.234229519483</v>
      </c>
      <c r="BK73" s="8">
        <v>10380.966634953455</v>
      </c>
      <c r="CK73" s="8">
        <f t="shared" si="30"/>
        <v>0</v>
      </c>
      <c r="CL73" s="8">
        <f t="shared" si="31"/>
        <v>0</v>
      </c>
      <c r="CM73" s="8">
        <f t="shared" si="32"/>
        <v>0</v>
      </c>
      <c r="CN73" s="8">
        <f t="shared" si="33"/>
        <v>0</v>
      </c>
      <c r="CO73" s="8">
        <f t="shared" si="34"/>
        <v>0</v>
      </c>
      <c r="CP73" s="8">
        <f t="shared" si="35"/>
        <v>0</v>
      </c>
      <c r="CQ73" s="8">
        <f t="shared" si="36"/>
        <v>0</v>
      </c>
      <c r="CR73" s="8">
        <f t="shared" si="37"/>
        <v>0</v>
      </c>
      <c r="CS73" s="8">
        <f t="shared" si="38"/>
        <v>0</v>
      </c>
      <c r="CT73" s="8">
        <f t="shared" si="39"/>
        <v>0</v>
      </c>
      <c r="CU73" s="8">
        <f t="shared" si="40"/>
        <v>0</v>
      </c>
      <c r="CV73" s="8">
        <f t="shared" si="41"/>
        <v>0</v>
      </c>
      <c r="CW73" s="8" t="str">
        <f>+_xlfn.XLOOKUP(Table1[[#This Row],[L4 Code]],KIRMATAŞ!B:B,KIRMATAŞ!B:B,"")</f>
        <v>D-01.ALT-02.SNT-021</v>
      </c>
      <c r="CX73" s="8" t="str">
        <f>+_xlfn.XLOOKUP(Table1[[#This Row],[L4 Code]],'SU TEMİNİ'!C:C,'SU TEMİNİ'!C:C,"")</f>
        <v/>
      </c>
      <c r="CY73" s="8" t="str">
        <f>+_xlfn.XLOOKUP(Table1[[#This Row],[L4 Code]],TAŞ!C:C,TAŞ!C:C,"")</f>
        <v/>
      </c>
      <c r="CZ73" s="8" t="s">
        <v>5366</v>
      </c>
      <c r="DA73" s="8"/>
      <c r="DB73" s="8"/>
      <c r="DC73" s="8"/>
      <c r="DD73" s="8"/>
      <c r="DE73" s="8"/>
      <c r="DF73" s="8"/>
      <c r="DG73" s="8"/>
      <c r="DH73" s="8"/>
    </row>
    <row r="74" spans="1:112">
      <c r="A74" s="3" t="s">
        <v>5443</v>
      </c>
      <c r="B74" s="111" t="s">
        <v>8</v>
      </c>
      <c r="C74" t="str">
        <f>+_xlfn.XLOOKUP(B74,'L4'!B:B,'L4'!C:C)</f>
        <v>NERVÜRLÜ ÇELIK ZATI BEDELI</v>
      </c>
      <c r="D74" t="s">
        <v>71</v>
      </c>
      <c r="E74" t="str">
        <f>+_xlfn.XLOOKUP(D74,'M2'!H:H,'M2'!I:I)</f>
        <v>DOĞUŞ T. - GENEL</v>
      </c>
      <c r="F74" s="77" t="s">
        <v>30</v>
      </c>
      <c r="G74" t="str">
        <f>+_xlfn.XLOOKUP(F74,'M2'!B:B,'M2'!C:C)</f>
        <v>DOĞUŞ TEKNİK</v>
      </c>
      <c r="H74" s="3" t="s">
        <v>32</v>
      </c>
      <c r="I74" s="3" t="s">
        <v>42</v>
      </c>
      <c r="J74" s="78">
        <v>873.99400000000003</v>
      </c>
      <c r="K74" s="78">
        <f>+M74-SUM(N74:X74)</f>
        <v>864.61500000000012</v>
      </c>
      <c r="L74" s="5">
        <f>-SUM(Y74:BT74)+K74</f>
        <v>0</v>
      </c>
      <c r="M74" s="78">
        <f t="shared" si="27"/>
        <v>921.55500664305441</v>
      </c>
      <c r="R74" s="8">
        <v>0</v>
      </c>
      <c r="S74" s="8">
        <v>0</v>
      </c>
      <c r="T74" s="8">
        <v>1.954</v>
      </c>
      <c r="U74" s="8">
        <v>12.275138200000002</v>
      </c>
      <c r="V74" s="8">
        <v>26.611166600000036</v>
      </c>
      <c r="W74" s="8">
        <v>3.172654990795472</v>
      </c>
      <c r="X74" s="8">
        <v>12.927046852258755</v>
      </c>
      <c r="Y74" s="112">
        <v>17.504999999999999</v>
      </c>
      <c r="AB74" s="8">
        <v>10.521739130434781</v>
      </c>
      <c r="AC74" s="8">
        <v>66.478260869565219</v>
      </c>
      <c r="AD74" s="8">
        <v>61.599999999999994</v>
      </c>
      <c r="AE74" s="8">
        <v>6.6000000000000085</v>
      </c>
      <c r="AI74" s="8">
        <v>8.91</v>
      </c>
      <c r="AY74" s="8">
        <v>2.604705882352941</v>
      </c>
      <c r="AZ74" s="8">
        <v>26.82760180995475</v>
      </c>
      <c r="BA74" s="8">
        <v>27.647210379981466</v>
      </c>
      <c r="BB74" s="8">
        <v>25.30120481927711</v>
      </c>
      <c r="BC74" s="8">
        <v>28.012048192771086</v>
      </c>
      <c r="BD74" s="8">
        <v>1.8072289156626482</v>
      </c>
      <c r="BE74" s="8">
        <v>14.043333333333335</v>
      </c>
      <c r="BF74" s="8">
        <v>104.13740740740741</v>
      </c>
      <c r="BG74" s="8">
        <v>107.1624074074074</v>
      </c>
      <c r="BH74" s="8">
        <v>109.05685185185183</v>
      </c>
      <c r="BI74" s="8">
        <v>105.6</v>
      </c>
      <c r="BJ74" s="8">
        <v>109.12</v>
      </c>
      <c r="BK74" s="8">
        <v>31.680000000000007</v>
      </c>
      <c r="CK74" s="8">
        <f t="shared" si="30"/>
        <v>0</v>
      </c>
      <c r="CL74" s="8">
        <f t="shared" si="31"/>
        <v>0</v>
      </c>
      <c r="CM74" s="8">
        <f t="shared" si="32"/>
        <v>0</v>
      </c>
      <c r="CN74" s="8">
        <f t="shared" si="33"/>
        <v>0</v>
      </c>
      <c r="CO74" s="8">
        <f t="shared" si="34"/>
        <v>0</v>
      </c>
      <c r="CP74" s="8">
        <f t="shared" si="35"/>
        <v>0</v>
      </c>
      <c r="CQ74" s="8">
        <f t="shared" si="36"/>
        <v>0</v>
      </c>
      <c r="CR74" s="8">
        <f t="shared" si="37"/>
        <v>0</v>
      </c>
      <c r="CS74" s="8">
        <f t="shared" si="38"/>
        <v>0</v>
      </c>
      <c r="CT74" s="8">
        <f t="shared" si="39"/>
        <v>0</v>
      </c>
      <c r="CU74" s="8">
        <f t="shared" si="40"/>
        <v>0</v>
      </c>
      <c r="CV74" s="8">
        <f t="shared" si="41"/>
        <v>0</v>
      </c>
      <c r="CW74" s="8" t="str">
        <f>+_xlfn.XLOOKUP(Table1[[#This Row],[L4 Code]],KIRMATAŞ!B:B,KIRMATAŞ!B:B,"")</f>
        <v/>
      </c>
      <c r="CX74" s="8" t="str">
        <f>+_xlfn.XLOOKUP(Table1[[#This Row],[L4 Code]],'SU TEMİNİ'!C:C,'SU TEMİNİ'!C:C,"")</f>
        <v/>
      </c>
      <c r="CY74" s="8" t="str">
        <f>+_xlfn.XLOOKUP(Table1[[#This Row],[L4 Code]],TAŞ!C:C,TAŞ!C:C,"")</f>
        <v/>
      </c>
      <c r="CZ74" s="8" t="s">
        <v>5367</v>
      </c>
      <c r="DA74" s="8"/>
      <c r="DB74" s="8"/>
      <c r="DC74" s="8"/>
      <c r="DD74" s="8"/>
      <c r="DE74" s="8"/>
      <c r="DF74" s="8"/>
      <c r="DG74" s="8"/>
      <c r="DH74" s="8"/>
    </row>
    <row r="75" spans="1:112">
      <c r="A75" s="3" t="s">
        <v>5443</v>
      </c>
      <c r="B75" s="111" t="s">
        <v>8</v>
      </c>
      <c r="C75" t="str">
        <f>+_xlfn.XLOOKUP(B75,'L4'!B:B,'L4'!C:C)</f>
        <v>NERVÜRLÜ ÇELIK ZATI BEDELI</v>
      </c>
      <c r="D75" t="s">
        <v>73</v>
      </c>
      <c r="E75" t="str">
        <f>+_xlfn.XLOOKUP(D75,'M2'!H:H,'M2'!I:I)</f>
        <v>PETSAN - GENEL</v>
      </c>
      <c r="F75" s="77" t="s">
        <v>68</v>
      </c>
      <c r="G75" t="str">
        <f>+_xlfn.XLOOKUP(F75,'M2'!B:B,'M2'!C:C)</f>
        <v>PETSAN İNŞAAT</v>
      </c>
      <c r="H75" s="3" t="s">
        <v>69</v>
      </c>
      <c r="I75" s="3" t="s">
        <v>42</v>
      </c>
      <c r="J75" s="78">
        <v>682.55499999999995</v>
      </c>
      <c r="K75" s="78">
        <f>+M75-SUM(N75:X75)</f>
        <v>604.40000000000009</v>
      </c>
      <c r="L75" s="5">
        <f>-SUM(Y75:BT75)+K75</f>
        <v>0</v>
      </c>
      <c r="M75" s="78">
        <f t="shared" si="27"/>
        <v>692.29200000000003</v>
      </c>
      <c r="R75" s="8">
        <v>3.6120000000000001</v>
      </c>
      <c r="S75" s="8">
        <v>-3.61</v>
      </c>
      <c r="T75" s="8">
        <v>17.600000000000001</v>
      </c>
      <c r="U75" s="8">
        <v>50.87</v>
      </c>
      <c r="V75" s="8">
        <v>13.96</v>
      </c>
      <c r="W75" s="8">
        <v>-4.72</v>
      </c>
      <c r="X75" s="8">
        <v>10.18</v>
      </c>
      <c r="Y75" s="112">
        <v>10.91</v>
      </c>
      <c r="AH75" s="8">
        <v>68.024814814814818</v>
      </c>
      <c r="AI75" s="8">
        <v>100.10953812636166</v>
      </c>
      <c r="AJ75" s="8">
        <v>107.87437973209086</v>
      </c>
      <c r="AK75" s="8">
        <v>105.6718811881188</v>
      </c>
      <c r="AL75" s="8">
        <v>109.19427722772276</v>
      </c>
      <c r="AM75" s="8">
        <v>83.157966053748254</v>
      </c>
      <c r="AN75" s="8">
        <v>12.843809523809522</v>
      </c>
      <c r="AO75" s="8">
        <v>6.6133333333333333</v>
      </c>
      <c r="CK75" s="8">
        <f t="shared" si="30"/>
        <v>0</v>
      </c>
      <c r="CL75" s="8">
        <f t="shared" si="31"/>
        <v>0</v>
      </c>
      <c r="CM75" s="8">
        <f t="shared" si="32"/>
        <v>0</v>
      </c>
      <c r="CN75" s="8">
        <f t="shared" si="33"/>
        <v>0</v>
      </c>
      <c r="CO75" s="8">
        <f t="shared" si="34"/>
        <v>0</v>
      </c>
      <c r="CP75" s="8">
        <f t="shared" si="35"/>
        <v>0</v>
      </c>
      <c r="CQ75" s="8">
        <f t="shared" si="36"/>
        <v>0</v>
      </c>
      <c r="CR75" s="8">
        <f t="shared" si="37"/>
        <v>0</v>
      </c>
      <c r="CS75" s="8">
        <f t="shared" si="38"/>
        <v>0</v>
      </c>
      <c r="CT75" s="8">
        <f t="shared" si="39"/>
        <v>0</v>
      </c>
      <c r="CU75" s="8">
        <f t="shared" si="40"/>
        <v>0</v>
      </c>
      <c r="CV75" s="8">
        <f t="shared" si="41"/>
        <v>0</v>
      </c>
      <c r="CW75" s="8" t="str">
        <f>+_xlfn.XLOOKUP(Table1[[#This Row],[L4 Code]],KIRMATAŞ!B:B,KIRMATAŞ!B:B,"")</f>
        <v/>
      </c>
      <c r="CX75" s="8" t="str">
        <f>+_xlfn.XLOOKUP(Table1[[#This Row],[L4 Code]],'SU TEMİNİ'!C:C,'SU TEMİNİ'!C:C,"")</f>
        <v/>
      </c>
      <c r="CY75" s="8" t="str">
        <f>+_xlfn.XLOOKUP(Table1[[#This Row],[L4 Code]],TAŞ!C:C,TAŞ!C:C,"")</f>
        <v/>
      </c>
      <c r="CZ75" s="8" t="s">
        <v>5368</v>
      </c>
      <c r="DA75" s="8"/>
      <c r="DB75" s="8"/>
      <c r="DC75" s="8"/>
      <c r="DD75" s="8"/>
      <c r="DE75" s="8"/>
      <c r="DF75" s="8"/>
      <c r="DG75" s="8"/>
      <c r="DH75" s="8"/>
    </row>
    <row r="76" spans="1:112">
      <c r="A76" s="3" t="s">
        <v>5443</v>
      </c>
      <c r="B76" s="111" t="s">
        <v>8</v>
      </c>
      <c r="C76" t="str">
        <f>+_xlfn.XLOOKUP(B76,'L4'!B:B,'L4'!C:C)</f>
        <v>NERVÜRLÜ ÇELIK ZATI BEDELI</v>
      </c>
      <c r="D76" t="s">
        <v>5181</v>
      </c>
      <c r="E76" t="str">
        <f>+_xlfn.XLOOKUP(D76,'M2'!H:H,'M2'!I:I)</f>
        <v>ÖZDOĞAN İNŞAAT - GENEL</v>
      </c>
      <c r="F76" s="77" t="s">
        <v>4971</v>
      </c>
      <c r="G76" t="s">
        <v>4998</v>
      </c>
      <c r="H76" s="3" t="s">
        <v>5185</v>
      </c>
      <c r="I76" s="3" t="s">
        <v>42</v>
      </c>
      <c r="J76" s="78">
        <v>509.45100000000002</v>
      </c>
      <c r="K76" s="78">
        <f>+M76-SUM(N76:X76)</f>
        <v>449.18</v>
      </c>
      <c r="L76" s="5">
        <f>-SUM(Y76:BT76)+K76</f>
        <v>0</v>
      </c>
      <c r="M76" s="78">
        <f t="shared" si="27"/>
        <v>495.92199999999997</v>
      </c>
      <c r="P76" s="8">
        <v>0</v>
      </c>
      <c r="Q76" s="8">
        <v>0</v>
      </c>
      <c r="R76" s="8">
        <v>0</v>
      </c>
      <c r="S76" s="8">
        <v>0</v>
      </c>
      <c r="T76" s="8">
        <v>14.398000000000001</v>
      </c>
      <c r="U76" s="8">
        <v>14.916716975321973</v>
      </c>
      <c r="V76" s="8">
        <v>28.845283024678004</v>
      </c>
      <c r="W76" s="8">
        <v>2.8359999999999985</v>
      </c>
      <c r="X76" s="8">
        <v>-14.254000000000005</v>
      </c>
      <c r="Y76" s="112">
        <v>0.38</v>
      </c>
      <c r="AP76" s="8">
        <v>58.834285714285713</v>
      </c>
      <c r="AQ76" s="8">
        <v>101.32571428571428</v>
      </c>
      <c r="AR76" s="8">
        <v>99.531034482758614</v>
      </c>
      <c r="AS76" s="8">
        <v>102.8487356321839</v>
      </c>
      <c r="AT76" s="8">
        <v>86.26022988505747</v>
      </c>
      <c r="CK76" s="8">
        <f t="shared" si="30"/>
        <v>0</v>
      </c>
      <c r="CL76" s="8">
        <f t="shared" si="31"/>
        <v>0</v>
      </c>
      <c r="CM76" s="8">
        <f t="shared" si="32"/>
        <v>0</v>
      </c>
      <c r="CN76" s="8">
        <f t="shared" si="33"/>
        <v>0</v>
      </c>
      <c r="CO76" s="8">
        <f t="shared" si="34"/>
        <v>0</v>
      </c>
      <c r="CP76" s="8">
        <f t="shared" si="35"/>
        <v>0</v>
      </c>
      <c r="CQ76" s="8">
        <f t="shared" si="36"/>
        <v>0</v>
      </c>
      <c r="CR76" s="8">
        <f t="shared" si="37"/>
        <v>0</v>
      </c>
      <c r="CS76" s="8">
        <f t="shared" si="38"/>
        <v>0</v>
      </c>
      <c r="CT76" s="8">
        <f t="shared" si="39"/>
        <v>0</v>
      </c>
      <c r="CU76" s="8">
        <f t="shared" si="40"/>
        <v>0</v>
      </c>
      <c r="CV76" s="8">
        <f t="shared" si="41"/>
        <v>0</v>
      </c>
      <c r="CW76" s="8" t="str">
        <f>+_xlfn.XLOOKUP(Table1[[#This Row],[L4 Code]],KIRMATAŞ!B:B,KIRMATAŞ!B:B,"")</f>
        <v/>
      </c>
      <c r="CX76" s="8" t="str">
        <f>+_xlfn.XLOOKUP(Table1[[#This Row],[L4 Code]],'SU TEMİNİ'!C:C,'SU TEMİNİ'!C:C,"")</f>
        <v/>
      </c>
      <c r="CY76" s="8" t="str">
        <f>+_xlfn.XLOOKUP(Table1[[#This Row],[L4 Code]],TAŞ!C:C,TAŞ!C:C,"")</f>
        <v/>
      </c>
      <c r="CZ76" s="8" t="s">
        <v>5369</v>
      </c>
      <c r="DA76" s="8"/>
      <c r="DB76" s="8"/>
      <c r="DC76" s="8"/>
      <c r="DD76" s="8"/>
      <c r="DE76" s="8"/>
      <c r="DF76" s="8"/>
      <c r="DG76" s="8"/>
      <c r="DH76" s="8"/>
    </row>
    <row r="77" spans="1:112">
      <c r="A77" s="3" t="s">
        <v>5443</v>
      </c>
      <c r="B77" s="111" t="s">
        <v>2628</v>
      </c>
      <c r="C77" t="str">
        <f>+_xlfn.XLOOKUP(B77,'L4'!B:B,'L4'!C:C)</f>
        <v>SOILMIXING KOLON - Ø 80 CM.</v>
      </c>
      <c r="D77" t="s">
        <v>4967</v>
      </c>
      <c r="E77" t="str">
        <f>+_xlfn.XLOOKUP(D77,'M2'!H:H,'M2'!I:I)</f>
        <v>PROJE GENELİ</v>
      </c>
      <c r="F77" s="77" t="s">
        <v>4973</v>
      </c>
      <c r="G77" t="s">
        <v>4983</v>
      </c>
      <c r="H77" s="3" t="s">
        <v>5444</v>
      </c>
      <c r="I77" s="3" t="s">
        <v>219</v>
      </c>
      <c r="J77" s="78">
        <v>2782602.9999999991</v>
      </c>
      <c r="K77" s="78">
        <f>+M77-SUM(N77:W77)</f>
        <v>2649379.2499999991</v>
      </c>
      <c r="L77" s="5">
        <f>+SUM(X77:BT77)-K77</f>
        <v>0</v>
      </c>
      <c r="M77" s="78">
        <f t="shared" si="27"/>
        <v>2659757.2499999991</v>
      </c>
      <c r="P77" s="8">
        <v>3004.1999715532347</v>
      </c>
      <c r="Q77" s="8">
        <v>7373.8000284467644</v>
      </c>
      <c r="Y77" s="112">
        <v>0</v>
      </c>
      <c r="AE77" s="8">
        <v>93667.000046538669</v>
      </c>
      <c r="AF77" s="8">
        <v>96851.653118502567</v>
      </c>
      <c r="AG77" s="8">
        <v>93923.220975452175</v>
      </c>
      <c r="AH77" s="8">
        <v>96631.009543566688</v>
      </c>
      <c r="AI77" s="8">
        <v>96627.159419896168</v>
      </c>
      <c r="AJ77" s="8">
        <v>93727.406243712161</v>
      </c>
      <c r="AK77" s="8">
        <v>96851.653118502567</v>
      </c>
      <c r="AL77" s="8">
        <v>93352.283704968315</v>
      </c>
      <c r="AM77" s="8">
        <v>60633.011647758191</v>
      </c>
      <c r="AN77" s="8">
        <v>24212.913279625642</v>
      </c>
      <c r="AO77" s="8">
        <v>21761.253601472446</v>
      </c>
      <c r="AP77" s="8">
        <v>60062.513805182927</v>
      </c>
      <c r="AQ77" s="8">
        <v>93032.69546692344</v>
      </c>
      <c r="AR77" s="8">
        <v>97488.711816294279</v>
      </c>
      <c r="AS77" s="8">
        <v>93387.19671733382</v>
      </c>
      <c r="AT77" s="8">
        <v>96902.945356274126</v>
      </c>
      <c r="AU77" s="8">
        <v>97077.216919233819</v>
      </c>
      <c r="AV77" s="8">
        <v>93866.265647956941</v>
      </c>
      <c r="AW77" s="8">
        <v>96632.267294196325</v>
      </c>
      <c r="AX77" s="8">
        <v>93493.197432546163</v>
      </c>
      <c r="AY77" s="8">
        <v>60536.374243459068</v>
      </c>
      <c r="AZ77" s="8">
        <v>24212.913279625642</v>
      </c>
      <c r="BA77" s="8">
        <v>21869.728123532837</v>
      </c>
      <c r="BB77" s="8">
        <v>60532.283199064106</v>
      </c>
      <c r="BC77" s="8">
        <v>93408.124282557808</v>
      </c>
      <c r="BD77" s="8">
        <v>96851.653118502567</v>
      </c>
      <c r="BE77" s="8">
        <v>93727.406243712161</v>
      </c>
      <c r="BF77" s="8">
        <v>97408.662518837038</v>
      </c>
      <c r="BG77" s="8">
        <v>96851.653118502567</v>
      </c>
      <c r="BH77" s="8">
        <v>93937.179194170909</v>
      </c>
      <c r="BI77" s="8">
        <v>96851.653118502567</v>
      </c>
      <c r="BJ77" s="8">
        <v>93727.406243712161</v>
      </c>
      <c r="BK77" s="8">
        <v>29282.63815988319</v>
      </c>
      <c r="CK77" s="8">
        <f t="shared" si="30"/>
        <v>0</v>
      </c>
      <c r="CL77" s="8">
        <f t="shared" si="31"/>
        <v>0</v>
      </c>
      <c r="CM77" s="8">
        <f t="shared" si="32"/>
        <v>0</v>
      </c>
      <c r="CN77" s="8">
        <f t="shared" si="33"/>
        <v>0</v>
      </c>
      <c r="CO77" s="8">
        <f t="shared" si="34"/>
        <v>0</v>
      </c>
      <c r="CP77" s="8">
        <f t="shared" si="35"/>
        <v>0</v>
      </c>
      <c r="CQ77" s="8">
        <f t="shared" si="36"/>
        <v>0</v>
      </c>
      <c r="CR77" s="8">
        <f t="shared" si="37"/>
        <v>0</v>
      </c>
      <c r="CS77" s="8">
        <f t="shared" si="38"/>
        <v>0</v>
      </c>
      <c r="CT77" s="8">
        <f t="shared" si="39"/>
        <v>0</v>
      </c>
      <c r="CU77" s="8">
        <f t="shared" si="40"/>
        <v>0</v>
      </c>
      <c r="CV77" s="8">
        <f t="shared" si="41"/>
        <v>0</v>
      </c>
      <c r="CW77" s="8" t="str">
        <f>+_xlfn.XLOOKUP(Table1[[#This Row],[L4 Code]],KIRMATAŞ!B:B,KIRMATAŞ!B:B,"")</f>
        <v/>
      </c>
      <c r="CX77" s="8" t="str">
        <f>+_xlfn.XLOOKUP(Table1[[#This Row],[L4 Code]],'SU TEMİNİ'!C:C,'SU TEMİNİ'!C:C,"")</f>
        <v/>
      </c>
      <c r="CY77" s="8" t="str">
        <f>+_xlfn.XLOOKUP(Table1[[#This Row],[L4 Code]],TAŞ!C:C,TAŞ!C:C,"")</f>
        <v/>
      </c>
      <c r="CZ77" s="8" t="s">
        <v>5370</v>
      </c>
      <c r="DA77" s="8"/>
      <c r="DB77" s="8"/>
      <c r="DC77" s="8"/>
      <c r="DD77" s="8"/>
      <c r="DE77" s="8"/>
      <c r="DF77" s="8"/>
      <c r="DG77" s="8"/>
      <c r="DH77" s="8"/>
    </row>
    <row r="78" spans="1:112">
      <c r="A78" s="3" t="s">
        <v>5443</v>
      </c>
      <c r="B78" s="111" t="s">
        <v>2639</v>
      </c>
      <c r="C78" t="str">
        <f>+_xlfn.XLOOKUP(B78,'L4'!B:B,'L4'!C:C)</f>
        <v>KÖPRÜ TEMELI KAZILMASI</v>
      </c>
      <c r="D78" t="s">
        <v>4967</v>
      </c>
      <c r="E78" t="str">
        <f>+_xlfn.XLOOKUP(D78,'M2'!H:H,'M2'!I:I)</f>
        <v>PROJE GENELİ</v>
      </c>
      <c r="F78" s="77" t="s">
        <v>4973</v>
      </c>
      <c r="G78" t="s">
        <v>4983</v>
      </c>
      <c r="H78" s="3" t="s">
        <v>5444</v>
      </c>
      <c r="I78" s="3" t="s">
        <v>247</v>
      </c>
      <c r="J78" s="78">
        <v>186091.64492763163</v>
      </c>
      <c r="K78" s="78">
        <f>+M78-SUM(N78:W78)</f>
        <v>196537.18308552631</v>
      </c>
      <c r="L78" s="5">
        <f>+SUM(X78:BT78)-K78</f>
        <v>0</v>
      </c>
      <c r="M78" s="78">
        <f t="shared" si="27"/>
        <v>196537.18308552631</v>
      </c>
      <c r="Y78" s="112">
        <v>0</v>
      </c>
      <c r="AE78" s="8">
        <v>5949.6100438596486</v>
      </c>
      <c r="AF78" s="8">
        <v>10499.311842105262</v>
      </c>
      <c r="AG78" s="8">
        <v>10849.288903508772</v>
      </c>
      <c r="AH78" s="8">
        <v>16013.803157894736</v>
      </c>
      <c r="AI78" s="8">
        <v>9056.8327631578923</v>
      </c>
      <c r="AJ78" s="8">
        <v>9285.9201776315786</v>
      </c>
      <c r="AK78" s="8">
        <v>10079.464967105263</v>
      </c>
      <c r="AM78" s="8">
        <v>4728.8220000000001</v>
      </c>
      <c r="AN78" s="8">
        <v>1693.871052631579</v>
      </c>
      <c r="AO78" s="8">
        <v>4728.8220000000001</v>
      </c>
      <c r="AR78" s="8">
        <v>4728.8220000000001</v>
      </c>
      <c r="AT78" s="8">
        <v>9740.314273684211</v>
      </c>
      <c r="AU78" s="8">
        <v>17336.530310323888</v>
      </c>
      <c r="AV78" s="8">
        <v>9084.4253149961696</v>
      </c>
      <c r="AW78" s="8">
        <v>12649.628916785208</v>
      </c>
      <c r="AX78" s="8">
        <v>3770.8796052631578</v>
      </c>
      <c r="AY78" s="8">
        <v>6961.5000000000018</v>
      </c>
      <c r="BA78" s="8">
        <v>6436.7100000000009</v>
      </c>
      <c r="BB78" s="8">
        <v>9163.5323684210525</v>
      </c>
      <c r="BC78" s="8">
        <v>338.77421052631581</v>
      </c>
      <c r="BD78" s="8">
        <v>9502.3065789473694</v>
      </c>
      <c r="BE78" s="8">
        <v>2604.3267434210529</v>
      </c>
      <c r="BF78" s="8">
        <v>4799.3013157894738</v>
      </c>
      <c r="BG78" s="8">
        <v>6961.5000000000018</v>
      </c>
      <c r="BI78" s="8">
        <v>8725.949013157895</v>
      </c>
      <c r="BJ78" s="8">
        <v>846.9355263157895</v>
      </c>
      <c r="CK78" s="8">
        <f t="shared" si="30"/>
        <v>0</v>
      </c>
      <c r="CL78" s="8">
        <f t="shared" si="31"/>
        <v>0</v>
      </c>
      <c r="CM78" s="8">
        <f t="shared" si="32"/>
        <v>0</v>
      </c>
      <c r="CN78" s="8">
        <f t="shared" si="33"/>
        <v>0</v>
      </c>
      <c r="CO78" s="8">
        <f t="shared" si="34"/>
        <v>0</v>
      </c>
      <c r="CP78" s="8">
        <f t="shared" si="35"/>
        <v>0</v>
      </c>
      <c r="CQ78" s="8">
        <f t="shared" si="36"/>
        <v>0</v>
      </c>
      <c r="CR78" s="8">
        <f t="shared" si="37"/>
        <v>0</v>
      </c>
      <c r="CS78" s="8">
        <f t="shared" si="38"/>
        <v>0</v>
      </c>
      <c r="CT78" s="8">
        <f t="shared" si="39"/>
        <v>0</v>
      </c>
      <c r="CU78" s="8">
        <f t="shared" si="40"/>
        <v>0</v>
      </c>
      <c r="CV78" s="8">
        <f t="shared" si="41"/>
        <v>0</v>
      </c>
      <c r="CW78" s="8" t="str">
        <f>+_xlfn.XLOOKUP(Table1[[#This Row],[L4 Code]],KIRMATAŞ!B:B,KIRMATAŞ!B:B,"")</f>
        <v/>
      </c>
      <c r="CX78" s="8" t="str">
        <f>+_xlfn.XLOOKUP(Table1[[#This Row],[L4 Code]],'SU TEMİNİ'!C:C,'SU TEMİNİ'!C:C,"")</f>
        <v/>
      </c>
      <c r="CY78" s="8" t="str">
        <f>+_xlfn.XLOOKUP(Table1[[#This Row],[L4 Code]],TAŞ!C:C,TAŞ!C:C,"")</f>
        <v/>
      </c>
      <c r="CZ78" s="8" t="s">
        <v>5371</v>
      </c>
      <c r="DA78" s="8"/>
      <c r="DB78" s="8"/>
      <c r="DC78" s="8"/>
      <c r="DD78" s="8"/>
      <c r="DE78" s="8"/>
      <c r="DF78" s="8"/>
      <c r="DG78" s="8"/>
      <c r="DH78" s="8"/>
    </row>
    <row r="79" spans="1:112">
      <c r="A79" s="3" t="s">
        <v>5443</v>
      </c>
      <c r="B79" s="111" t="s">
        <v>2640</v>
      </c>
      <c r="C79" t="str">
        <f>+_xlfn.XLOOKUP(B79,'L4'!B:B,'L4'!C:C)</f>
        <v>DÖKME KAZIK - Ø 120 CM. - KÖPRÜ</v>
      </c>
      <c r="D79" t="s">
        <v>4967</v>
      </c>
      <c r="E79" t="str">
        <f>+_xlfn.XLOOKUP(D79,'M2'!H:H,'M2'!I:I)</f>
        <v>PROJE GENELİ</v>
      </c>
      <c r="F79" s="77" t="s">
        <v>4973</v>
      </c>
      <c r="G79" t="s">
        <v>4983</v>
      </c>
      <c r="H79" s="3" t="s">
        <v>5444</v>
      </c>
      <c r="I79" s="3" t="s">
        <v>251</v>
      </c>
      <c r="J79" s="78">
        <v>11312.522807017551</v>
      </c>
      <c r="K79" s="78">
        <f>+M79-SUM(N79:W79)</f>
        <v>16166.171929824559</v>
      </c>
      <c r="L79" s="5">
        <f>+SUM(X79:BT79)-K79</f>
        <v>0</v>
      </c>
      <c r="M79" s="78">
        <f t="shared" si="27"/>
        <v>16166.171929824559</v>
      </c>
      <c r="Y79" s="112">
        <v>592</v>
      </c>
      <c r="AI79" s="8">
        <v>1662.0428849902532</v>
      </c>
      <c r="AJ79" s="8">
        <v>2328.2833008447042</v>
      </c>
      <c r="AK79" s="8">
        <v>1126.3771280051988</v>
      </c>
      <c r="AL79" s="8">
        <v>1050.7423001949319</v>
      </c>
      <c r="AN79" s="8">
        <v>155.78947368421052</v>
      </c>
      <c r="AT79" s="8">
        <v>77.89473684210526</v>
      </c>
      <c r="AU79" s="8">
        <v>743.23562753036447</v>
      </c>
      <c r="AV79" s="8">
        <v>2263.6677217519323</v>
      </c>
      <c r="AW79" s="8">
        <v>2926.7153110047848</v>
      </c>
      <c r="AX79" s="8">
        <v>1258.9497607655505</v>
      </c>
      <c r="BA79" s="8">
        <v>592</v>
      </c>
      <c r="BB79" s="8">
        <v>77.89473684210526</v>
      </c>
      <c r="BC79" s="8">
        <v>155.78947368421052</v>
      </c>
      <c r="BD79" s="8">
        <v>233.68421052631578</v>
      </c>
      <c r="BE79" s="8">
        <v>239.5263157894737</v>
      </c>
      <c r="BF79" s="8">
        <v>441.40350877192986</v>
      </c>
      <c r="BI79" s="8">
        <v>162.28070175438597</v>
      </c>
      <c r="BJ79" s="8">
        <v>77.89473684210526</v>
      </c>
      <c r="CK79" s="8">
        <f t="shared" si="30"/>
        <v>0</v>
      </c>
      <c r="CL79" s="8">
        <f t="shared" si="31"/>
        <v>0</v>
      </c>
      <c r="CM79" s="8">
        <f t="shared" si="32"/>
        <v>0</v>
      </c>
      <c r="CN79" s="8">
        <f t="shared" si="33"/>
        <v>0</v>
      </c>
      <c r="CO79" s="8">
        <f t="shared" si="34"/>
        <v>0</v>
      </c>
      <c r="CP79" s="8">
        <f t="shared" si="35"/>
        <v>0</v>
      </c>
      <c r="CQ79" s="8">
        <f t="shared" si="36"/>
        <v>0</v>
      </c>
      <c r="CR79" s="8">
        <f t="shared" si="37"/>
        <v>0</v>
      </c>
      <c r="CS79" s="8">
        <f t="shared" si="38"/>
        <v>0</v>
      </c>
      <c r="CT79" s="8">
        <f t="shared" si="39"/>
        <v>0</v>
      </c>
      <c r="CU79" s="8">
        <f t="shared" si="40"/>
        <v>0</v>
      </c>
      <c r="CV79" s="8">
        <f t="shared" si="41"/>
        <v>0</v>
      </c>
      <c r="CW79" s="8" t="str">
        <f>+_xlfn.XLOOKUP(Table1[[#This Row],[L4 Code]],KIRMATAŞ!B:B,KIRMATAŞ!B:B,"")</f>
        <v>D-01.ALT-03.KPR-008</v>
      </c>
      <c r="CX79" s="8" t="str">
        <f>+_xlfn.XLOOKUP(Table1[[#This Row],[L4 Code]],'SU TEMİNİ'!C:C,'SU TEMİNİ'!C:C,"")</f>
        <v/>
      </c>
      <c r="CY79" s="8" t="str">
        <f>+_xlfn.XLOOKUP(Table1[[#This Row],[L4 Code]],TAŞ!C:C,TAŞ!C:C,"")</f>
        <v/>
      </c>
      <c r="CZ79" s="8" t="s">
        <v>5372</v>
      </c>
      <c r="DA79" s="8"/>
      <c r="DB79" s="8"/>
      <c r="DC79" s="8"/>
      <c r="DD79" s="8"/>
      <c r="DE79" s="8"/>
      <c r="DF79" s="8"/>
      <c r="DG79" s="8"/>
      <c r="DH79" s="8"/>
    </row>
    <row r="80" spans="1:112">
      <c r="A80" s="3" t="s">
        <v>5443</v>
      </c>
      <c r="B80" s="111" t="s">
        <v>10</v>
      </c>
      <c r="C80" t="str">
        <f>+_xlfn.XLOOKUP(B80,'L4'!B:B,'L4'!C:C)</f>
        <v>TÜNEL TIPI DRENAJ BORUSU DÖŞENMESI</v>
      </c>
      <c r="D80" t="s">
        <v>71</v>
      </c>
      <c r="E80" t="str">
        <f>+_xlfn.XLOOKUP(D80,'M2'!H:H,'M2'!I:I)</f>
        <v>DOĞUŞ T. - GENEL</v>
      </c>
      <c r="F80" s="77" t="s">
        <v>30</v>
      </c>
      <c r="G80" t="str">
        <f>+_xlfn.XLOOKUP(F80,'M2'!B:B,'M2'!C:C)</f>
        <v>DOĞUŞ TEKNİK</v>
      </c>
      <c r="H80" s="3" t="s">
        <v>32</v>
      </c>
      <c r="I80" s="3" t="s">
        <v>44</v>
      </c>
      <c r="J80" s="78">
        <v>5140</v>
      </c>
      <c r="K80" s="78">
        <f t="shared" ref="K80:K85" si="42">+M80-SUM(N80:X80)</f>
        <v>0</v>
      </c>
      <c r="L80" s="5">
        <f t="shared" ref="L80:L85" si="43">-SUM(Y80:BT80)+K80</f>
        <v>0</v>
      </c>
      <c r="M80" s="78">
        <f t="shared" si="27"/>
        <v>0</v>
      </c>
      <c r="R80" s="8">
        <v>0</v>
      </c>
      <c r="S80" s="8">
        <v>0</v>
      </c>
      <c r="T80" s="8">
        <v>0</v>
      </c>
      <c r="U80" s="8">
        <v>0</v>
      </c>
      <c r="V80" s="8">
        <v>0</v>
      </c>
      <c r="W80" s="8">
        <v>0</v>
      </c>
      <c r="X80" s="8">
        <v>0</v>
      </c>
      <c r="Y80" s="112">
        <v>0</v>
      </c>
      <c r="CK80" s="8">
        <f t="shared" si="30"/>
        <v>0</v>
      </c>
      <c r="CL80" s="8">
        <f t="shared" si="31"/>
        <v>0</v>
      </c>
      <c r="CM80" s="8">
        <f t="shared" si="32"/>
        <v>0</v>
      </c>
      <c r="CN80" s="8">
        <f t="shared" si="33"/>
        <v>0</v>
      </c>
      <c r="CO80" s="8">
        <f t="shared" si="34"/>
        <v>0</v>
      </c>
      <c r="CP80" s="8">
        <f t="shared" si="35"/>
        <v>0</v>
      </c>
      <c r="CQ80" s="8">
        <f t="shared" si="36"/>
        <v>0</v>
      </c>
      <c r="CR80" s="8">
        <f t="shared" si="37"/>
        <v>0</v>
      </c>
      <c r="CS80" s="8">
        <f t="shared" si="38"/>
        <v>0</v>
      </c>
      <c r="CT80" s="8">
        <f t="shared" si="39"/>
        <v>0</v>
      </c>
      <c r="CU80" s="8">
        <f t="shared" si="40"/>
        <v>0</v>
      </c>
      <c r="CV80" s="8">
        <f t="shared" si="41"/>
        <v>0</v>
      </c>
      <c r="CW80" s="8" t="str">
        <f>+_xlfn.XLOOKUP(Table1[[#This Row],[L4 Code]],KIRMATAŞ!B:B,KIRMATAŞ!B:B,"")</f>
        <v/>
      </c>
      <c r="CX80" s="8" t="str">
        <f>+_xlfn.XLOOKUP(Table1[[#This Row],[L4 Code]],'SU TEMİNİ'!C:C,'SU TEMİNİ'!C:C,"")</f>
        <v/>
      </c>
      <c r="CY80" s="8" t="str">
        <f>+_xlfn.XLOOKUP(Table1[[#This Row],[L4 Code]],TAŞ!C:C,TAŞ!C:C,"")</f>
        <v/>
      </c>
      <c r="CZ80" s="8" t="s">
        <v>5373</v>
      </c>
      <c r="DA80" s="8"/>
      <c r="DB80" s="8"/>
      <c r="DC80" s="8"/>
      <c r="DD80" s="8"/>
      <c r="DE80" s="8"/>
      <c r="DF80" s="8"/>
      <c r="DG80" s="8"/>
      <c r="DH80" s="8"/>
    </row>
    <row r="81" spans="1:112">
      <c r="A81" s="3" t="s">
        <v>5443</v>
      </c>
      <c r="B81" s="111" t="s">
        <v>10</v>
      </c>
      <c r="C81" t="str">
        <f>+_xlfn.XLOOKUP(B81,'L4'!B:B,'L4'!C:C)</f>
        <v>TÜNEL TIPI DRENAJ BORUSU DÖŞENMESI</v>
      </c>
      <c r="D81" t="s">
        <v>73</v>
      </c>
      <c r="E81" t="str">
        <f>+_xlfn.XLOOKUP(D81,'M2'!H:H,'M2'!I:I)</f>
        <v>PETSAN - GENEL</v>
      </c>
      <c r="F81" s="77" t="s">
        <v>68</v>
      </c>
      <c r="G81" t="str">
        <f>+_xlfn.XLOOKUP(F81,'M2'!B:B,'M2'!C:C)</f>
        <v>PETSAN İNŞAAT</v>
      </c>
      <c r="H81" s="3" t="s">
        <v>69</v>
      </c>
      <c r="I81" s="3" t="s">
        <v>44</v>
      </c>
      <c r="J81" s="78">
        <v>2885</v>
      </c>
      <c r="K81" s="78">
        <f t="shared" si="42"/>
        <v>0</v>
      </c>
      <c r="L81" s="5">
        <f t="shared" si="43"/>
        <v>0</v>
      </c>
      <c r="M81" s="78">
        <f t="shared" si="27"/>
        <v>0</v>
      </c>
      <c r="T81" s="8">
        <v>0</v>
      </c>
      <c r="U81" s="8">
        <v>0</v>
      </c>
      <c r="V81" s="8">
        <v>0</v>
      </c>
      <c r="W81" s="8">
        <v>0</v>
      </c>
      <c r="X81" s="8">
        <v>0</v>
      </c>
      <c r="Y81" s="112">
        <v>0</v>
      </c>
      <c r="CK81" s="8">
        <f t="shared" si="30"/>
        <v>0</v>
      </c>
      <c r="CL81" s="8">
        <f t="shared" si="31"/>
        <v>0</v>
      </c>
      <c r="CM81" s="8">
        <f t="shared" si="32"/>
        <v>0</v>
      </c>
      <c r="CN81" s="8">
        <f t="shared" si="33"/>
        <v>0</v>
      </c>
      <c r="CO81" s="8">
        <f t="shared" si="34"/>
        <v>0</v>
      </c>
      <c r="CP81" s="8">
        <f t="shared" si="35"/>
        <v>0</v>
      </c>
      <c r="CQ81" s="8">
        <f t="shared" si="36"/>
        <v>0</v>
      </c>
      <c r="CR81" s="8">
        <f t="shared" si="37"/>
        <v>0</v>
      </c>
      <c r="CS81" s="8">
        <f t="shared" si="38"/>
        <v>0</v>
      </c>
      <c r="CT81" s="8">
        <f t="shared" si="39"/>
        <v>0</v>
      </c>
      <c r="CU81" s="8">
        <f t="shared" si="40"/>
        <v>0</v>
      </c>
      <c r="CV81" s="8">
        <f t="shared" si="41"/>
        <v>0</v>
      </c>
      <c r="CW81" s="8" t="str">
        <f>+_xlfn.XLOOKUP(Table1[[#This Row],[L4 Code]],KIRMATAŞ!B:B,KIRMATAŞ!B:B,"")</f>
        <v/>
      </c>
      <c r="CX81" s="8" t="str">
        <f>+_xlfn.XLOOKUP(Table1[[#This Row],[L4 Code]],'SU TEMİNİ'!C:C,'SU TEMİNİ'!C:C,"")</f>
        <v/>
      </c>
      <c r="CY81" s="8" t="str">
        <f>+_xlfn.XLOOKUP(Table1[[#This Row],[L4 Code]],TAŞ!C:C,TAŞ!C:C,"")</f>
        <v/>
      </c>
      <c r="CZ81" s="8" t="s">
        <v>5374</v>
      </c>
      <c r="DA81" s="8"/>
      <c r="DB81" s="8"/>
      <c r="DC81" s="8"/>
      <c r="DD81" s="8"/>
      <c r="DE81" s="8"/>
      <c r="DF81" s="8"/>
      <c r="DG81" s="8"/>
      <c r="DH81" s="8"/>
    </row>
    <row r="82" spans="1:112">
      <c r="A82" s="3" t="s">
        <v>5443</v>
      </c>
      <c r="B82" s="111" t="s">
        <v>10</v>
      </c>
      <c r="C82" t="str">
        <f>+_xlfn.XLOOKUP(B82,'L4'!B:B,'L4'!C:C)</f>
        <v>TÜNEL TIPI DRENAJ BORUSU DÖŞENMESI</v>
      </c>
      <c r="D82" t="s">
        <v>5181</v>
      </c>
      <c r="E82" t="str">
        <f>+_xlfn.XLOOKUP(D82,'M2'!H:H,'M2'!I:I)</f>
        <v>ÖZDOĞAN İNŞAAT - GENEL</v>
      </c>
      <c r="F82" s="77" t="s">
        <v>4971</v>
      </c>
      <c r="G82" t="s">
        <v>4998</v>
      </c>
      <c r="H82" s="3" t="s">
        <v>5185</v>
      </c>
      <c r="I82" s="3" t="s">
        <v>44</v>
      </c>
      <c r="J82" s="78">
        <v>2040</v>
      </c>
      <c r="K82" s="78">
        <f t="shared" si="42"/>
        <v>0</v>
      </c>
      <c r="L82" s="5">
        <f t="shared" si="43"/>
        <v>0</v>
      </c>
      <c r="M82" s="78">
        <f t="shared" si="27"/>
        <v>0</v>
      </c>
      <c r="P82" s="8">
        <v>0</v>
      </c>
      <c r="Q82" s="8">
        <v>0</v>
      </c>
      <c r="R82" s="8">
        <v>0</v>
      </c>
      <c r="S82" s="8">
        <v>0</v>
      </c>
      <c r="T82" s="8">
        <v>0</v>
      </c>
      <c r="U82" s="8">
        <v>0</v>
      </c>
      <c r="V82" s="8">
        <v>0</v>
      </c>
      <c r="W82" s="8">
        <v>0</v>
      </c>
      <c r="X82" s="8">
        <v>0</v>
      </c>
      <c r="Y82" s="112">
        <v>0</v>
      </c>
      <c r="CK82" s="8">
        <f t="shared" si="30"/>
        <v>0</v>
      </c>
      <c r="CL82" s="8">
        <f t="shared" si="31"/>
        <v>0</v>
      </c>
      <c r="CM82" s="8">
        <f t="shared" si="32"/>
        <v>0</v>
      </c>
      <c r="CN82" s="8">
        <f t="shared" si="33"/>
        <v>0</v>
      </c>
      <c r="CO82" s="8">
        <f t="shared" si="34"/>
        <v>0</v>
      </c>
      <c r="CP82" s="8">
        <f t="shared" si="35"/>
        <v>0</v>
      </c>
      <c r="CQ82" s="8">
        <f t="shared" si="36"/>
        <v>0</v>
      </c>
      <c r="CR82" s="8">
        <f t="shared" si="37"/>
        <v>0</v>
      </c>
      <c r="CS82" s="8">
        <f t="shared" si="38"/>
        <v>0</v>
      </c>
      <c r="CT82" s="8">
        <f t="shared" si="39"/>
        <v>0</v>
      </c>
      <c r="CU82" s="8">
        <f t="shared" si="40"/>
        <v>0</v>
      </c>
      <c r="CV82" s="8">
        <f t="shared" si="41"/>
        <v>0</v>
      </c>
      <c r="CW82" s="8" t="str">
        <f>+_xlfn.XLOOKUP(Table1[[#This Row],[L4 Code]],KIRMATAŞ!B:B,KIRMATAŞ!B:B,"")</f>
        <v/>
      </c>
      <c r="CX82" s="8" t="str">
        <f>+_xlfn.XLOOKUP(Table1[[#This Row],[L4 Code]],'SU TEMİNİ'!C:C,'SU TEMİNİ'!C:C,"")</f>
        <v/>
      </c>
      <c r="CY82" s="8" t="str">
        <f>+_xlfn.XLOOKUP(Table1[[#This Row],[L4 Code]],TAŞ!C:C,TAŞ!C:C,"")</f>
        <v/>
      </c>
      <c r="CZ82" s="8" t="s">
        <v>5375</v>
      </c>
      <c r="DA82" s="8"/>
      <c r="DB82" s="8"/>
      <c r="DC82" s="8"/>
      <c r="DD82" s="8"/>
      <c r="DE82" s="8"/>
      <c r="DF82" s="8"/>
      <c r="DG82" s="8"/>
      <c r="DH82" s="8"/>
    </row>
    <row r="83" spans="1:112">
      <c r="A83" s="3" t="s">
        <v>5443</v>
      </c>
      <c r="B83" s="111" t="s">
        <v>11</v>
      </c>
      <c r="C83" t="str">
        <f>+_xlfn.XLOOKUP(B83,'L4'!B:B,'L4'!C:C)</f>
        <v>KORUGE DRENAJ BORUSU - Ø 400 MM</v>
      </c>
      <c r="D83" t="s">
        <v>71</v>
      </c>
      <c r="E83" t="str">
        <f>+_xlfn.XLOOKUP(D83,'M2'!H:H,'M2'!I:I)</f>
        <v>DOĞUŞ T. - GENEL</v>
      </c>
      <c r="F83" s="77" t="s">
        <v>30</v>
      </c>
      <c r="G83" t="str">
        <f>+_xlfn.XLOOKUP(F83,'M2'!B:B,'M2'!C:C)</f>
        <v>DOĞUŞ TEKNİK</v>
      </c>
      <c r="H83" s="3" t="s">
        <v>32</v>
      </c>
      <c r="I83" s="3" t="s">
        <v>45</v>
      </c>
      <c r="J83" s="78">
        <v>1650</v>
      </c>
      <c r="K83" s="78">
        <f t="shared" si="42"/>
        <v>0</v>
      </c>
      <c r="L83" s="5">
        <f t="shared" si="43"/>
        <v>0</v>
      </c>
      <c r="M83" s="78">
        <f t="shared" si="27"/>
        <v>0</v>
      </c>
      <c r="R83" s="8">
        <v>0</v>
      </c>
      <c r="S83" s="8">
        <v>0</v>
      </c>
      <c r="T83" s="8">
        <v>0</v>
      </c>
      <c r="U83" s="8">
        <v>0</v>
      </c>
      <c r="V83" s="8">
        <v>0</v>
      </c>
      <c r="W83" s="8">
        <v>0</v>
      </c>
      <c r="X83" s="8">
        <v>0</v>
      </c>
      <c r="Y83" s="112"/>
      <c r="CK83" s="8">
        <f t="shared" si="30"/>
        <v>0</v>
      </c>
      <c r="CL83" s="8">
        <f t="shared" si="31"/>
        <v>0</v>
      </c>
      <c r="CM83" s="8">
        <f t="shared" si="32"/>
        <v>0</v>
      </c>
      <c r="CN83" s="8">
        <f t="shared" si="33"/>
        <v>0</v>
      </c>
      <c r="CO83" s="8">
        <f t="shared" si="34"/>
        <v>0</v>
      </c>
      <c r="CP83" s="8">
        <f t="shared" si="35"/>
        <v>0</v>
      </c>
      <c r="CQ83" s="8">
        <f t="shared" si="36"/>
        <v>0</v>
      </c>
      <c r="CR83" s="8">
        <f t="shared" si="37"/>
        <v>0</v>
      </c>
      <c r="CS83" s="8">
        <f t="shared" si="38"/>
        <v>0</v>
      </c>
      <c r="CT83" s="8">
        <f t="shared" si="39"/>
        <v>0</v>
      </c>
      <c r="CU83" s="8">
        <f t="shared" si="40"/>
        <v>0</v>
      </c>
      <c r="CV83" s="8">
        <f t="shared" si="41"/>
        <v>0</v>
      </c>
      <c r="CW83" s="8"/>
      <c r="CX83" s="8"/>
      <c r="CY83" s="8"/>
      <c r="CZ83" s="8" t="s">
        <v>5376</v>
      </c>
      <c r="DA83" s="8"/>
      <c r="DB83" s="8"/>
      <c r="DC83" s="8"/>
      <c r="DD83" s="8"/>
      <c r="DE83" s="8"/>
      <c r="DF83" s="8"/>
      <c r="DG83" s="8"/>
      <c r="DH83" s="8"/>
    </row>
    <row r="84" spans="1:112">
      <c r="A84" s="3" t="s">
        <v>5443</v>
      </c>
      <c r="B84" s="111" t="s">
        <v>11</v>
      </c>
      <c r="C84" t="str">
        <f>+_xlfn.XLOOKUP(B84,'L4'!B:B,'L4'!C:C)</f>
        <v>KORUGE DRENAJ BORUSU - Ø 400 MM</v>
      </c>
      <c r="D84" t="s">
        <v>73</v>
      </c>
      <c r="E84" t="str">
        <f>+_xlfn.XLOOKUP(D84,'M2'!H:H,'M2'!I:I)</f>
        <v>PETSAN - GENEL</v>
      </c>
      <c r="F84" s="77" t="s">
        <v>68</v>
      </c>
      <c r="G84" t="str">
        <f>+_xlfn.XLOOKUP(F84,'M2'!B:B,'M2'!C:C)</f>
        <v>PETSAN İNŞAAT</v>
      </c>
      <c r="H84" s="3" t="s">
        <v>69</v>
      </c>
      <c r="I84" s="3" t="s">
        <v>45</v>
      </c>
      <c r="J84" s="78">
        <v>1320</v>
      </c>
      <c r="K84" s="78">
        <f t="shared" si="42"/>
        <v>0</v>
      </c>
      <c r="L84" s="5">
        <f t="shared" si="43"/>
        <v>0</v>
      </c>
      <c r="M84" s="78">
        <f t="shared" si="27"/>
        <v>0</v>
      </c>
      <c r="T84" s="8">
        <v>0</v>
      </c>
      <c r="U84" s="8">
        <v>0</v>
      </c>
      <c r="V84" s="8">
        <v>0</v>
      </c>
      <c r="W84" s="8">
        <v>0</v>
      </c>
      <c r="X84" s="8">
        <v>0</v>
      </c>
      <c r="Y84" s="112"/>
      <c r="CK84" s="8">
        <f t="shared" si="30"/>
        <v>0</v>
      </c>
      <c r="CL84" s="8">
        <f t="shared" si="31"/>
        <v>0</v>
      </c>
      <c r="CM84" s="8">
        <f t="shared" si="32"/>
        <v>0</v>
      </c>
      <c r="CN84" s="8">
        <f t="shared" si="33"/>
        <v>0</v>
      </c>
      <c r="CO84" s="8">
        <f t="shared" si="34"/>
        <v>0</v>
      </c>
      <c r="CP84" s="8">
        <f t="shared" si="35"/>
        <v>0</v>
      </c>
      <c r="CQ84" s="8">
        <f t="shared" si="36"/>
        <v>0</v>
      </c>
      <c r="CR84" s="8">
        <f t="shared" si="37"/>
        <v>0</v>
      </c>
      <c r="CS84" s="8">
        <f t="shared" si="38"/>
        <v>0</v>
      </c>
      <c r="CT84" s="8">
        <f t="shared" si="39"/>
        <v>0</v>
      </c>
      <c r="CU84" s="8">
        <f t="shared" si="40"/>
        <v>0</v>
      </c>
      <c r="CV84" s="8">
        <f t="shared" si="41"/>
        <v>0</v>
      </c>
      <c r="CW84" s="8"/>
      <c r="CX84" s="8"/>
      <c r="CY84" s="8"/>
      <c r="CZ84" s="8" t="s">
        <v>5377</v>
      </c>
      <c r="DA84" s="8"/>
      <c r="DB84" s="8"/>
      <c r="DC84" s="8"/>
      <c r="DD84" s="8"/>
      <c r="DE84" s="8"/>
      <c r="DF84" s="8"/>
      <c r="DG84" s="8"/>
      <c r="DH84" s="8"/>
    </row>
    <row r="85" spans="1:112">
      <c r="A85" s="3" t="s">
        <v>5443</v>
      </c>
      <c r="B85" s="111" t="s">
        <v>11</v>
      </c>
      <c r="C85" t="str">
        <f>+_xlfn.XLOOKUP(B85,'L4'!B:B,'L4'!C:C)</f>
        <v>KORUGE DRENAJ BORUSU - Ø 400 MM</v>
      </c>
      <c r="D85" t="s">
        <v>5181</v>
      </c>
      <c r="E85" t="str">
        <f>+_xlfn.XLOOKUP(D85,'M2'!H:H,'M2'!I:I)</f>
        <v>ÖZDOĞAN İNŞAAT - GENEL</v>
      </c>
      <c r="F85" s="77" t="s">
        <v>4971</v>
      </c>
      <c r="G85" t="s">
        <v>4998</v>
      </c>
      <c r="H85" s="3" t="s">
        <v>5185</v>
      </c>
      <c r="I85" s="3" t="s">
        <v>45</v>
      </c>
      <c r="J85" s="78">
        <v>1020</v>
      </c>
      <c r="K85" s="78">
        <f t="shared" si="42"/>
        <v>0</v>
      </c>
      <c r="L85" s="5">
        <f t="shared" si="43"/>
        <v>0</v>
      </c>
      <c r="M85" s="78">
        <f t="shared" si="27"/>
        <v>0</v>
      </c>
      <c r="P85" s="8">
        <v>0</v>
      </c>
      <c r="Q85" s="8">
        <v>0</v>
      </c>
      <c r="R85" s="8">
        <v>0</v>
      </c>
      <c r="S85" s="8">
        <v>0</v>
      </c>
      <c r="T85" s="8">
        <v>0</v>
      </c>
      <c r="U85" s="8">
        <v>0</v>
      </c>
      <c r="V85" s="8">
        <v>0</v>
      </c>
      <c r="W85" s="8">
        <v>0</v>
      </c>
      <c r="X85" s="8">
        <v>0</v>
      </c>
      <c r="Y85" s="112"/>
      <c r="CK85" s="8">
        <f t="shared" si="30"/>
        <v>0</v>
      </c>
      <c r="CL85" s="8">
        <f t="shared" si="31"/>
        <v>0</v>
      </c>
      <c r="CM85" s="8">
        <f t="shared" si="32"/>
        <v>0</v>
      </c>
      <c r="CN85" s="8">
        <f t="shared" si="33"/>
        <v>0</v>
      </c>
      <c r="CO85" s="8">
        <f t="shared" si="34"/>
        <v>0</v>
      </c>
      <c r="CP85" s="8">
        <f t="shared" si="35"/>
        <v>0</v>
      </c>
      <c r="CQ85" s="8">
        <f t="shared" si="36"/>
        <v>0</v>
      </c>
      <c r="CR85" s="8">
        <f t="shared" si="37"/>
        <v>0</v>
      </c>
      <c r="CS85" s="8">
        <f t="shared" si="38"/>
        <v>0</v>
      </c>
      <c r="CT85" s="8">
        <f t="shared" si="39"/>
        <v>0</v>
      </c>
      <c r="CU85" s="8">
        <f t="shared" si="40"/>
        <v>0</v>
      </c>
      <c r="CV85" s="8">
        <f t="shared" si="41"/>
        <v>0</v>
      </c>
      <c r="CW85" s="8"/>
      <c r="CX85" s="8"/>
      <c r="CY85" s="8"/>
      <c r="CZ85" s="8" t="s">
        <v>5378</v>
      </c>
      <c r="DA85" s="8"/>
      <c r="DB85" s="8"/>
      <c r="DC85" s="8"/>
      <c r="DD85" s="8"/>
      <c r="DE85" s="8"/>
      <c r="DF85" s="8"/>
      <c r="DG85" s="8"/>
      <c r="DH85" s="8"/>
    </row>
    <row r="86" spans="1:112">
      <c r="A86" s="3" t="s">
        <v>5443</v>
      </c>
      <c r="B86" s="111" t="s">
        <v>2641</v>
      </c>
      <c r="C86" t="str">
        <f>+_xlfn.XLOOKUP(B86,'L4'!B:B,'L4'!C:C)</f>
        <v>BETON - DEMIRSIZ - TEMEL - KÖPRÜ</v>
      </c>
      <c r="D86" t="s">
        <v>4967</v>
      </c>
      <c r="E86" t="str">
        <f>+_xlfn.XLOOKUP(D86,'M2'!H:H,'M2'!I:I)</f>
        <v>PROJE GENELİ</v>
      </c>
      <c r="F86" s="77" t="s">
        <v>4973</v>
      </c>
      <c r="G86" t="s">
        <v>4983</v>
      </c>
      <c r="H86" s="3" t="s">
        <v>5444</v>
      </c>
      <c r="I86" s="3" t="s">
        <v>255</v>
      </c>
      <c r="J86" s="78">
        <v>9944.156353600687</v>
      </c>
      <c r="K86" s="78">
        <f>+M86-SUM(N86:W86)</f>
        <v>10418.011480216192</v>
      </c>
      <c r="L86" s="5">
        <f>+SUM(X86:BT86)-K86</f>
        <v>0</v>
      </c>
      <c r="M86" s="78">
        <f t="shared" si="27"/>
        <v>10418.011480216192</v>
      </c>
      <c r="Y86" s="112">
        <v>0</v>
      </c>
      <c r="AI86" s="8">
        <v>375.24203269822272</v>
      </c>
      <c r="AK86" s="8">
        <v>1223.7039007829831</v>
      </c>
      <c r="AL86" s="8">
        <v>1766.5831396038514</v>
      </c>
      <c r="AM86" s="8">
        <v>327.11272958333331</v>
      </c>
      <c r="AN86" s="8">
        <v>76.841371883595102</v>
      </c>
      <c r="AP86" s="8">
        <v>327.11272958333331</v>
      </c>
      <c r="AR86" s="8">
        <v>327.11272958333331</v>
      </c>
      <c r="AU86" s="8">
        <v>583.2506358619836</v>
      </c>
      <c r="AV86" s="8">
        <v>483.84450496037044</v>
      </c>
      <c r="AW86" s="8">
        <v>324.64320874999999</v>
      </c>
      <c r="AX86" s="8">
        <v>1217.9357443549823</v>
      </c>
      <c r="AY86" s="8">
        <v>321.03770833333334</v>
      </c>
      <c r="AZ86" s="8">
        <v>160.51885416666664</v>
      </c>
      <c r="BB86" s="8">
        <v>811.97446159945889</v>
      </c>
      <c r="BC86" s="8">
        <v>76.841371883595102</v>
      </c>
      <c r="BD86" s="8">
        <v>596.81862032539254</v>
      </c>
      <c r="BE86" s="8">
        <v>118.14360927102746</v>
      </c>
      <c r="BF86" s="8">
        <v>217.71722033685276</v>
      </c>
      <c r="BG86" s="8">
        <v>481.55656249999993</v>
      </c>
      <c r="BI86" s="8">
        <v>561.59965821207823</v>
      </c>
      <c r="BJ86" s="8">
        <v>38.420685941797551</v>
      </c>
      <c r="CK86" s="8">
        <f t="shared" si="30"/>
        <v>0</v>
      </c>
      <c r="CL86" s="8">
        <f t="shared" si="31"/>
        <v>0</v>
      </c>
      <c r="CM86" s="8">
        <f t="shared" si="32"/>
        <v>0</v>
      </c>
      <c r="CN86" s="8">
        <f t="shared" si="33"/>
        <v>0</v>
      </c>
      <c r="CO86" s="8">
        <f t="shared" si="34"/>
        <v>0</v>
      </c>
      <c r="CP86" s="8">
        <f t="shared" si="35"/>
        <v>0</v>
      </c>
      <c r="CQ86" s="8">
        <f t="shared" si="36"/>
        <v>0</v>
      </c>
      <c r="CR86" s="8">
        <f t="shared" si="37"/>
        <v>0</v>
      </c>
      <c r="CS86" s="8">
        <f t="shared" si="38"/>
        <v>0</v>
      </c>
      <c r="CT86" s="8">
        <f t="shared" si="39"/>
        <v>0</v>
      </c>
      <c r="CU86" s="8">
        <f t="shared" si="40"/>
        <v>0</v>
      </c>
      <c r="CV86" s="8">
        <f t="shared" si="41"/>
        <v>0</v>
      </c>
      <c r="CW86" s="8" t="str">
        <f>+_xlfn.XLOOKUP(Table1[[#This Row],[L4 Code]],KIRMATAŞ!B:B,KIRMATAŞ!B:B,"")</f>
        <v>D-01.ALT-03.KPR-010</v>
      </c>
      <c r="CX86" s="8" t="str">
        <f>+_xlfn.XLOOKUP(Table1[[#This Row],[L4 Code]],'SU TEMİNİ'!C:C,'SU TEMİNİ'!C:C,"")</f>
        <v/>
      </c>
      <c r="CY86" s="8" t="str">
        <f>+_xlfn.XLOOKUP(Table1[[#This Row],[L4 Code]],TAŞ!C:C,TAŞ!C:C,"")</f>
        <v/>
      </c>
      <c r="CZ86" s="8" t="s">
        <v>5379</v>
      </c>
      <c r="DA86" s="8"/>
      <c r="DB86" s="8"/>
      <c r="DC86" s="8"/>
      <c r="DD86" s="8"/>
      <c r="DE86" s="8"/>
      <c r="DF86" s="8"/>
      <c r="DG86" s="8"/>
      <c r="DH86" s="8"/>
    </row>
    <row r="87" spans="1:112">
      <c r="A87" s="3" t="s">
        <v>5443</v>
      </c>
      <c r="B87" s="111" t="s">
        <v>2642</v>
      </c>
      <c r="C87" t="str">
        <f>+_xlfn.XLOOKUP(B87,'L4'!B:B,'L4'!C:C)</f>
        <v>BETON - DEMIRLI - KÖPRÜ - C 30/37</v>
      </c>
      <c r="D87" t="s">
        <v>4967</v>
      </c>
      <c r="E87" t="str">
        <f>+_xlfn.XLOOKUP(D87,'M2'!H:H,'M2'!I:I)</f>
        <v>PROJE GENELİ</v>
      </c>
      <c r="F87" s="77" t="s">
        <v>4973</v>
      </c>
      <c r="G87" t="s">
        <v>4983</v>
      </c>
      <c r="H87" s="3" t="s">
        <v>5444</v>
      </c>
      <c r="I87" s="3" t="s">
        <v>260</v>
      </c>
      <c r="J87" s="78">
        <v>180285.98995270996</v>
      </c>
      <c r="K87" s="78">
        <f>+M87-SUM(N87:W87)</f>
        <v>190376.83669426705</v>
      </c>
      <c r="L87" s="5">
        <f>+SUM(X87:BT87)-K87</f>
        <v>0</v>
      </c>
      <c r="M87" s="78">
        <f t="shared" si="27"/>
        <v>190376.83669426705</v>
      </c>
      <c r="Y87" s="112">
        <v>0</v>
      </c>
      <c r="AI87" s="8">
        <v>247.77859587481299</v>
      </c>
      <c r="AJ87" s="8">
        <v>1920.2841180298008</v>
      </c>
      <c r="AK87" s="8">
        <v>3634.3863642588376</v>
      </c>
      <c r="AL87" s="8">
        <v>6074.5572178724997</v>
      </c>
      <c r="AM87" s="8">
        <v>10033.411115001554</v>
      </c>
      <c r="AN87" s="8">
        <v>10970.093753633744</v>
      </c>
      <c r="AO87" s="8">
        <v>9401.0210477793335</v>
      </c>
      <c r="AP87" s="8">
        <v>8487.7582105711663</v>
      </c>
      <c r="AQ87" s="8">
        <v>9742.9439267635189</v>
      </c>
      <c r="AR87" s="8">
        <v>8179.3747134263322</v>
      </c>
      <c r="AS87" s="8">
        <v>9742.9439267635189</v>
      </c>
      <c r="AT87" s="8">
        <v>6358.4234829360694</v>
      </c>
      <c r="AU87" s="8">
        <v>3825.925329350378</v>
      </c>
      <c r="AV87" s="8">
        <v>5248.4181415256253</v>
      </c>
      <c r="AW87" s="8">
        <v>4539.1267499354599</v>
      </c>
      <c r="AX87" s="8">
        <v>7131.5920115842919</v>
      </c>
      <c r="AY87" s="8">
        <v>9614.7316197125438</v>
      </c>
      <c r="AZ87" s="8">
        <v>12044.069188446079</v>
      </c>
      <c r="BA87" s="8">
        <v>9119.7209696530354</v>
      </c>
      <c r="BB87" s="8">
        <v>5649.6362088955702</v>
      </c>
      <c r="BC87" s="8">
        <v>9046.9107652773546</v>
      </c>
      <c r="BD87" s="8">
        <v>6224.9442203867311</v>
      </c>
      <c r="BE87" s="8">
        <v>7988.6917085174218</v>
      </c>
      <c r="BF87" s="8">
        <v>4685.1162993938124</v>
      </c>
      <c r="BG87" s="8">
        <v>3950.2639947144121</v>
      </c>
      <c r="BH87" s="8">
        <v>5559.4933421720398</v>
      </c>
      <c r="BI87" s="8">
        <v>2662.5825227905484</v>
      </c>
      <c r="BJ87" s="8">
        <v>5316.741218901132</v>
      </c>
      <c r="BK87" s="8">
        <v>2975.8959300993815</v>
      </c>
      <c r="CK87" s="8">
        <f t="shared" si="30"/>
        <v>0</v>
      </c>
      <c r="CL87" s="8">
        <f t="shared" si="31"/>
        <v>0</v>
      </c>
      <c r="CM87" s="8">
        <f t="shared" si="32"/>
        <v>0</v>
      </c>
      <c r="CN87" s="8">
        <f t="shared" si="33"/>
        <v>0</v>
      </c>
      <c r="CO87" s="8">
        <f t="shared" si="34"/>
        <v>0</v>
      </c>
      <c r="CP87" s="8">
        <f t="shared" si="35"/>
        <v>0</v>
      </c>
      <c r="CQ87" s="8">
        <f t="shared" si="36"/>
        <v>0</v>
      </c>
      <c r="CR87" s="8">
        <f t="shared" si="37"/>
        <v>0</v>
      </c>
      <c r="CS87" s="8">
        <f t="shared" si="38"/>
        <v>0</v>
      </c>
      <c r="CT87" s="8">
        <f t="shared" si="39"/>
        <v>0</v>
      </c>
      <c r="CU87" s="8">
        <f t="shared" si="40"/>
        <v>0</v>
      </c>
      <c r="CV87" s="8">
        <f t="shared" si="41"/>
        <v>0</v>
      </c>
      <c r="CW87" s="8" t="str">
        <f>+_xlfn.XLOOKUP(Table1[[#This Row],[L4 Code]],KIRMATAŞ!B:B,KIRMATAŞ!B:B,"")</f>
        <v>D-01.ALT-03.KPR-011</v>
      </c>
      <c r="CX87" s="8" t="str">
        <f>+_xlfn.XLOOKUP(Table1[[#This Row],[L4 Code]],'SU TEMİNİ'!C:C,'SU TEMİNİ'!C:C,"")</f>
        <v/>
      </c>
      <c r="CY87" s="8" t="str">
        <f>+_xlfn.XLOOKUP(Table1[[#This Row],[L4 Code]],TAŞ!C:C,TAŞ!C:C,"")</f>
        <v/>
      </c>
      <c r="CZ87" s="8" t="s">
        <v>5380</v>
      </c>
      <c r="DA87" s="8"/>
      <c r="DB87" s="8"/>
      <c r="DC87" s="8"/>
      <c r="DD87" s="8"/>
      <c r="DE87" s="8"/>
      <c r="DF87" s="8"/>
      <c r="DG87" s="8"/>
      <c r="DH87" s="8"/>
    </row>
    <row r="88" spans="1:112">
      <c r="A88" s="3" t="s">
        <v>5443</v>
      </c>
      <c r="B88" s="111" t="s">
        <v>2643</v>
      </c>
      <c r="C88" t="str">
        <f>+_xlfn.XLOOKUP(B88,'L4'!B:B,'L4'!C:C)</f>
        <v>BETON - ÖNGERMELI KÖPRÜ KIRIŞLERINDE</v>
      </c>
      <c r="D88" t="s">
        <v>4967</v>
      </c>
      <c r="E88" t="str">
        <f>+_xlfn.XLOOKUP(D88,'M2'!H:H,'M2'!I:I)</f>
        <v>PROJE GENELİ</v>
      </c>
      <c r="F88" s="77" t="s">
        <v>4973</v>
      </c>
      <c r="G88" t="s">
        <v>4983</v>
      </c>
      <c r="H88" s="3" t="s">
        <v>5444</v>
      </c>
      <c r="I88" s="3" t="s">
        <v>264</v>
      </c>
      <c r="J88" s="78">
        <v>36251.841165707228</v>
      </c>
      <c r="K88" s="78">
        <f>+M88-SUM(N88:W88)</f>
        <v>36251.841165707228</v>
      </c>
      <c r="L88" s="5">
        <f>+SUM(X88:BT88)-K88</f>
        <v>0</v>
      </c>
      <c r="M88" s="78">
        <f t="shared" si="27"/>
        <v>36251.841165707228</v>
      </c>
      <c r="Y88" s="112"/>
      <c r="AC88" s="8">
        <v>2365.9870730537277</v>
      </c>
      <c r="AD88" s="8">
        <v>2365.9870730537277</v>
      </c>
      <c r="AE88" s="8">
        <v>2768.278710594846</v>
      </c>
      <c r="AF88" s="8">
        <v>3344.2393153097587</v>
      </c>
      <c r="AG88" s="8">
        <v>2999.2920445449558</v>
      </c>
      <c r="AH88" s="8">
        <v>2036.5152764528509</v>
      </c>
      <c r="AI88" s="8">
        <v>1689.0802593201752</v>
      </c>
      <c r="AJ88" s="8">
        <v>1496.5808760964908</v>
      </c>
      <c r="AK88" s="8">
        <v>863.13148300438593</v>
      </c>
      <c r="AL88" s="8">
        <v>634.22605537280697</v>
      </c>
      <c r="AM88" s="8">
        <v>550.94480537280697</v>
      </c>
      <c r="AN88" s="8">
        <v>550.94480537280697</v>
      </c>
      <c r="AO88" s="8">
        <v>947.77068941885955</v>
      </c>
      <c r="AP88" s="8">
        <v>947.77068941885955</v>
      </c>
      <c r="AQ88" s="8">
        <v>1225.4219476425437</v>
      </c>
      <c r="AR88" s="8">
        <v>1612.2913390899121</v>
      </c>
      <c r="AS88" s="8">
        <v>1612.2913390899121</v>
      </c>
      <c r="AT88" s="8">
        <v>1612.2913390899121</v>
      </c>
      <c r="AU88" s="8">
        <v>1612.2913390899121</v>
      </c>
      <c r="AV88" s="8">
        <v>1225.4219476425437</v>
      </c>
      <c r="AW88" s="8">
        <v>947.77068941885955</v>
      </c>
      <c r="AX88" s="8">
        <v>947.77068941885955</v>
      </c>
      <c r="AY88" s="8">
        <v>947.77068941885955</v>
      </c>
      <c r="AZ88" s="8">
        <v>947.77068941885955</v>
      </c>
      <c r="CK88" s="8">
        <f t="shared" si="30"/>
        <v>0</v>
      </c>
      <c r="CL88" s="8">
        <f t="shared" si="31"/>
        <v>0</v>
      </c>
      <c r="CM88" s="8">
        <f t="shared" si="32"/>
        <v>0</v>
      </c>
      <c r="CN88" s="8">
        <f t="shared" si="33"/>
        <v>0</v>
      </c>
      <c r="CO88" s="8">
        <f t="shared" si="34"/>
        <v>0</v>
      </c>
      <c r="CP88" s="8">
        <f t="shared" si="35"/>
        <v>0</v>
      </c>
      <c r="CQ88" s="8">
        <f t="shared" si="36"/>
        <v>0</v>
      </c>
      <c r="CR88" s="8">
        <f t="shared" si="37"/>
        <v>0</v>
      </c>
      <c r="CS88" s="8">
        <f t="shared" si="38"/>
        <v>0</v>
      </c>
      <c r="CT88" s="8">
        <f t="shared" si="39"/>
        <v>0</v>
      </c>
      <c r="CU88" s="8">
        <f t="shared" si="40"/>
        <v>0</v>
      </c>
      <c r="CV88" s="8">
        <f t="shared" si="41"/>
        <v>0</v>
      </c>
      <c r="CW88" s="8" t="str">
        <f>+_xlfn.XLOOKUP(Table1[[#This Row],[L4 Code]],KIRMATAŞ!B:B,KIRMATAŞ!B:B,"")</f>
        <v>D-01.ALT-03.KPR-013</v>
      </c>
      <c r="CX88" s="8" t="str">
        <f>+_xlfn.XLOOKUP(Table1[[#This Row],[L4 Code]],'SU TEMİNİ'!C:C,'SU TEMİNİ'!C:C,"")</f>
        <v/>
      </c>
      <c r="CY88" s="8" t="str">
        <f>+_xlfn.XLOOKUP(Table1[[#This Row],[L4 Code]],TAŞ!C:C,TAŞ!C:C,"")</f>
        <v/>
      </c>
      <c r="CZ88" s="8" t="s">
        <v>5381</v>
      </c>
      <c r="DA88" s="8"/>
      <c r="DB88" s="8"/>
      <c r="DC88" s="8"/>
      <c r="DD88" s="8"/>
      <c r="DE88" s="8"/>
      <c r="DF88" s="8"/>
      <c r="DG88" s="8"/>
      <c r="DH88" s="8"/>
    </row>
    <row r="89" spans="1:112">
      <c r="A89" s="3" t="s">
        <v>5443</v>
      </c>
      <c r="B89" s="111" t="s">
        <v>2650</v>
      </c>
      <c r="C89" t="str">
        <f>+_xlfn.XLOOKUP(B89,'L4'!B:B,'L4'!C:C)</f>
        <v>KÖPRÜLERDE PREKAST CEPHE PANELI (MLZ.+İŞÇ.)</v>
      </c>
      <c r="D89" t="s">
        <v>4967</v>
      </c>
      <c r="E89" t="str">
        <f>+_xlfn.XLOOKUP(D89,'M2'!H:H,'M2'!I:I)</f>
        <v>PROJE GENELİ</v>
      </c>
      <c r="F89" s="77" t="s">
        <v>4973</v>
      </c>
      <c r="G89" t="s">
        <v>4983</v>
      </c>
      <c r="H89" s="3" t="s">
        <v>5444</v>
      </c>
      <c r="I89" s="3" t="s">
        <v>299</v>
      </c>
      <c r="J89" s="78">
        <v>825.37875000000008</v>
      </c>
      <c r="K89" s="78">
        <f>+M89-SUM(N89:W89)</f>
        <v>883.65374999999995</v>
      </c>
      <c r="L89" s="5">
        <f>+SUM(X89:BT89)-K89</f>
        <v>0</v>
      </c>
      <c r="M89" s="78">
        <f t="shared" si="27"/>
        <v>883.65374999999995</v>
      </c>
      <c r="Y89" s="112">
        <v>0</v>
      </c>
      <c r="AM89" s="8">
        <v>10.31625</v>
      </c>
      <c r="AN89" s="8">
        <v>46.147499999999994</v>
      </c>
      <c r="AO89" s="8">
        <v>19.881225000000001</v>
      </c>
      <c r="AR89" s="8">
        <v>10.431225000000001</v>
      </c>
      <c r="AT89" s="8">
        <v>338.39347499999991</v>
      </c>
      <c r="AU89" s="8">
        <v>4.7249999999999996</v>
      </c>
      <c r="AW89" s="8">
        <v>37.206224999999989</v>
      </c>
      <c r="AY89" s="8">
        <v>10.352475000000002</v>
      </c>
      <c r="AZ89" s="8">
        <v>16.064999999999998</v>
      </c>
      <c r="BA89" s="8">
        <v>71.42625000000001</v>
      </c>
      <c r="BB89" s="8">
        <v>70.370999999999981</v>
      </c>
      <c r="BC89" s="8">
        <v>7.56</v>
      </c>
      <c r="BD89" s="8">
        <v>21.971249999999998</v>
      </c>
      <c r="BE89" s="8">
        <v>121.58999999999997</v>
      </c>
      <c r="BF89" s="8">
        <v>19.018125000000001</v>
      </c>
      <c r="BG89" s="8">
        <v>6.1425000000000001</v>
      </c>
      <c r="BI89" s="8">
        <v>42.131249999999987</v>
      </c>
      <c r="BJ89" s="8">
        <v>9.8437499999999982</v>
      </c>
      <c r="BK89" s="8">
        <v>20.081250000000001</v>
      </c>
      <c r="CK89" s="8">
        <f t="shared" si="30"/>
        <v>0</v>
      </c>
      <c r="CL89" s="8">
        <f t="shared" si="31"/>
        <v>0</v>
      </c>
      <c r="CM89" s="8">
        <f t="shared" si="32"/>
        <v>0</v>
      </c>
      <c r="CN89" s="8">
        <f t="shared" si="33"/>
        <v>0</v>
      </c>
      <c r="CO89" s="8">
        <f t="shared" si="34"/>
        <v>0</v>
      </c>
      <c r="CP89" s="8">
        <f t="shared" si="35"/>
        <v>0</v>
      </c>
      <c r="CQ89" s="8">
        <f t="shared" si="36"/>
        <v>0</v>
      </c>
      <c r="CR89" s="8">
        <f t="shared" si="37"/>
        <v>0</v>
      </c>
      <c r="CS89" s="8">
        <f t="shared" si="38"/>
        <v>0</v>
      </c>
      <c r="CT89" s="8">
        <f t="shared" si="39"/>
        <v>0</v>
      </c>
      <c r="CU89" s="8">
        <f t="shared" si="40"/>
        <v>0</v>
      </c>
      <c r="CV89" s="8">
        <f t="shared" si="41"/>
        <v>0</v>
      </c>
      <c r="CW89" s="8" t="str">
        <f>+_xlfn.XLOOKUP(Table1[[#This Row],[L4 Code]],KIRMATAŞ!B:B,KIRMATAŞ!B:B,"")</f>
        <v>D-01.ALT-03.KPR-022</v>
      </c>
      <c r="CX89" s="8" t="str">
        <f>+_xlfn.XLOOKUP(Table1[[#This Row],[L4 Code]],'SU TEMİNİ'!C:C,'SU TEMİNİ'!C:C,"")</f>
        <v/>
      </c>
      <c r="CY89" s="8" t="str">
        <f>+_xlfn.XLOOKUP(Table1[[#This Row],[L4 Code]],TAŞ!C:C,TAŞ!C:C,"")</f>
        <v/>
      </c>
      <c r="CZ89" s="8" t="s">
        <v>5382</v>
      </c>
      <c r="DA89" s="8"/>
      <c r="DB89" s="8"/>
      <c r="DC89" s="8"/>
      <c r="DD89" s="8"/>
      <c r="DE89" s="8"/>
      <c r="DF89" s="8"/>
      <c r="DG89" s="8"/>
      <c r="DH89" s="8"/>
    </row>
    <row r="90" spans="1:112">
      <c r="A90" s="3" t="s">
        <v>5443</v>
      </c>
      <c r="B90" s="111" t="s">
        <v>13</v>
      </c>
      <c r="C90" t="str">
        <f>+_xlfn.XLOOKUP(B90,'L4'!B:B,'L4'!C:C)</f>
        <v>HASIR ÇELIK TEMINI VE İŞÇILIĞI</v>
      </c>
      <c r="D90" t="s">
        <v>71</v>
      </c>
      <c r="E90" t="str">
        <f>+_xlfn.XLOOKUP(D90,'M2'!H:H,'M2'!I:I)</f>
        <v>DOĞUŞ T. - GENEL</v>
      </c>
      <c r="F90" s="77" t="s">
        <v>30</v>
      </c>
      <c r="G90" t="str">
        <f>+_xlfn.XLOOKUP(F90,'M2'!B:B,'M2'!C:C)</f>
        <v>DOĞUŞ TEKNİK</v>
      </c>
      <c r="H90" s="3" t="s">
        <v>32</v>
      </c>
      <c r="I90" s="3" t="s">
        <v>47</v>
      </c>
      <c r="J90" s="78">
        <v>106.10899999999999</v>
      </c>
      <c r="K90" s="78">
        <f t="shared" ref="K90:K101" si="44">+M90-SUM(N90:X90)</f>
        <v>0</v>
      </c>
      <c r="L90" s="5">
        <f t="shared" ref="L90:L101" si="45">-SUM(Y90:BT90)+K90</f>
        <v>0</v>
      </c>
      <c r="M90" s="78">
        <f t="shared" si="27"/>
        <v>192.09770017151999</v>
      </c>
      <c r="R90" s="8">
        <v>17.301569999999998</v>
      </c>
      <c r="S90" s="8">
        <v>34.706000000000003</v>
      </c>
      <c r="T90" s="8">
        <v>23.292000000000002</v>
      </c>
      <c r="U90" s="8">
        <v>27.728130171520007</v>
      </c>
      <c r="V90" s="8">
        <v>50.584999999999994</v>
      </c>
      <c r="W90" s="8">
        <v>38.484999999999985</v>
      </c>
      <c r="X90" s="8">
        <v>0</v>
      </c>
      <c r="Y90" s="112">
        <v>0</v>
      </c>
      <c r="CK90" s="8">
        <f t="shared" si="30"/>
        <v>0</v>
      </c>
      <c r="CL90" s="8">
        <f t="shared" si="31"/>
        <v>0</v>
      </c>
      <c r="CM90" s="8">
        <f t="shared" si="32"/>
        <v>0</v>
      </c>
      <c r="CN90" s="8">
        <f t="shared" si="33"/>
        <v>0</v>
      </c>
      <c r="CO90" s="8">
        <f t="shared" si="34"/>
        <v>0</v>
      </c>
      <c r="CP90" s="8">
        <f t="shared" si="35"/>
        <v>0</v>
      </c>
      <c r="CQ90" s="8">
        <f t="shared" si="36"/>
        <v>0</v>
      </c>
      <c r="CR90" s="8">
        <f t="shared" si="37"/>
        <v>0</v>
      </c>
      <c r="CS90" s="8">
        <f t="shared" si="38"/>
        <v>0</v>
      </c>
      <c r="CT90" s="8">
        <f t="shared" si="39"/>
        <v>0</v>
      </c>
      <c r="CU90" s="8">
        <f t="shared" si="40"/>
        <v>0</v>
      </c>
      <c r="CV90" s="8">
        <f t="shared" si="41"/>
        <v>0</v>
      </c>
      <c r="CW90" s="8" t="str">
        <f>+_xlfn.XLOOKUP(Table1[[#This Row],[L4 Code]],KIRMATAŞ!B:B,KIRMATAŞ!B:B,"")</f>
        <v/>
      </c>
      <c r="CX90" s="8" t="str">
        <f>+_xlfn.XLOOKUP(Table1[[#This Row],[L4 Code]],'SU TEMİNİ'!C:C,'SU TEMİNİ'!C:C,"")</f>
        <v/>
      </c>
      <c r="CY90" s="8" t="str">
        <f>+_xlfn.XLOOKUP(Table1[[#This Row],[L4 Code]],TAŞ!C:C,TAŞ!C:C,"")</f>
        <v/>
      </c>
      <c r="CZ90" s="8" t="s">
        <v>5383</v>
      </c>
      <c r="DA90" s="8"/>
      <c r="DB90" s="8"/>
      <c r="DC90" s="8"/>
      <c r="DD90" s="8"/>
      <c r="DE90" s="8"/>
      <c r="DF90" s="8"/>
      <c r="DG90" s="8"/>
      <c r="DH90" s="8"/>
    </row>
    <row r="91" spans="1:112">
      <c r="A91" s="3" t="s">
        <v>5443</v>
      </c>
      <c r="B91" s="111" t="s">
        <v>13</v>
      </c>
      <c r="C91" t="str">
        <f>+_xlfn.XLOOKUP(B91,'L4'!B:B,'L4'!C:C)</f>
        <v>HASIR ÇELIK TEMINI VE İŞÇILIĞI</v>
      </c>
      <c r="D91" t="s">
        <v>73</v>
      </c>
      <c r="E91" t="str">
        <f>+_xlfn.XLOOKUP(D91,'M2'!H:H,'M2'!I:I)</f>
        <v>PETSAN - GENEL</v>
      </c>
      <c r="F91" s="77" t="s">
        <v>68</v>
      </c>
      <c r="G91" t="str">
        <f>+_xlfn.XLOOKUP(F91,'M2'!B:B,'M2'!C:C)</f>
        <v>PETSAN İNŞAAT</v>
      </c>
      <c r="H91" s="3" t="s">
        <v>69</v>
      </c>
      <c r="I91" s="3" t="s">
        <v>47</v>
      </c>
      <c r="J91" s="78">
        <v>80.489000000000004</v>
      </c>
      <c r="K91" s="78">
        <f t="shared" si="44"/>
        <v>0</v>
      </c>
      <c r="L91" s="5">
        <f t="shared" si="45"/>
        <v>0</v>
      </c>
      <c r="M91" s="78">
        <f t="shared" si="27"/>
        <v>126.53999999999999</v>
      </c>
      <c r="R91" s="8">
        <v>92.72</v>
      </c>
      <c r="S91" s="8">
        <v>82.38</v>
      </c>
      <c r="T91" s="8">
        <v>-67.17</v>
      </c>
      <c r="U91" s="8">
        <v>0</v>
      </c>
      <c r="V91" s="8">
        <v>18.61</v>
      </c>
      <c r="W91" s="8">
        <v>0</v>
      </c>
      <c r="X91" s="8">
        <v>0</v>
      </c>
      <c r="Y91" s="112">
        <v>0</v>
      </c>
      <c r="CK91" s="8">
        <f t="shared" si="30"/>
        <v>0</v>
      </c>
      <c r="CL91" s="8">
        <f t="shared" si="31"/>
        <v>0</v>
      </c>
      <c r="CM91" s="8">
        <f t="shared" si="32"/>
        <v>0</v>
      </c>
      <c r="CN91" s="8">
        <f t="shared" si="33"/>
        <v>0</v>
      </c>
      <c r="CO91" s="8">
        <f t="shared" si="34"/>
        <v>0</v>
      </c>
      <c r="CP91" s="8">
        <f t="shared" si="35"/>
        <v>0</v>
      </c>
      <c r="CQ91" s="8">
        <f t="shared" si="36"/>
        <v>0</v>
      </c>
      <c r="CR91" s="8">
        <f t="shared" si="37"/>
        <v>0</v>
      </c>
      <c r="CS91" s="8">
        <f t="shared" si="38"/>
        <v>0</v>
      </c>
      <c r="CT91" s="8">
        <f t="shared" si="39"/>
        <v>0</v>
      </c>
      <c r="CU91" s="8">
        <f t="shared" si="40"/>
        <v>0</v>
      </c>
      <c r="CV91" s="8">
        <f t="shared" si="41"/>
        <v>0</v>
      </c>
      <c r="CW91" s="8" t="str">
        <f>+_xlfn.XLOOKUP(Table1[[#This Row],[L4 Code]],KIRMATAŞ!B:B,KIRMATAŞ!B:B,"")</f>
        <v/>
      </c>
      <c r="CX91" s="8" t="str">
        <f>+_xlfn.XLOOKUP(Table1[[#This Row],[L4 Code]],'SU TEMİNİ'!C:C,'SU TEMİNİ'!C:C,"")</f>
        <v/>
      </c>
      <c r="CY91" s="8" t="str">
        <f>+_xlfn.XLOOKUP(Table1[[#This Row],[L4 Code]],TAŞ!C:C,TAŞ!C:C,"")</f>
        <v/>
      </c>
      <c r="CZ91" s="8" t="s">
        <v>5384</v>
      </c>
      <c r="DA91" s="8"/>
      <c r="DB91" s="8"/>
      <c r="DC91" s="8"/>
      <c r="DD91" s="8"/>
      <c r="DE91" s="8"/>
      <c r="DF91" s="8"/>
      <c r="DG91" s="8"/>
      <c r="DH91" s="8"/>
    </row>
    <row r="92" spans="1:112">
      <c r="A92" s="3" t="s">
        <v>5443</v>
      </c>
      <c r="B92" s="111" t="s">
        <v>13</v>
      </c>
      <c r="C92" t="str">
        <f>+_xlfn.XLOOKUP(B92,'L4'!B:B,'L4'!C:C)</f>
        <v>HASIR ÇELIK TEMINI VE İŞÇILIĞI</v>
      </c>
      <c r="D92" t="s">
        <v>76</v>
      </c>
      <c r="E92" t="str">
        <f>+_xlfn.XLOOKUP(D92,'M2'!H:H,'M2'!I:I)</f>
        <v>RAYSAN - GENEL</v>
      </c>
      <c r="F92" s="77" t="s">
        <v>77</v>
      </c>
      <c r="G92" t="str">
        <f>+_xlfn.XLOOKUP(F92,'M2'!B:B,'M2'!C:C)</f>
        <v>RAYSAN İNŞAAT</v>
      </c>
      <c r="H92" s="3" t="s">
        <v>5169</v>
      </c>
      <c r="I92" s="3" t="s">
        <v>47</v>
      </c>
      <c r="J92" s="78">
        <v>152</v>
      </c>
      <c r="K92" s="78">
        <f t="shared" si="44"/>
        <v>54.920000000000016</v>
      </c>
      <c r="L92" s="5">
        <f t="shared" si="45"/>
        <v>0</v>
      </c>
      <c r="M92" s="78">
        <f t="shared" si="27"/>
        <v>169.33600000000001</v>
      </c>
      <c r="R92" s="8">
        <v>11.0851884</v>
      </c>
      <c r="S92" s="8">
        <v>31.313139</v>
      </c>
      <c r="T92" s="8">
        <v>36.705420311999987</v>
      </c>
      <c r="U92" s="8">
        <v>4.2052522880000112</v>
      </c>
      <c r="V92" s="8">
        <v>31.106999999999999</v>
      </c>
      <c r="W92" s="8">
        <v>0</v>
      </c>
      <c r="X92" s="8">
        <v>0</v>
      </c>
      <c r="Y92" s="112">
        <v>54.92</v>
      </c>
      <c r="CK92" s="8">
        <f t="shared" si="30"/>
        <v>0</v>
      </c>
      <c r="CL92" s="8">
        <f t="shared" si="31"/>
        <v>0</v>
      </c>
      <c r="CM92" s="8">
        <f t="shared" si="32"/>
        <v>0</v>
      </c>
      <c r="CN92" s="8">
        <f t="shared" si="33"/>
        <v>0</v>
      </c>
      <c r="CO92" s="8">
        <f t="shared" si="34"/>
        <v>0</v>
      </c>
      <c r="CP92" s="8">
        <f t="shared" si="35"/>
        <v>0</v>
      </c>
      <c r="CQ92" s="8">
        <f t="shared" si="36"/>
        <v>0</v>
      </c>
      <c r="CR92" s="8">
        <f t="shared" si="37"/>
        <v>0</v>
      </c>
      <c r="CS92" s="8">
        <f t="shared" si="38"/>
        <v>0</v>
      </c>
      <c r="CT92" s="8">
        <f t="shared" si="39"/>
        <v>0</v>
      </c>
      <c r="CU92" s="8">
        <f t="shared" si="40"/>
        <v>0</v>
      </c>
      <c r="CV92" s="8">
        <f t="shared" si="41"/>
        <v>0</v>
      </c>
      <c r="CW92" s="8" t="str">
        <f>+_xlfn.XLOOKUP(Table1[[#This Row],[L4 Code]],KIRMATAŞ!B:B,KIRMATAŞ!B:B,"")</f>
        <v/>
      </c>
      <c r="CX92" s="8" t="str">
        <f>+_xlfn.XLOOKUP(Table1[[#This Row],[L4 Code]],'SU TEMİNİ'!C:C,'SU TEMİNİ'!C:C,"")</f>
        <v/>
      </c>
      <c r="CY92" s="8" t="str">
        <f>+_xlfn.XLOOKUP(Table1[[#This Row],[L4 Code]],TAŞ!C:C,TAŞ!C:C,"")</f>
        <v/>
      </c>
      <c r="CZ92" s="8" t="s">
        <v>5385</v>
      </c>
      <c r="DA92" s="8"/>
      <c r="DB92" s="8"/>
      <c r="DC92" s="8"/>
      <c r="DD92" s="8"/>
      <c r="DE92" s="8"/>
      <c r="DF92" s="8"/>
      <c r="DG92" s="8"/>
      <c r="DH92" s="8"/>
    </row>
    <row r="93" spans="1:112">
      <c r="A93" s="3" t="s">
        <v>5443</v>
      </c>
      <c r="B93" s="111" t="s">
        <v>13</v>
      </c>
      <c r="C93" t="str">
        <f>+_xlfn.XLOOKUP(B93,'L4'!B:B,'L4'!C:C)</f>
        <v>HASIR ÇELIK TEMINI VE İŞÇILIĞI</v>
      </c>
      <c r="D93" t="s">
        <v>5181</v>
      </c>
      <c r="E93" t="str">
        <f>+_xlfn.XLOOKUP(D93,'M2'!H:H,'M2'!I:I)</f>
        <v>ÖZDOĞAN İNŞAAT - GENEL</v>
      </c>
      <c r="F93" s="77" t="s">
        <v>4971</v>
      </c>
      <c r="G93" t="s">
        <v>4998</v>
      </c>
      <c r="H93" s="3" t="s">
        <v>5185</v>
      </c>
      <c r="I93" s="3" t="s">
        <v>47</v>
      </c>
      <c r="J93" s="78">
        <v>376.40199999999999</v>
      </c>
      <c r="K93" s="78">
        <f t="shared" si="44"/>
        <v>15.399999999999977</v>
      </c>
      <c r="L93" s="5">
        <f t="shared" si="45"/>
        <v>-2.3092638912203256E-14</v>
      </c>
      <c r="M93" s="78">
        <f t="shared" si="27"/>
        <v>741.59500000000003</v>
      </c>
      <c r="P93" s="8">
        <v>86.96</v>
      </c>
      <c r="Q93" s="8">
        <v>117.205</v>
      </c>
      <c r="R93" s="8">
        <v>34.550000000000011</v>
      </c>
      <c r="S93" s="8">
        <v>0</v>
      </c>
      <c r="T93" s="8">
        <v>207.56036706559999</v>
      </c>
      <c r="U93" s="8">
        <v>128.30674893440005</v>
      </c>
      <c r="V93" s="8">
        <v>45.989883999999961</v>
      </c>
      <c r="W93" s="8">
        <v>38.960000000000036</v>
      </c>
      <c r="X93" s="8">
        <v>66.663000000000011</v>
      </c>
      <c r="Y93" s="112">
        <v>15.4</v>
      </c>
      <c r="CK93" s="8">
        <f t="shared" si="30"/>
        <v>0</v>
      </c>
      <c r="CL93" s="8">
        <f t="shared" si="31"/>
        <v>0</v>
      </c>
      <c r="CM93" s="8">
        <f t="shared" si="32"/>
        <v>0</v>
      </c>
      <c r="CN93" s="8">
        <f t="shared" si="33"/>
        <v>0</v>
      </c>
      <c r="CO93" s="8">
        <f t="shared" si="34"/>
        <v>0</v>
      </c>
      <c r="CP93" s="8">
        <f t="shared" si="35"/>
        <v>0</v>
      </c>
      <c r="CQ93" s="8">
        <f t="shared" si="36"/>
        <v>0</v>
      </c>
      <c r="CR93" s="8">
        <f t="shared" si="37"/>
        <v>0</v>
      </c>
      <c r="CS93" s="8">
        <f t="shared" si="38"/>
        <v>0</v>
      </c>
      <c r="CT93" s="8">
        <f t="shared" si="39"/>
        <v>0</v>
      </c>
      <c r="CU93" s="8">
        <f t="shared" si="40"/>
        <v>0</v>
      </c>
      <c r="CV93" s="8">
        <f t="shared" si="41"/>
        <v>0</v>
      </c>
      <c r="CW93" s="8" t="str">
        <f>+_xlfn.XLOOKUP(Table1[[#This Row],[L4 Code]],KIRMATAŞ!B:B,KIRMATAŞ!B:B,"")</f>
        <v/>
      </c>
      <c r="CX93" s="8" t="str">
        <f>+_xlfn.XLOOKUP(Table1[[#This Row],[L4 Code]],'SU TEMİNİ'!C:C,'SU TEMİNİ'!C:C,"")</f>
        <v/>
      </c>
      <c r="CY93" s="8" t="str">
        <f>+_xlfn.XLOOKUP(Table1[[#This Row],[L4 Code]],TAŞ!C:C,TAŞ!C:C,"")</f>
        <v/>
      </c>
      <c r="CZ93" s="8" t="s">
        <v>5386</v>
      </c>
      <c r="DA93" s="8"/>
      <c r="DB93" s="8"/>
      <c r="DC93" s="8"/>
      <c r="DD93" s="8"/>
      <c r="DE93" s="8"/>
      <c r="DF93" s="8"/>
      <c r="DG93" s="8"/>
      <c r="DH93" s="8"/>
    </row>
    <row r="94" spans="1:112">
      <c r="A94" s="3" t="s">
        <v>5443</v>
      </c>
      <c r="B94" s="111" t="s">
        <v>14</v>
      </c>
      <c r="C94" t="str">
        <f>+_xlfn.XLOOKUP(B94,'L4'!B:B,'L4'!C:C)</f>
        <v>ZEMIN ÇIVISI VE YERINE YERLEŞTIRILMESI</v>
      </c>
      <c r="D94" t="s">
        <v>71</v>
      </c>
      <c r="E94" t="str">
        <f>+_xlfn.XLOOKUP(D94,'M2'!H:H,'M2'!I:I)</f>
        <v>DOĞUŞ T. - GENEL</v>
      </c>
      <c r="F94" s="77" t="s">
        <v>30</v>
      </c>
      <c r="G94" t="str">
        <f>+_xlfn.XLOOKUP(F94,'M2'!B:B,'M2'!C:C)</f>
        <v>DOĞUŞ TEKNİK</v>
      </c>
      <c r="H94" s="3" t="s">
        <v>32</v>
      </c>
      <c r="I94" s="3" t="s">
        <v>48</v>
      </c>
      <c r="J94" s="78">
        <v>14957.5</v>
      </c>
      <c r="K94" s="78">
        <f t="shared" si="44"/>
        <v>1584</v>
      </c>
      <c r="L94" s="5">
        <f t="shared" si="45"/>
        <v>0</v>
      </c>
      <c r="M94" s="78">
        <f t="shared" si="27"/>
        <v>3822</v>
      </c>
      <c r="R94" s="8">
        <v>612</v>
      </c>
      <c r="S94" s="8">
        <v>1230</v>
      </c>
      <c r="T94" s="8">
        <v>0</v>
      </c>
      <c r="U94" s="8">
        <v>0</v>
      </c>
      <c r="V94" s="8">
        <v>396</v>
      </c>
      <c r="W94" s="8">
        <v>0</v>
      </c>
      <c r="X94" s="8">
        <v>0</v>
      </c>
      <c r="Y94" s="112">
        <v>1584</v>
      </c>
      <c r="CK94" s="8">
        <f t="shared" si="30"/>
        <v>0</v>
      </c>
      <c r="CL94" s="8">
        <f t="shared" si="31"/>
        <v>0</v>
      </c>
      <c r="CM94" s="8">
        <f t="shared" si="32"/>
        <v>0</v>
      </c>
      <c r="CN94" s="8">
        <f t="shared" si="33"/>
        <v>0</v>
      </c>
      <c r="CO94" s="8">
        <f t="shared" si="34"/>
        <v>0</v>
      </c>
      <c r="CP94" s="8">
        <f t="shared" si="35"/>
        <v>0</v>
      </c>
      <c r="CQ94" s="8">
        <f t="shared" si="36"/>
        <v>0</v>
      </c>
      <c r="CR94" s="8">
        <f t="shared" si="37"/>
        <v>0</v>
      </c>
      <c r="CS94" s="8">
        <f t="shared" si="38"/>
        <v>0</v>
      </c>
      <c r="CT94" s="8">
        <f t="shared" si="39"/>
        <v>0</v>
      </c>
      <c r="CU94" s="8">
        <f t="shared" si="40"/>
        <v>0</v>
      </c>
      <c r="CV94" s="8">
        <f t="shared" si="41"/>
        <v>0</v>
      </c>
      <c r="CW94" s="8" t="str">
        <f>+_xlfn.XLOOKUP(Table1[[#This Row],[L4 Code]],KIRMATAŞ!B:B,KIRMATAŞ!B:B,"")</f>
        <v/>
      </c>
      <c r="CX94" s="8" t="str">
        <f>+_xlfn.XLOOKUP(Table1[[#This Row],[L4 Code]],'SU TEMİNİ'!C:C,'SU TEMİNİ'!C:C,"")</f>
        <v/>
      </c>
      <c r="CY94" s="8" t="str">
        <f>+_xlfn.XLOOKUP(Table1[[#This Row],[L4 Code]],TAŞ!C:C,TAŞ!C:C,"")</f>
        <v/>
      </c>
      <c r="CZ94" s="8" t="s">
        <v>5387</v>
      </c>
      <c r="DA94" s="8"/>
      <c r="DB94" s="8"/>
      <c r="DC94" s="8"/>
      <c r="DD94" s="8"/>
      <c r="DE94" s="8"/>
      <c r="DF94" s="8"/>
      <c r="DG94" s="8"/>
      <c r="DH94" s="8"/>
    </row>
    <row r="95" spans="1:112">
      <c r="A95" s="3" t="s">
        <v>5443</v>
      </c>
      <c r="B95" s="111" t="s">
        <v>14</v>
      </c>
      <c r="C95" t="str">
        <f>+_xlfn.XLOOKUP(B95,'L4'!B:B,'L4'!C:C)</f>
        <v>ZEMIN ÇIVISI VE YERINE YERLEŞTIRILMESI</v>
      </c>
      <c r="D95" t="s">
        <v>73</v>
      </c>
      <c r="E95" t="str">
        <f>+_xlfn.XLOOKUP(D95,'M2'!H:H,'M2'!I:I)</f>
        <v>PETSAN - GENEL</v>
      </c>
      <c r="F95" s="77" t="s">
        <v>68</v>
      </c>
      <c r="G95" t="str">
        <f>+_xlfn.XLOOKUP(F95,'M2'!B:B,'M2'!C:C)</f>
        <v>PETSAN İNŞAAT</v>
      </c>
      <c r="H95" s="3" t="s">
        <v>69</v>
      </c>
      <c r="I95" s="3" t="s">
        <v>48</v>
      </c>
      <c r="J95" s="78">
        <v>9334.5</v>
      </c>
      <c r="K95" s="78">
        <f t="shared" si="44"/>
        <v>0</v>
      </c>
      <c r="L95" s="5">
        <f t="shared" si="45"/>
        <v>0</v>
      </c>
      <c r="M95" s="78">
        <f t="shared" si="27"/>
        <v>8453</v>
      </c>
      <c r="R95" s="8">
        <v>6267</v>
      </c>
      <c r="S95" s="8">
        <v>1581</v>
      </c>
      <c r="T95" s="8">
        <v>0</v>
      </c>
      <c r="U95" s="8">
        <v>0</v>
      </c>
      <c r="V95" s="8">
        <v>605</v>
      </c>
      <c r="W95" s="8">
        <v>0</v>
      </c>
      <c r="X95" s="8">
        <v>0</v>
      </c>
      <c r="Y95" s="112">
        <v>0</v>
      </c>
      <c r="CK95" s="8">
        <f t="shared" si="30"/>
        <v>0</v>
      </c>
      <c r="CL95" s="8">
        <f t="shared" si="31"/>
        <v>0</v>
      </c>
      <c r="CM95" s="8">
        <f t="shared" si="32"/>
        <v>0</v>
      </c>
      <c r="CN95" s="8">
        <f t="shared" si="33"/>
        <v>0</v>
      </c>
      <c r="CO95" s="8">
        <f t="shared" si="34"/>
        <v>0</v>
      </c>
      <c r="CP95" s="8">
        <f t="shared" si="35"/>
        <v>0</v>
      </c>
      <c r="CQ95" s="8">
        <f t="shared" si="36"/>
        <v>0</v>
      </c>
      <c r="CR95" s="8">
        <f t="shared" si="37"/>
        <v>0</v>
      </c>
      <c r="CS95" s="8">
        <f t="shared" si="38"/>
        <v>0</v>
      </c>
      <c r="CT95" s="8">
        <f t="shared" si="39"/>
        <v>0</v>
      </c>
      <c r="CU95" s="8">
        <f t="shared" si="40"/>
        <v>0</v>
      </c>
      <c r="CV95" s="8">
        <f t="shared" si="41"/>
        <v>0</v>
      </c>
      <c r="CW95" s="8" t="str">
        <f>+_xlfn.XLOOKUP(Table1[[#This Row],[L4 Code]],KIRMATAŞ!B:B,KIRMATAŞ!B:B,"")</f>
        <v/>
      </c>
      <c r="CX95" s="8" t="str">
        <f>+_xlfn.XLOOKUP(Table1[[#This Row],[L4 Code]],'SU TEMİNİ'!C:C,'SU TEMİNİ'!C:C,"")</f>
        <v/>
      </c>
      <c r="CY95" s="8" t="str">
        <f>+_xlfn.XLOOKUP(Table1[[#This Row],[L4 Code]],TAŞ!C:C,TAŞ!C:C,"")</f>
        <v/>
      </c>
      <c r="CZ95" s="8" t="s">
        <v>5388</v>
      </c>
      <c r="DA95" s="8"/>
      <c r="DB95" s="8"/>
      <c r="DC95" s="8"/>
      <c r="DD95" s="8"/>
      <c r="DE95" s="8"/>
      <c r="DF95" s="8"/>
      <c r="DG95" s="8"/>
      <c r="DH95" s="8"/>
    </row>
    <row r="96" spans="1:112">
      <c r="A96" s="3" t="s">
        <v>5443</v>
      </c>
      <c r="B96" s="111" t="s">
        <v>14</v>
      </c>
      <c r="C96" t="str">
        <f>+_xlfn.XLOOKUP(B96,'L4'!B:B,'L4'!C:C)</f>
        <v>ZEMIN ÇIVISI VE YERINE YERLEŞTIRILMESI</v>
      </c>
      <c r="D96" t="s">
        <v>76</v>
      </c>
      <c r="E96" t="str">
        <f>+_xlfn.XLOOKUP(D96,'M2'!H:H,'M2'!I:I)</f>
        <v>RAYSAN - GENEL</v>
      </c>
      <c r="F96" s="77" t="s">
        <v>77</v>
      </c>
      <c r="G96" t="str">
        <f>+_xlfn.XLOOKUP(F96,'M2'!B:B,'M2'!C:C)</f>
        <v>RAYSAN İNŞAAT</v>
      </c>
      <c r="H96" s="3" t="s">
        <v>5169</v>
      </c>
      <c r="I96" s="3" t="s">
        <v>48</v>
      </c>
      <c r="J96" s="78">
        <v>3744</v>
      </c>
      <c r="K96" s="78">
        <f t="shared" si="44"/>
        <v>0</v>
      </c>
      <c r="L96" s="5">
        <f t="shared" si="45"/>
        <v>0</v>
      </c>
      <c r="M96" s="78">
        <f t="shared" si="27"/>
        <v>1538</v>
      </c>
      <c r="R96" s="8">
        <v>308</v>
      </c>
      <c r="S96" s="8">
        <v>772</v>
      </c>
      <c r="T96" s="8">
        <v>0</v>
      </c>
      <c r="U96" s="8">
        <v>0</v>
      </c>
      <c r="V96" s="8">
        <v>1176</v>
      </c>
      <c r="W96" s="8">
        <v>0</v>
      </c>
      <c r="X96" s="8">
        <v>-718</v>
      </c>
      <c r="Y96" s="112">
        <v>0</v>
      </c>
      <c r="CK96" s="8">
        <f t="shared" si="30"/>
        <v>0</v>
      </c>
      <c r="CL96" s="8">
        <f t="shared" si="31"/>
        <v>0</v>
      </c>
      <c r="CM96" s="8">
        <f t="shared" si="32"/>
        <v>0</v>
      </c>
      <c r="CN96" s="8">
        <f t="shared" si="33"/>
        <v>0</v>
      </c>
      <c r="CO96" s="8">
        <f t="shared" si="34"/>
        <v>0</v>
      </c>
      <c r="CP96" s="8">
        <f t="shared" si="35"/>
        <v>0</v>
      </c>
      <c r="CQ96" s="8">
        <f t="shared" si="36"/>
        <v>0</v>
      </c>
      <c r="CR96" s="8">
        <f t="shared" si="37"/>
        <v>0</v>
      </c>
      <c r="CS96" s="8">
        <f t="shared" si="38"/>
        <v>0</v>
      </c>
      <c r="CT96" s="8">
        <f t="shared" si="39"/>
        <v>0</v>
      </c>
      <c r="CU96" s="8">
        <f t="shared" si="40"/>
        <v>0</v>
      </c>
      <c r="CV96" s="8">
        <f t="shared" si="41"/>
        <v>0</v>
      </c>
      <c r="CW96" s="8" t="str">
        <f>+_xlfn.XLOOKUP(Table1[[#This Row],[L4 Code]],KIRMATAŞ!B:B,KIRMATAŞ!B:B,"")</f>
        <v/>
      </c>
      <c r="CX96" s="8" t="str">
        <f>+_xlfn.XLOOKUP(Table1[[#This Row],[L4 Code]],'SU TEMİNİ'!C:C,'SU TEMİNİ'!C:C,"")</f>
        <v/>
      </c>
      <c r="CY96" s="8" t="str">
        <f>+_xlfn.XLOOKUP(Table1[[#This Row],[L4 Code]],TAŞ!C:C,TAŞ!C:C,"")</f>
        <v/>
      </c>
      <c r="CZ96" s="8" t="s">
        <v>5389</v>
      </c>
      <c r="DA96" s="8"/>
      <c r="DB96" s="8"/>
      <c r="DC96" s="8"/>
      <c r="DD96" s="8"/>
      <c r="DE96" s="8"/>
      <c r="DF96" s="8"/>
      <c r="DG96" s="8"/>
      <c r="DH96" s="8"/>
    </row>
    <row r="97" spans="1:112">
      <c r="A97" s="3" t="s">
        <v>5443</v>
      </c>
      <c r="B97" s="111" t="s">
        <v>14</v>
      </c>
      <c r="C97" t="str">
        <f>+_xlfn.XLOOKUP(B97,'L4'!B:B,'L4'!C:C)</f>
        <v>ZEMIN ÇIVISI VE YERINE YERLEŞTIRILMESI</v>
      </c>
      <c r="D97" t="s">
        <v>5181</v>
      </c>
      <c r="E97" t="str">
        <f>+_xlfn.XLOOKUP(D97,'M2'!H:H,'M2'!I:I)</f>
        <v>ÖZDOĞAN İNŞAAT - GENEL</v>
      </c>
      <c r="F97" s="77" t="s">
        <v>4971</v>
      </c>
      <c r="G97" t="s">
        <v>4998</v>
      </c>
      <c r="H97" s="3" t="s">
        <v>5185</v>
      </c>
      <c r="I97" s="3" t="s">
        <v>48</v>
      </c>
      <c r="J97" s="78">
        <v>57824</v>
      </c>
      <c r="K97" s="78">
        <f t="shared" si="44"/>
        <v>3486</v>
      </c>
      <c r="L97" s="5">
        <f t="shared" si="45"/>
        <v>0</v>
      </c>
      <c r="M97" s="78">
        <f t="shared" si="27"/>
        <v>28198</v>
      </c>
      <c r="P97" s="8">
        <v>9522</v>
      </c>
      <c r="Q97" s="8">
        <v>11805</v>
      </c>
      <c r="R97" s="8">
        <v>2556</v>
      </c>
      <c r="S97" s="8">
        <v>0</v>
      </c>
      <c r="T97" s="8">
        <v>0</v>
      </c>
      <c r="U97" s="8">
        <v>1</v>
      </c>
      <c r="V97" s="8">
        <v>0</v>
      </c>
      <c r="W97" s="8">
        <v>76</v>
      </c>
      <c r="X97" s="8">
        <v>752</v>
      </c>
      <c r="Y97" s="112">
        <v>3486</v>
      </c>
      <c r="CK97" s="8">
        <f t="shared" si="30"/>
        <v>0</v>
      </c>
      <c r="CL97" s="8">
        <f t="shared" si="31"/>
        <v>0</v>
      </c>
      <c r="CM97" s="8">
        <f t="shared" si="32"/>
        <v>0</v>
      </c>
      <c r="CN97" s="8">
        <f t="shared" si="33"/>
        <v>0</v>
      </c>
      <c r="CO97" s="8">
        <f t="shared" si="34"/>
        <v>0</v>
      </c>
      <c r="CP97" s="8">
        <f t="shared" si="35"/>
        <v>0</v>
      </c>
      <c r="CQ97" s="8">
        <f t="shared" si="36"/>
        <v>0</v>
      </c>
      <c r="CR97" s="8">
        <f t="shared" si="37"/>
        <v>0</v>
      </c>
      <c r="CS97" s="8">
        <f t="shared" si="38"/>
        <v>0</v>
      </c>
      <c r="CT97" s="8">
        <f t="shared" si="39"/>
        <v>0</v>
      </c>
      <c r="CU97" s="8">
        <f t="shared" si="40"/>
        <v>0</v>
      </c>
      <c r="CV97" s="8">
        <f t="shared" si="41"/>
        <v>0</v>
      </c>
      <c r="CW97" s="8" t="str">
        <f>+_xlfn.XLOOKUP(Table1[[#This Row],[L4 Code]],KIRMATAŞ!B:B,KIRMATAŞ!B:B,"")</f>
        <v/>
      </c>
      <c r="CX97" s="8" t="str">
        <f>+_xlfn.XLOOKUP(Table1[[#This Row],[L4 Code]],'SU TEMİNİ'!C:C,'SU TEMİNİ'!C:C,"")</f>
        <v/>
      </c>
      <c r="CY97" s="8" t="str">
        <f>+_xlfn.XLOOKUP(Table1[[#This Row],[L4 Code]],TAŞ!C:C,TAŞ!C:C,"")</f>
        <v/>
      </c>
      <c r="CZ97" s="8" t="s">
        <v>5390</v>
      </c>
      <c r="DA97" s="8"/>
      <c r="DB97" s="8"/>
      <c r="DC97" s="8"/>
      <c r="DD97" s="8"/>
      <c r="DE97" s="8"/>
      <c r="DF97" s="8"/>
      <c r="DG97" s="8"/>
      <c r="DH97" s="8"/>
    </row>
    <row r="98" spans="1:112">
      <c r="A98" s="3" t="s">
        <v>5443</v>
      </c>
      <c r="B98" s="111" t="s">
        <v>15</v>
      </c>
      <c r="C98" t="str">
        <f>+_xlfn.XLOOKUP(B98,'L4'!B:B,'L4'!C:C)</f>
        <v>BARBAKAN DELIĞI - GEOTEKSTIL SARIMLI</v>
      </c>
      <c r="D98" t="s">
        <v>71</v>
      </c>
      <c r="E98" t="str">
        <f>+_xlfn.XLOOKUP(D98,'M2'!H:H,'M2'!I:I)</f>
        <v>DOĞUŞ T. - GENEL</v>
      </c>
      <c r="F98" s="77" t="s">
        <v>30</v>
      </c>
      <c r="G98" t="str">
        <f>+_xlfn.XLOOKUP(F98,'M2'!B:B,'M2'!C:C)</f>
        <v>DOĞUŞ TEKNİK</v>
      </c>
      <c r="H98" s="3" t="s">
        <v>32</v>
      </c>
      <c r="I98" s="3" t="s">
        <v>49</v>
      </c>
      <c r="J98" s="78">
        <v>3739.5</v>
      </c>
      <c r="K98" s="78">
        <f t="shared" si="44"/>
        <v>1580</v>
      </c>
      <c r="L98" s="5">
        <f t="shared" si="45"/>
        <v>0</v>
      </c>
      <c r="M98" s="78">
        <f t="shared" si="27"/>
        <v>2538</v>
      </c>
      <c r="R98" s="8">
        <v>114</v>
      </c>
      <c r="S98" s="8">
        <v>426</v>
      </c>
      <c r="T98" s="8">
        <v>420</v>
      </c>
      <c r="U98" s="8">
        <v>-2</v>
      </c>
      <c r="V98" s="8">
        <v>0</v>
      </c>
      <c r="W98" s="8">
        <v>0</v>
      </c>
      <c r="X98" s="8">
        <v>0</v>
      </c>
      <c r="Y98" s="112">
        <v>1580</v>
      </c>
      <c r="CK98" s="8">
        <f t="shared" si="30"/>
        <v>0</v>
      </c>
      <c r="CL98" s="8">
        <f t="shared" si="31"/>
        <v>0</v>
      </c>
      <c r="CM98" s="8">
        <f t="shared" si="32"/>
        <v>0</v>
      </c>
      <c r="CN98" s="8">
        <f t="shared" si="33"/>
        <v>0</v>
      </c>
      <c r="CO98" s="8">
        <f t="shared" si="34"/>
        <v>0</v>
      </c>
      <c r="CP98" s="8">
        <f t="shared" si="35"/>
        <v>0</v>
      </c>
      <c r="CQ98" s="8">
        <f t="shared" si="36"/>
        <v>0</v>
      </c>
      <c r="CR98" s="8">
        <f t="shared" si="37"/>
        <v>0</v>
      </c>
      <c r="CS98" s="8">
        <f t="shared" si="38"/>
        <v>0</v>
      </c>
      <c r="CT98" s="8">
        <f t="shared" si="39"/>
        <v>0</v>
      </c>
      <c r="CU98" s="8">
        <f t="shared" si="40"/>
        <v>0</v>
      </c>
      <c r="CV98" s="8">
        <f t="shared" si="41"/>
        <v>0</v>
      </c>
      <c r="CW98" s="8"/>
      <c r="CX98" s="8"/>
      <c r="CY98" s="8"/>
      <c r="CZ98" s="8" t="s">
        <v>5391</v>
      </c>
      <c r="DA98" s="8"/>
      <c r="DB98" s="8"/>
      <c r="DC98" s="8"/>
      <c r="DD98" s="8"/>
      <c r="DE98" s="8"/>
      <c r="DF98" s="8"/>
      <c r="DG98" s="8"/>
      <c r="DH98" s="8"/>
    </row>
    <row r="99" spans="1:112">
      <c r="A99" s="3" t="s">
        <v>5443</v>
      </c>
      <c r="B99" s="111" t="s">
        <v>15</v>
      </c>
      <c r="C99" t="str">
        <f>+_xlfn.XLOOKUP(B99,'L4'!B:B,'L4'!C:C)</f>
        <v>BARBAKAN DELIĞI - GEOTEKSTIL SARIMLI</v>
      </c>
      <c r="D99" t="s">
        <v>73</v>
      </c>
      <c r="E99" t="str">
        <f>+_xlfn.XLOOKUP(D99,'M2'!H:H,'M2'!I:I)</f>
        <v>PETSAN - GENEL</v>
      </c>
      <c r="F99" s="77" t="s">
        <v>68</v>
      </c>
      <c r="G99" t="str">
        <f>+_xlfn.XLOOKUP(F99,'M2'!B:B,'M2'!C:C)</f>
        <v>PETSAN İNŞAAT</v>
      </c>
      <c r="H99" s="3" t="s">
        <v>69</v>
      </c>
      <c r="I99" s="3" t="s">
        <v>49</v>
      </c>
      <c r="J99" s="78">
        <v>2333.5</v>
      </c>
      <c r="K99" s="78">
        <f t="shared" si="44"/>
        <v>0</v>
      </c>
      <c r="L99" s="5">
        <f t="shared" si="45"/>
        <v>0</v>
      </c>
      <c r="M99" s="78">
        <f t="shared" si="27"/>
        <v>2095</v>
      </c>
      <c r="R99" s="8">
        <v>1215</v>
      </c>
      <c r="S99" s="8">
        <v>612</v>
      </c>
      <c r="T99" s="8">
        <v>84</v>
      </c>
      <c r="U99" s="8">
        <v>0</v>
      </c>
      <c r="V99" s="8">
        <v>184</v>
      </c>
      <c r="W99" s="8">
        <v>0</v>
      </c>
      <c r="X99" s="8">
        <v>0</v>
      </c>
      <c r="Y99" s="112">
        <v>0</v>
      </c>
      <c r="CK99" s="8">
        <f t="shared" si="30"/>
        <v>0</v>
      </c>
      <c r="CL99" s="8">
        <f t="shared" si="31"/>
        <v>0</v>
      </c>
      <c r="CM99" s="8">
        <f t="shared" si="32"/>
        <v>0</v>
      </c>
      <c r="CN99" s="8">
        <f t="shared" si="33"/>
        <v>0</v>
      </c>
      <c r="CO99" s="8">
        <f t="shared" si="34"/>
        <v>0</v>
      </c>
      <c r="CP99" s="8">
        <f t="shared" si="35"/>
        <v>0</v>
      </c>
      <c r="CQ99" s="8">
        <f t="shared" si="36"/>
        <v>0</v>
      </c>
      <c r="CR99" s="8">
        <f t="shared" si="37"/>
        <v>0</v>
      </c>
      <c r="CS99" s="8">
        <f t="shared" si="38"/>
        <v>0</v>
      </c>
      <c r="CT99" s="8">
        <f t="shared" si="39"/>
        <v>0</v>
      </c>
      <c r="CU99" s="8">
        <f t="shared" si="40"/>
        <v>0</v>
      </c>
      <c r="CV99" s="8">
        <f t="shared" si="41"/>
        <v>0</v>
      </c>
      <c r="CW99" s="8"/>
      <c r="CX99" s="8"/>
      <c r="CY99" s="8"/>
      <c r="CZ99" s="8" t="s">
        <v>5392</v>
      </c>
      <c r="DA99" s="8"/>
      <c r="DB99" s="8"/>
      <c r="DC99" s="8"/>
      <c r="DD99" s="8"/>
      <c r="DE99" s="8"/>
      <c r="DF99" s="8"/>
      <c r="DG99" s="8"/>
      <c r="DH99" s="8"/>
    </row>
    <row r="100" spans="1:112">
      <c r="A100" s="3" t="s">
        <v>5443</v>
      </c>
      <c r="B100" s="111" t="s">
        <v>15</v>
      </c>
      <c r="C100" t="str">
        <f>+_xlfn.XLOOKUP(B100,'L4'!B:B,'L4'!C:C)</f>
        <v>BARBAKAN DELIĞI - GEOTEKSTIL SARIMLI</v>
      </c>
      <c r="D100" t="s">
        <v>76</v>
      </c>
      <c r="E100" t="str">
        <f>+_xlfn.XLOOKUP(D100,'M2'!H:H,'M2'!I:I)</f>
        <v>RAYSAN - GENEL</v>
      </c>
      <c r="F100" s="77" t="s">
        <v>77</v>
      </c>
      <c r="G100" t="str">
        <f>+_xlfn.XLOOKUP(F100,'M2'!B:B,'M2'!C:C)</f>
        <v>RAYSAN İNŞAAT</v>
      </c>
      <c r="H100" s="3" t="s">
        <v>5169</v>
      </c>
      <c r="I100" s="3" t="s">
        <v>49</v>
      </c>
      <c r="J100" s="78">
        <v>3744</v>
      </c>
      <c r="K100" s="78">
        <f t="shared" si="44"/>
        <v>0</v>
      </c>
      <c r="L100" s="5">
        <f t="shared" si="45"/>
        <v>0</v>
      </c>
      <c r="M100" s="78">
        <f t="shared" si="27"/>
        <v>3176</v>
      </c>
      <c r="R100" s="8">
        <v>148</v>
      </c>
      <c r="S100" s="8">
        <v>360</v>
      </c>
      <c r="T100" s="8">
        <v>472</v>
      </c>
      <c r="U100" s="8">
        <v>0</v>
      </c>
      <c r="V100" s="8">
        <v>0</v>
      </c>
      <c r="W100" s="8">
        <v>0</v>
      </c>
      <c r="X100" s="8">
        <v>2196</v>
      </c>
      <c r="Y100" s="112">
        <v>0</v>
      </c>
      <c r="CK100" s="8">
        <f t="shared" si="30"/>
        <v>0</v>
      </c>
      <c r="CL100" s="8">
        <f t="shared" si="31"/>
        <v>0</v>
      </c>
      <c r="CM100" s="8">
        <f t="shared" si="32"/>
        <v>0</v>
      </c>
      <c r="CN100" s="8">
        <f t="shared" si="33"/>
        <v>0</v>
      </c>
      <c r="CO100" s="8">
        <f t="shared" si="34"/>
        <v>0</v>
      </c>
      <c r="CP100" s="8">
        <f t="shared" si="35"/>
        <v>0</v>
      </c>
      <c r="CQ100" s="8">
        <f t="shared" si="36"/>
        <v>0</v>
      </c>
      <c r="CR100" s="8">
        <f t="shared" si="37"/>
        <v>0</v>
      </c>
      <c r="CS100" s="8">
        <f t="shared" si="38"/>
        <v>0</v>
      </c>
      <c r="CT100" s="8">
        <f t="shared" si="39"/>
        <v>0</v>
      </c>
      <c r="CU100" s="8">
        <f t="shared" si="40"/>
        <v>0</v>
      </c>
      <c r="CV100" s="8">
        <f t="shared" si="41"/>
        <v>0</v>
      </c>
      <c r="CW100" s="8"/>
      <c r="CX100" s="8"/>
      <c r="CY100" s="8"/>
      <c r="CZ100" s="8" t="s">
        <v>5393</v>
      </c>
      <c r="DA100" s="8"/>
      <c r="DB100" s="8"/>
      <c r="DC100" s="8"/>
      <c r="DD100" s="8"/>
      <c r="DE100" s="8"/>
      <c r="DF100" s="8"/>
      <c r="DG100" s="8"/>
      <c r="DH100" s="8"/>
    </row>
    <row r="101" spans="1:112">
      <c r="A101" s="3" t="s">
        <v>5443</v>
      </c>
      <c r="B101" s="111" t="s">
        <v>15</v>
      </c>
      <c r="C101" t="str">
        <f>+_xlfn.XLOOKUP(B101,'L4'!B:B,'L4'!C:C)</f>
        <v>BARBAKAN DELIĞI - GEOTEKSTIL SARIMLI</v>
      </c>
      <c r="D101" t="s">
        <v>5181</v>
      </c>
      <c r="E101" t="str">
        <f>+_xlfn.XLOOKUP(D101,'M2'!H:H,'M2'!I:I)</f>
        <v>ÖZDOĞAN İNŞAAT - GENEL</v>
      </c>
      <c r="F101" s="77" t="s">
        <v>4971</v>
      </c>
      <c r="G101" t="s">
        <v>4998</v>
      </c>
      <c r="H101" s="3" t="s">
        <v>5185</v>
      </c>
      <c r="I101" s="3" t="s">
        <v>49</v>
      </c>
      <c r="J101" s="78">
        <v>14456</v>
      </c>
      <c r="K101" s="78">
        <f t="shared" si="44"/>
        <v>672</v>
      </c>
      <c r="L101" s="5">
        <f t="shared" si="45"/>
        <v>0</v>
      </c>
      <c r="M101" s="78">
        <f t="shared" si="27"/>
        <v>6332</v>
      </c>
      <c r="P101" s="8">
        <v>2646</v>
      </c>
      <c r="Q101" s="8">
        <v>2550</v>
      </c>
      <c r="R101" s="8">
        <v>138</v>
      </c>
      <c r="S101" s="8">
        <v>0</v>
      </c>
      <c r="T101" s="8">
        <v>-170</v>
      </c>
      <c r="U101" s="8">
        <v>0</v>
      </c>
      <c r="V101" s="8">
        <v>0</v>
      </c>
      <c r="W101" s="8">
        <v>24</v>
      </c>
      <c r="X101" s="8">
        <v>472</v>
      </c>
      <c r="Y101" s="112">
        <v>672</v>
      </c>
      <c r="CK101" s="8">
        <f t="shared" si="30"/>
        <v>0</v>
      </c>
      <c r="CL101" s="8">
        <f t="shared" si="31"/>
        <v>0</v>
      </c>
      <c r="CM101" s="8">
        <f t="shared" si="32"/>
        <v>0</v>
      </c>
      <c r="CN101" s="8">
        <f t="shared" si="33"/>
        <v>0</v>
      </c>
      <c r="CO101" s="8">
        <f t="shared" si="34"/>
        <v>0</v>
      </c>
      <c r="CP101" s="8">
        <f t="shared" si="35"/>
        <v>0</v>
      </c>
      <c r="CQ101" s="8">
        <f t="shared" si="36"/>
        <v>0</v>
      </c>
      <c r="CR101" s="8">
        <f t="shared" si="37"/>
        <v>0</v>
      </c>
      <c r="CS101" s="8">
        <f t="shared" si="38"/>
        <v>0</v>
      </c>
      <c r="CT101" s="8">
        <f t="shared" si="39"/>
        <v>0</v>
      </c>
      <c r="CU101" s="8">
        <f t="shared" si="40"/>
        <v>0</v>
      </c>
      <c r="CV101" s="8">
        <f t="shared" si="41"/>
        <v>0</v>
      </c>
      <c r="CW101" s="8"/>
      <c r="CX101" s="8"/>
      <c r="CY101" s="8"/>
      <c r="CZ101" s="8" t="s">
        <v>5394</v>
      </c>
      <c r="DA101" s="8"/>
      <c r="DB101" s="8"/>
      <c r="DC101" s="8"/>
      <c r="DD101" s="8"/>
      <c r="DE101" s="8"/>
      <c r="DF101" s="8"/>
      <c r="DG101" s="8"/>
      <c r="DH101" s="8"/>
    </row>
    <row r="102" spans="1:112">
      <c r="A102" s="3" t="s">
        <v>5443</v>
      </c>
      <c r="B102" s="111" t="s">
        <v>16</v>
      </c>
      <c r="C102" t="str">
        <f>+_xlfn.XLOOKUP(B102,'L4'!B:B,'L4'!C:C)</f>
        <v>TÜNEL KAZISI YAPILMASI</v>
      </c>
      <c r="D102" t="s">
        <v>4967</v>
      </c>
      <c r="E102" t="str">
        <f>+_xlfn.XLOOKUP(D102,'M2'!H:H,'M2'!I:I)</f>
        <v>PROJE GENELİ</v>
      </c>
      <c r="F102" s="77" t="s">
        <v>4973</v>
      </c>
      <c r="G102" t="s">
        <v>4983</v>
      </c>
      <c r="H102" s="3" t="s">
        <v>5444</v>
      </c>
      <c r="I102" s="3" t="s">
        <v>307</v>
      </c>
      <c r="J102" s="78">
        <v>1500264.0682000006</v>
      </c>
      <c r="K102" s="78">
        <f>+M102-SUM(N102:W102)</f>
        <v>1493635.9779999992</v>
      </c>
      <c r="L102" s="5">
        <f>+SUM(X102:BT102)-K102</f>
        <v>-12944.595073529519</v>
      </c>
      <c r="M102" s="78">
        <f t="shared" si="27"/>
        <v>1515391.3189999992</v>
      </c>
      <c r="N102" s="8">
        <v>0</v>
      </c>
      <c r="O102" s="8">
        <v>0</v>
      </c>
      <c r="P102" s="8">
        <v>4394.0691485833531</v>
      </c>
      <c r="Q102" s="8">
        <v>10785.229851416645</v>
      </c>
      <c r="R102" s="8">
        <v>0</v>
      </c>
      <c r="S102" s="8">
        <v>0</v>
      </c>
      <c r="T102" s="8">
        <v>0</v>
      </c>
      <c r="U102" s="8">
        <v>70.829698333334818</v>
      </c>
      <c r="V102" s="8">
        <v>6505.2123016666774</v>
      </c>
      <c r="W102" s="8">
        <v>0</v>
      </c>
      <c r="Y102" s="112"/>
      <c r="Z102" s="8">
        <v>9047.2890253447586</v>
      </c>
      <c r="AA102" s="8">
        <v>7485.7302416779758</v>
      </c>
      <c r="AB102" s="8">
        <v>16895.859688479268</v>
      </c>
      <c r="AC102" s="8">
        <v>18440.258520691521</v>
      </c>
      <c r="AD102" s="8">
        <v>22581.66767460309</v>
      </c>
      <c r="AE102" s="8">
        <v>27307.33852069153</v>
      </c>
      <c r="AF102" s="8">
        <v>26459.41712755094</v>
      </c>
      <c r="AG102" s="8">
        <v>32900.56386028236</v>
      </c>
      <c r="AH102" s="8">
        <v>25524.96796370517</v>
      </c>
      <c r="AI102" s="8">
        <v>30669.165790219671</v>
      </c>
      <c r="AJ102" s="8">
        <v>36439.890269448944</v>
      </c>
      <c r="AK102" s="8">
        <v>38245.525968453185</v>
      </c>
      <c r="AL102" s="8">
        <v>44219.620947062635</v>
      </c>
      <c r="AM102" s="8">
        <v>42793.181561673526</v>
      </c>
      <c r="AN102" s="8">
        <v>44219.620947062635</v>
      </c>
      <c r="AO102" s="8">
        <v>44749.426050155416</v>
      </c>
      <c r="AP102" s="8">
        <v>40646.709595018998</v>
      </c>
      <c r="AQ102" s="8">
        <v>44874.874726827984</v>
      </c>
      <c r="AR102" s="8">
        <v>42789.009188719217</v>
      </c>
      <c r="AS102" s="8">
        <v>41714.206995009859</v>
      </c>
      <c r="AT102" s="8">
        <v>34448.084188719215</v>
      </c>
      <c r="AU102" s="8">
        <v>35056.203661676525</v>
      </c>
      <c r="AV102" s="8">
        <v>36375.364674965553</v>
      </c>
      <c r="AW102" s="8">
        <v>40949.14582146168</v>
      </c>
      <c r="AX102" s="8">
        <v>36184.835589993636</v>
      </c>
      <c r="AY102" s="8">
        <v>35329.749383898961</v>
      </c>
      <c r="AZ102" s="8">
        <v>40449.794260228315</v>
      </c>
      <c r="BA102" s="8">
        <v>42110.512375260667</v>
      </c>
      <c r="BB102" s="8">
        <v>42022.394503909331</v>
      </c>
      <c r="BC102" s="8">
        <v>52846.890730739389</v>
      </c>
      <c r="BD102" s="8">
        <v>53638.849094263933</v>
      </c>
      <c r="BE102" s="8">
        <v>55426.810730739388</v>
      </c>
      <c r="BF102" s="8">
        <v>49092.748629352471</v>
      </c>
      <c r="BG102" s="8">
        <v>47342.074420430217</v>
      </c>
      <c r="BH102" s="8">
        <v>42539.377044881505</v>
      </c>
      <c r="BI102" s="8">
        <v>38480.360743606128</v>
      </c>
      <c r="BJ102" s="8">
        <v>31305.916776605489</v>
      </c>
      <c r="BK102" s="8">
        <v>23326.941978447481</v>
      </c>
      <c r="BL102" s="8">
        <v>18641.1467110624</v>
      </c>
      <c r="BM102" s="8">
        <v>14695.386711062398</v>
      </c>
      <c r="BN102" s="8">
        <v>13747.297245832566</v>
      </c>
      <c r="BO102" s="8">
        <v>14798.518377729069</v>
      </c>
      <c r="BP102" s="8">
        <v>9671.7260427483689</v>
      </c>
      <c r="BQ102" s="8">
        <v>8621.2584191176466</v>
      </c>
      <c r="BR102" s="8">
        <v>8343.1533088235283</v>
      </c>
      <c r="BS102" s="8">
        <v>8621.2584191176466</v>
      </c>
      <c r="BT102" s="8">
        <v>8621.2584191176466</v>
      </c>
      <c r="BU102" s="8">
        <v>8343.1533088235283</v>
      </c>
      <c r="BV102" s="8">
        <v>4601.4417647059054</v>
      </c>
      <c r="BW102" s="8">
        <v>0</v>
      </c>
      <c r="CK102" s="8">
        <f t="shared" si="30"/>
        <v>0</v>
      </c>
      <c r="CL102" s="8">
        <f t="shared" si="31"/>
        <v>0</v>
      </c>
      <c r="CM102" s="8">
        <f t="shared" si="32"/>
        <v>0</v>
      </c>
      <c r="CN102" s="8">
        <f t="shared" si="33"/>
        <v>0</v>
      </c>
      <c r="CO102" s="8">
        <f t="shared" si="34"/>
        <v>0</v>
      </c>
      <c r="CP102" s="8">
        <f t="shared" si="35"/>
        <v>0</v>
      </c>
      <c r="CQ102" s="8">
        <f t="shared" si="36"/>
        <v>0</v>
      </c>
      <c r="CR102" s="8">
        <f t="shared" si="37"/>
        <v>0</v>
      </c>
      <c r="CS102" s="8">
        <f t="shared" si="38"/>
        <v>0</v>
      </c>
      <c r="CT102" s="8">
        <f t="shared" si="39"/>
        <v>0</v>
      </c>
      <c r="CU102" s="8">
        <f t="shared" si="40"/>
        <v>0</v>
      </c>
      <c r="CV102" s="8">
        <f t="shared" si="41"/>
        <v>0</v>
      </c>
      <c r="CW102" s="8" t="str">
        <f>+_xlfn.XLOOKUP(Table1[[#This Row],[L4 Code]],KIRMATAŞ!B:B,KIRMATAŞ!B:B,"")</f>
        <v/>
      </c>
      <c r="CX102" s="8" t="str">
        <f>+_xlfn.XLOOKUP(Table1[[#This Row],[L4 Code]],'SU TEMİNİ'!C:C,'SU TEMİNİ'!C:C,"")</f>
        <v/>
      </c>
      <c r="CY102" s="8" t="str">
        <f>+_xlfn.XLOOKUP(Table1[[#This Row],[L4 Code]],TAŞ!C:C,TAŞ!C:C,"")</f>
        <v/>
      </c>
      <c r="CZ102" s="8" t="s">
        <v>5395</v>
      </c>
      <c r="DA102" s="8"/>
      <c r="DB102" s="8"/>
      <c r="DC102" s="8"/>
      <c r="DD102" s="8"/>
      <c r="DE102" s="8"/>
      <c r="DF102" s="8"/>
      <c r="DG102" s="8"/>
      <c r="DH102" s="8"/>
    </row>
    <row r="103" spans="1:112">
      <c r="A103" s="3" t="s">
        <v>5443</v>
      </c>
      <c r="B103" s="111" t="s">
        <v>16</v>
      </c>
      <c r="C103" t="str">
        <f>+_xlfn.XLOOKUP(B103,'L4'!B:B,'L4'!C:C)</f>
        <v>TÜNEL KAZISI YAPILMASI</v>
      </c>
      <c r="D103" t="s">
        <v>72</v>
      </c>
      <c r="E103" t="str">
        <f>+_xlfn.XLOOKUP(D103,'M2'!H:H,'M2'!I:I)</f>
        <v>DOĞUŞ T. - GENEL</v>
      </c>
      <c r="F103" s="77" t="s">
        <v>30</v>
      </c>
      <c r="G103" t="str">
        <f>+_xlfn.XLOOKUP(F103,'M2'!B:B,'M2'!C:C)</f>
        <v>DOĞUŞ TEKNİK</v>
      </c>
      <c r="H103" s="3" t="s">
        <v>32</v>
      </c>
      <c r="I103" s="3" t="s">
        <v>50</v>
      </c>
      <c r="J103" s="78">
        <v>224446.35500000001</v>
      </c>
      <c r="K103" s="78">
        <f t="shared" ref="K103:K117" si="46">+M103-SUM(N103:X103)</f>
        <v>219899.19624999998</v>
      </c>
      <c r="L103" s="5">
        <f t="shared" ref="L103:L117" si="47">-SUM(Y103:BT103)+K103</f>
        <v>0</v>
      </c>
      <c r="M103" s="78">
        <f t="shared" si="27"/>
        <v>252946.05124999999</v>
      </c>
      <c r="R103" s="8">
        <v>0</v>
      </c>
      <c r="S103" s="8">
        <v>0</v>
      </c>
      <c r="T103" s="8">
        <v>1353.0989999999999</v>
      </c>
      <c r="U103" s="8">
        <v>5832.6714000000029</v>
      </c>
      <c r="V103" s="8">
        <v>5603.6745999999948</v>
      </c>
      <c r="W103" s="8">
        <v>8092.3069999999989</v>
      </c>
      <c r="X103" s="8">
        <v>12165.103000000021</v>
      </c>
      <c r="Y103" s="112">
        <v>13873.76</v>
      </c>
      <c r="Z103" s="8">
        <v>18859.051986454189</v>
      </c>
      <c r="AA103" s="8">
        <v>10136.091299719357</v>
      </c>
      <c r="AB103" s="8">
        <v>8440.4421355506965</v>
      </c>
      <c r="AC103" s="8">
        <v>8029.9798672580146</v>
      </c>
      <c r="AD103" s="8">
        <v>7252.8850413943364</v>
      </c>
      <c r="AE103" s="8">
        <v>8029.9798672580146</v>
      </c>
      <c r="AF103" s="8">
        <v>7770.9482586367885</v>
      </c>
      <c r="AG103" s="8">
        <v>8029.9798672580146</v>
      </c>
      <c r="AH103" s="8">
        <v>7770.9482586367885</v>
      </c>
      <c r="AI103" s="8">
        <v>8029.9798672580146</v>
      </c>
      <c r="AJ103" s="8">
        <v>8029.9798672580146</v>
      </c>
      <c r="AK103" s="8">
        <v>7770.9482586367885</v>
      </c>
      <c r="AL103" s="8">
        <v>8029.9798672580146</v>
      </c>
      <c r="AM103" s="8">
        <v>7770.9482586367885</v>
      </c>
      <c r="AN103" s="8">
        <v>8029.9798672580146</v>
      </c>
      <c r="AO103" s="8">
        <v>6114.5794315281664</v>
      </c>
      <c r="AP103" s="8">
        <v>5257.0059999999994</v>
      </c>
      <c r="AQ103" s="8">
        <v>5820.2566428571427</v>
      </c>
      <c r="AR103" s="8">
        <v>5632.5064285714279</v>
      </c>
      <c r="AS103" s="8">
        <v>5820.2566428571427</v>
      </c>
      <c r="AT103" s="8">
        <v>5571.4180357142823</v>
      </c>
      <c r="AU103" s="8">
        <v>5630.8826249999993</v>
      </c>
      <c r="AV103" s="8">
        <v>4966.8510750000032</v>
      </c>
      <c r="AW103" s="8">
        <v>4683.0510000000004</v>
      </c>
      <c r="AX103" s="8">
        <v>3972.5928250000002</v>
      </c>
      <c r="AY103" s="8">
        <v>3786.6097500000005</v>
      </c>
      <c r="AZ103" s="8">
        <v>3912.8300750000003</v>
      </c>
      <c r="BA103" s="8">
        <v>3912.8300750000003</v>
      </c>
      <c r="BB103" s="8">
        <v>3534.1691000000005</v>
      </c>
      <c r="BC103" s="8">
        <v>3912.8300750000003</v>
      </c>
      <c r="BD103" s="8">
        <v>1514.6438999999955</v>
      </c>
      <c r="CK103" s="8">
        <f t="shared" si="30"/>
        <v>0</v>
      </c>
      <c r="CL103" s="8">
        <f t="shared" si="31"/>
        <v>0</v>
      </c>
      <c r="CM103" s="8">
        <f t="shared" si="32"/>
        <v>0</v>
      </c>
      <c r="CN103" s="8">
        <f t="shared" si="33"/>
        <v>0</v>
      </c>
      <c r="CO103" s="8">
        <f t="shared" si="34"/>
        <v>0</v>
      </c>
      <c r="CP103" s="8">
        <f t="shared" si="35"/>
        <v>0</v>
      </c>
      <c r="CQ103" s="8">
        <f t="shared" si="36"/>
        <v>0</v>
      </c>
      <c r="CR103" s="8">
        <f t="shared" si="37"/>
        <v>0</v>
      </c>
      <c r="CS103" s="8">
        <f t="shared" si="38"/>
        <v>0</v>
      </c>
      <c r="CT103" s="8">
        <f t="shared" si="39"/>
        <v>0</v>
      </c>
      <c r="CU103" s="8">
        <f t="shared" si="40"/>
        <v>0</v>
      </c>
      <c r="CV103" s="8">
        <f t="shared" si="41"/>
        <v>0</v>
      </c>
      <c r="CW103" s="8" t="str">
        <f>+_xlfn.XLOOKUP(Table1[[#This Row],[L4 Code]],KIRMATAŞ!B:B,KIRMATAŞ!B:B,"")</f>
        <v/>
      </c>
      <c r="CX103" s="8" t="str">
        <f>+_xlfn.XLOOKUP(Table1[[#This Row],[L4 Code]],'SU TEMİNİ'!C:C,'SU TEMİNİ'!C:C,"")</f>
        <v/>
      </c>
      <c r="CY103" s="8" t="str">
        <f>+_xlfn.XLOOKUP(Table1[[#This Row],[L4 Code]],TAŞ!C:C,TAŞ!C:C,"")</f>
        <v/>
      </c>
      <c r="CZ103" s="8" t="s">
        <v>5396</v>
      </c>
      <c r="DA103" s="8"/>
      <c r="DB103" s="8"/>
      <c r="DC103" s="8"/>
      <c r="DD103" s="8"/>
      <c r="DE103" s="8"/>
      <c r="DF103" s="8"/>
      <c r="DG103" s="8"/>
      <c r="DH103" s="8"/>
    </row>
    <row r="104" spans="1:112">
      <c r="A104" s="3" t="s">
        <v>5443</v>
      </c>
      <c r="B104" s="111" t="s">
        <v>16</v>
      </c>
      <c r="C104" t="str">
        <f>+_xlfn.XLOOKUP(B104,'L4'!B:B,'L4'!C:C)</f>
        <v>TÜNEL KAZISI YAPILMASI</v>
      </c>
      <c r="D104" t="s">
        <v>74</v>
      </c>
      <c r="E104" t="str">
        <f>+_xlfn.XLOOKUP(D104,'M2'!H:H,'M2'!I:I)</f>
        <v>PETSAN - GENEL</v>
      </c>
      <c r="F104" s="77" t="s">
        <v>68</v>
      </c>
      <c r="G104" t="str">
        <f>+_xlfn.XLOOKUP(F104,'M2'!B:B,'M2'!C:C)</f>
        <v>PETSAN İNŞAAT</v>
      </c>
      <c r="H104" s="3" t="s">
        <v>69</v>
      </c>
      <c r="I104" s="3" t="s">
        <v>50</v>
      </c>
      <c r="J104" s="78">
        <v>173730.5</v>
      </c>
      <c r="K104" s="78">
        <f t="shared" si="46"/>
        <v>120653.644</v>
      </c>
      <c r="L104" s="5">
        <f t="shared" si="47"/>
        <v>0</v>
      </c>
      <c r="M104" s="78">
        <f t="shared" si="27"/>
        <v>174554.728</v>
      </c>
      <c r="R104" s="8">
        <v>1124.54</v>
      </c>
      <c r="S104" s="8">
        <v>6547.55</v>
      </c>
      <c r="T104" s="8">
        <v>5140.7640000000001</v>
      </c>
      <c r="U104" s="8">
        <v>10127.77</v>
      </c>
      <c r="V104" s="8">
        <v>12070.26</v>
      </c>
      <c r="W104" s="8">
        <v>9680.1299999999992</v>
      </c>
      <c r="X104" s="8">
        <v>9210.07</v>
      </c>
      <c r="Y104" s="112">
        <v>15956.56</v>
      </c>
      <c r="Z104" s="8">
        <v>18441.699908185379</v>
      </c>
      <c r="AA104" s="8">
        <v>17846.806362760046</v>
      </c>
      <c r="AB104" s="8">
        <v>16426.787538832512</v>
      </c>
      <c r="AC104" s="8">
        <v>16287.828065084037</v>
      </c>
      <c r="AD104" s="8">
        <v>14711.586639430745</v>
      </c>
      <c r="AE104" s="8">
        <v>14010.333642007117</v>
      </c>
      <c r="AF104" s="8">
        <v>6972.041843700159</v>
      </c>
      <c r="CK104" s="8">
        <f t="shared" si="30"/>
        <v>0</v>
      </c>
      <c r="CL104" s="8">
        <f t="shared" si="31"/>
        <v>0</v>
      </c>
      <c r="CM104" s="8">
        <f t="shared" si="32"/>
        <v>0</v>
      </c>
      <c r="CN104" s="8">
        <f t="shared" si="33"/>
        <v>0</v>
      </c>
      <c r="CO104" s="8">
        <f t="shared" si="34"/>
        <v>0</v>
      </c>
      <c r="CP104" s="8">
        <f t="shared" si="35"/>
        <v>0</v>
      </c>
      <c r="CQ104" s="8">
        <f t="shared" si="36"/>
        <v>0</v>
      </c>
      <c r="CR104" s="8">
        <f t="shared" si="37"/>
        <v>0</v>
      </c>
      <c r="CS104" s="8">
        <f t="shared" si="38"/>
        <v>0</v>
      </c>
      <c r="CT104" s="8">
        <f t="shared" si="39"/>
        <v>0</v>
      </c>
      <c r="CU104" s="8">
        <f t="shared" si="40"/>
        <v>0</v>
      </c>
      <c r="CV104" s="8">
        <f t="shared" si="41"/>
        <v>0</v>
      </c>
      <c r="CW104" s="8" t="str">
        <f>+_xlfn.XLOOKUP(Table1[[#This Row],[L4 Code]],KIRMATAŞ!B:B,KIRMATAŞ!B:B,"")</f>
        <v/>
      </c>
      <c r="CX104" s="8" t="str">
        <f>+_xlfn.XLOOKUP(Table1[[#This Row],[L4 Code]],'SU TEMİNİ'!C:C,'SU TEMİNİ'!C:C,"")</f>
        <v/>
      </c>
      <c r="CY104" s="8" t="str">
        <f>+_xlfn.XLOOKUP(Table1[[#This Row],[L4 Code]],TAŞ!C:C,TAŞ!C:C,"")</f>
        <v/>
      </c>
      <c r="CZ104" s="8" t="s">
        <v>5397</v>
      </c>
      <c r="DA104" s="8"/>
      <c r="DB104" s="8"/>
      <c r="DC104" s="8"/>
      <c r="DD104" s="8"/>
      <c r="DE104" s="8"/>
      <c r="DF104" s="8"/>
      <c r="DG104" s="8"/>
      <c r="DH104" s="8"/>
    </row>
    <row r="105" spans="1:112">
      <c r="A105" s="3" t="s">
        <v>5443</v>
      </c>
      <c r="B105" s="111" t="s">
        <v>17</v>
      </c>
      <c r="C105" t="str">
        <f>+_xlfn.XLOOKUP(B105,'L4'!B:B,'L4'!C:C)</f>
        <v>TÜNELLERDE ÇELIK İKSA YAPILMASI (MLZ.+İŞÇ.)</v>
      </c>
      <c r="D105" t="s">
        <v>72</v>
      </c>
      <c r="E105" t="str">
        <f>+_xlfn.XLOOKUP(D105,'M2'!H:H,'M2'!I:I)</f>
        <v>DOĞUŞ T. - GENEL</v>
      </c>
      <c r="F105" s="77" t="s">
        <v>30</v>
      </c>
      <c r="G105" t="str">
        <f>+_xlfn.XLOOKUP(F105,'M2'!B:B,'M2'!C:C)</f>
        <v>DOĞUŞ TEKNİK</v>
      </c>
      <c r="H105" s="3" t="s">
        <v>32</v>
      </c>
      <c r="I105" s="3" t="s">
        <v>51</v>
      </c>
      <c r="J105" s="78">
        <v>731.51</v>
      </c>
      <c r="K105" s="78">
        <f t="shared" si="46"/>
        <v>1936.4730000000004</v>
      </c>
      <c r="L105" s="5">
        <f t="shared" si="47"/>
        <v>0</v>
      </c>
      <c r="M105" s="78">
        <f t="shared" si="27"/>
        <v>2334.6316175000006</v>
      </c>
      <c r="R105" s="8">
        <v>0</v>
      </c>
      <c r="S105" s="8">
        <v>0</v>
      </c>
      <c r="T105" s="8">
        <v>12.093</v>
      </c>
      <c r="U105" s="8">
        <v>86.115600499999942</v>
      </c>
      <c r="V105" s="8">
        <v>66.574017000000012</v>
      </c>
      <c r="W105" s="8">
        <v>108.56200000000001</v>
      </c>
      <c r="X105" s="8">
        <v>124.81400000000019</v>
      </c>
      <c r="Y105" s="112">
        <v>131.298</v>
      </c>
      <c r="Z105" s="8">
        <v>116.15248509052579</v>
      </c>
      <c r="AA105" s="8">
        <v>63.185285646495316</v>
      </c>
      <c r="AB105" s="8">
        <v>49.549261751187871</v>
      </c>
      <c r="AC105" s="8">
        <v>50.064074133927079</v>
      </c>
      <c r="AD105" s="8">
        <v>45.219163733869621</v>
      </c>
      <c r="AE105" s="8">
        <v>50.064074133927079</v>
      </c>
      <c r="AF105" s="8">
        <v>48.449104000574593</v>
      </c>
      <c r="AG105" s="8">
        <v>50.064074133927079</v>
      </c>
      <c r="AH105" s="8">
        <v>48.449104000574593</v>
      </c>
      <c r="AI105" s="8">
        <v>50.064074133927079</v>
      </c>
      <c r="AJ105" s="8">
        <v>50.064074133927079</v>
      </c>
      <c r="AK105" s="8">
        <v>48.449104000574593</v>
      </c>
      <c r="AL105" s="8">
        <v>50.064074133927079</v>
      </c>
      <c r="AM105" s="8">
        <v>48.449104000574593</v>
      </c>
      <c r="AN105" s="8">
        <v>50.064074133927079</v>
      </c>
      <c r="AO105" s="8">
        <v>58.771176530441238</v>
      </c>
      <c r="AP105" s="8">
        <v>52.351538461538468</v>
      </c>
      <c r="AQ105" s="8">
        <v>57.96063186813187</v>
      </c>
      <c r="AR105" s="8">
        <v>56.090934065934071</v>
      </c>
      <c r="AS105" s="8">
        <v>57.96063186813187</v>
      </c>
      <c r="AT105" s="8">
        <v>55.157898351648328</v>
      </c>
      <c r="AU105" s="8">
        <v>55.068221153846153</v>
      </c>
      <c r="AV105" s="8">
        <v>78.791661153846178</v>
      </c>
      <c r="AW105" s="8">
        <v>80.665026923076937</v>
      </c>
      <c r="AX105" s="8">
        <v>70.118428461538457</v>
      </c>
      <c r="AY105" s="8">
        <v>66.973200000000006</v>
      </c>
      <c r="AZ105" s="8">
        <v>69.205640000000002</v>
      </c>
      <c r="BA105" s="8">
        <v>69.205640000000002</v>
      </c>
      <c r="BB105" s="8">
        <v>62.508319999999998</v>
      </c>
      <c r="BC105" s="8">
        <v>69.205640000000002</v>
      </c>
      <c r="BD105" s="8">
        <v>26.789279999999962</v>
      </c>
      <c r="CK105" s="8">
        <f t="shared" si="30"/>
        <v>0</v>
      </c>
      <c r="CL105" s="8">
        <f t="shared" si="31"/>
        <v>0</v>
      </c>
      <c r="CM105" s="8">
        <f t="shared" si="32"/>
        <v>0</v>
      </c>
      <c r="CN105" s="8">
        <f t="shared" si="33"/>
        <v>0</v>
      </c>
      <c r="CO105" s="8">
        <f t="shared" si="34"/>
        <v>0</v>
      </c>
      <c r="CP105" s="8">
        <f t="shared" si="35"/>
        <v>0</v>
      </c>
      <c r="CQ105" s="8">
        <f t="shared" si="36"/>
        <v>0</v>
      </c>
      <c r="CR105" s="8">
        <f t="shared" si="37"/>
        <v>0</v>
      </c>
      <c r="CS105" s="8">
        <f t="shared" si="38"/>
        <v>0</v>
      </c>
      <c r="CT105" s="8">
        <f t="shared" si="39"/>
        <v>0</v>
      </c>
      <c r="CU105" s="8">
        <f t="shared" si="40"/>
        <v>0</v>
      </c>
      <c r="CV105" s="8">
        <f t="shared" si="41"/>
        <v>0</v>
      </c>
      <c r="CW105" s="8" t="str">
        <f>+_xlfn.XLOOKUP(Table1[[#This Row],[L4 Code]],KIRMATAŞ!B:B,KIRMATAŞ!B:B,"")</f>
        <v/>
      </c>
      <c r="CX105" s="8" t="str">
        <f>+_xlfn.XLOOKUP(Table1[[#This Row],[L4 Code]],'SU TEMİNİ'!C:C,'SU TEMİNİ'!C:C,"")</f>
        <v/>
      </c>
      <c r="CY105" s="8" t="str">
        <f>+_xlfn.XLOOKUP(Table1[[#This Row],[L4 Code]],TAŞ!C:C,TAŞ!C:C,"")</f>
        <v/>
      </c>
      <c r="CZ105" s="8" t="s">
        <v>5398</v>
      </c>
      <c r="DA105" s="8"/>
      <c r="DB105" s="8"/>
      <c r="DC105" s="8"/>
      <c r="DD105" s="8"/>
      <c r="DE105" s="8"/>
      <c r="DF105" s="8"/>
      <c r="DG105" s="8"/>
      <c r="DH105" s="8"/>
    </row>
    <row r="106" spans="1:112">
      <c r="A106" s="3" t="s">
        <v>5443</v>
      </c>
      <c r="B106" s="111" t="s">
        <v>17</v>
      </c>
      <c r="C106" t="str">
        <f>+_xlfn.XLOOKUP(B106,'L4'!B:B,'L4'!C:C)</f>
        <v>TÜNELLERDE ÇELIK İKSA YAPILMASI (MLZ.+İŞÇ.)</v>
      </c>
      <c r="D106" t="s">
        <v>74</v>
      </c>
      <c r="E106" t="str">
        <f>+_xlfn.XLOOKUP(D106,'M2'!H:H,'M2'!I:I)</f>
        <v>PETSAN - GENEL</v>
      </c>
      <c r="F106" s="77" t="s">
        <v>68</v>
      </c>
      <c r="G106" t="str">
        <f>+_xlfn.XLOOKUP(F106,'M2'!B:B,'M2'!C:C)</f>
        <v>PETSAN İNŞAAT</v>
      </c>
      <c r="H106" s="3" t="s">
        <v>69</v>
      </c>
      <c r="I106" s="3" t="s">
        <v>51</v>
      </c>
      <c r="J106" s="78">
        <v>1039.58</v>
      </c>
      <c r="K106" s="78">
        <f t="shared" si="46"/>
        <v>779.48</v>
      </c>
      <c r="L106" s="5">
        <f t="shared" si="47"/>
        <v>0</v>
      </c>
      <c r="M106" s="78">
        <f t="shared" si="27"/>
        <v>1190.5260000000001</v>
      </c>
      <c r="R106" s="8">
        <v>9.6999999999999993</v>
      </c>
      <c r="S106" s="8">
        <v>56.86</v>
      </c>
      <c r="T106" s="8">
        <v>33.866</v>
      </c>
      <c r="U106" s="8">
        <v>87.11</v>
      </c>
      <c r="V106" s="8">
        <v>104.61</v>
      </c>
      <c r="W106" s="8">
        <v>70.8</v>
      </c>
      <c r="X106" s="8">
        <v>48.1</v>
      </c>
      <c r="Y106" s="112">
        <v>93.65</v>
      </c>
      <c r="Z106" s="8">
        <v>106.45076871666346</v>
      </c>
      <c r="AA106" s="8">
        <v>103.0168729516098</v>
      </c>
      <c r="AB106" s="8">
        <v>114.09571224535699</v>
      </c>
      <c r="AC106" s="8">
        <v>114.62294973009448</v>
      </c>
      <c r="AD106" s="8">
        <v>103.53040620782726</v>
      </c>
      <c r="AE106" s="8">
        <v>94.81343049932525</v>
      </c>
      <c r="AF106" s="8">
        <v>49.299859649122808</v>
      </c>
      <c r="CK106" s="8">
        <f t="shared" si="30"/>
        <v>0</v>
      </c>
      <c r="CL106" s="8">
        <f t="shared" si="31"/>
        <v>0</v>
      </c>
      <c r="CM106" s="8">
        <f t="shared" si="32"/>
        <v>0</v>
      </c>
      <c r="CN106" s="8">
        <f t="shared" si="33"/>
        <v>0</v>
      </c>
      <c r="CO106" s="8">
        <f t="shared" si="34"/>
        <v>0</v>
      </c>
      <c r="CP106" s="8">
        <f t="shared" si="35"/>
        <v>0</v>
      </c>
      <c r="CQ106" s="8">
        <f t="shared" si="36"/>
        <v>0</v>
      </c>
      <c r="CR106" s="8">
        <f t="shared" si="37"/>
        <v>0</v>
      </c>
      <c r="CS106" s="8">
        <f t="shared" si="38"/>
        <v>0</v>
      </c>
      <c r="CT106" s="8">
        <f t="shared" si="39"/>
        <v>0</v>
      </c>
      <c r="CU106" s="8">
        <f t="shared" si="40"/>
        <v>0</v>
      </c>
      <c r="CV106" s="8">
        <f t="shared" si="41"/>
        <v>0</v>
      </c>
      <c r="CW106" s="8" t="str">
        <f>+_xlfn.XLOOKUP(Table1[[#This Row],[L4 Code]],KIRMATAŞ!B:B,KIRMATAŞ!B:B,"")</f>
        <v/>
      </c>
      <c r="CX106" s="8" t="str">
        <f>+_xlfn.XLOOKUP(Table1[[#This Row],[L4 Code]],'SU TEMİNİ'!C:C,'SU TEMİNİ'!C:C,"")</f>
        <v/>
      </c>
      <c r="CY106" s="8" t="str">
        <f>+_xlfn.XLOOKUP(Table1[[#This Row],[L4 Code]],TAŞ!C:C,TAŞ!C:C,"")</f>
        <v/>
      </c>
      <c r="CZ106" s="8" t="s">
        <v>5399</v>
      </c>
      <c r="DA106" s="8"/>
      <c r="DB106" s="8"/>
      <c r="DC106" s="8"/>
      <c r="DD106" s="8"/>
      <c r="DE106" s="8"/>
      <c r="DF106" s="8"/>
      <c r="DG106" s="8"/>
      <c r="DH106" s="8"/>
    </row>
    <row r="107" spans="1:112">
      <c r="A107" s="3" t="s">
        <v>5443</v>
      </c>
      <c r="B107" s="111" t="s">
        <v>17</v>
      </c>
      <c r="C107" t="str">
        <f>+_xlfn.XLOOKUP(B107,'L4'!B:B,'L4'!C:C)</f>
        <v>TÜNELLERDE ÇELIK İKSA YAPILMASI (MLZ.+İŞÇ.)</v>
      </c>
      <c r="D107" t="s">
        <v>5182</v>
      </c>
      <c r="E107" t="str">
        <f>+_xlfn.XLOOKUP(D107,'M2'!H:H,'M2'!I:I)</f>
        <v>ÖZDOĞAN İNŞAAT - GENEL</v>
      </c>
      <c r="F107" s="77" t="s">
        <v>4971</v>
      </c>
      <c r="G107" t="s">
        <v>4998</v>
      </c>
      <c r="H107" s="3" t="s">
        <v>5185</v>
      </c>
      <c r="I107" s="3" t="s">
        <v>51</v>
      </c>
      <c r="J107" s="78">
        <v>872.91200000000003</v>
      </c>
      <c r="K107" s="78">
        <f t="shared" si="46"/>
        <v>1258.1800000000003</v>
      </c>
      <c r="L107" s="5">
        <f t="shared" si="47"/>
        <v>0</v>
      </c>
      <c r="M107" s="78">
        <f t="shared" si="27"/>
        <v>1466.6880000000003</v>
      </c>
      <c r="P107" s="8">
        <v>0</v>
      </c>
      <c r="Q107" s="8">
        <v>0</v>
      </c>
      <c r="R107" s="8">
        <v>0</v>
      </c>
      <c r="S107" s="8">
        <v>0</v>
      </c>
      <c r="T107" s="8">
        <v>0</v>
      </c>
      <c r="U107" s="8">
        <v>25.864328999999991</v>
      </c>
      <c r="V107" s="8">
        <v>29.069671000000007</v>
      </c>
      <c r="W107" s="8">
        <v>63.734999999999999</v>
      </c>
      <c r="X107" s="8">
        <v>89.839000000000013</v>
      </c>
      <c r="Y107" s="112">
        <v>65.459999999999994</v>
      </c>
      <c r="Z107" s="8">
        <v>109.66839782285999</v>
      </c>
      <c r="AA107" s="8">
        <v>106.13070757050966</v>
      </c>
      <c r="AB107" s="8">
        <v>109.66839782285999</v>
      </c>
      <c r="AC107" s="8">
        <v>109.66839782285999</v>
      </c>
      <c r="AD107" s="8">
        <v>99.05532706580901</v>
      </c>
      <c r="AE107" s="8">
        <v>109.66839782285999</v>
      </c>
      <c r="AF107" s="8">
        <v>106.13070757050966</v>
      </c>
      <c r="AG107" s="8">
        <v>103.81363813293751</v>
      </c>
      <c r="AH107" s="8">
        <v>98.714893617021289</v>
      </c>
      <c r="AI107" s="8">
        <v>83.441134751773049</v>
      </c>
      <c r="AJ107" s="8">
        <v>70.06986666666667</v>
      </c>
      <c r="AK107" s="8">
        <v>64.256</v>
      </c>
      <c r="AL107" s="8">
        <v>22.434133333333328</v>
      </c>
      <c r="CK107" s="8">
        <f t="shared" si="30"/>
        <v>0</v>
      </c>
      <c r="CL107" s="8">
        <f t="shared" si="31"/>
        <v>0</v>
      </c>
      <c r="CM107" s="8">
        <f t="shared" si="32"/>
        <v>0</v>
      </c>
      <c r="CN107" s="8">
        <f t="shared" si="33"/>
        <v>0</v>
      </c>
      <c r="CO107" s="8">
        <f t="shared" si="34"/>
        <v>0</v>
      </c>
      <c r="CP107" s="8">
        <f t="shared" si="35"/>
        <v>0</v>
      </c>
      <c r="CQ107" s="8">
        <f t="shared" si="36"/>
        <v>0</v>
      </c>
      <c r="CR107" s="8">
        <f t="shared" si="37"/>
        <v>0</v>
      </c>
      <c r="CS107" s="8">
        <f t="shared" si="38"/>
        <v>0</v>
      </c>
      <c r="CT107" s="8">
        <f t="shared" si="39"/>
        <v>0</v>
      </c>
      <c r="CU107" s="8">
        <f t="shared" si="40"/>
        <v>0</v>
      </c>
      <c r="CV107" s="8">
        <f t="shared" si="41"/>
        <v>0</v>
      </c>
      <c r="CW107" s="8" t="str">
        <f>+_xlfn.XLOOKUP(Table1[[#This Row],[L4 Code]],KIRMATAŞ!B:B,KIRMATAŞ!B:B,"")</f>
        <v/>
      </c>
      <c r="CX107" s="8" t="str">
        <f>+_xlfn.XLOOKUP(Table1[[#This Row],[L4 Code]],'SU TEMİNİ'!C:C,'SU TEMİNİ'!C:C,"")</f>
        <v/>
      </c>
      <c r="CY107" s="8" t="str">
        <f>+_xlfn.XLOOKUP(Table1[[#This Row],[L4 Code]],TAŞ!C:C,TAŞ!C:C,"")</f>
        <v/>
      </c>
      <c r="CZ107" s="8" t="s">
        <v>5400</v>
      </c>
      <c r="DA107" s="8"/>
      <c r="DB107" s="8"/>
      <c r="DC107" s="8"/>
      <c r="DD107" s="8"/>
      <c r="DE107" s="8"/>
      <c r="DF107" s="8"/>
      <c r="DG107" s="8"/>
      <c r="DH107" s="8"/>
    </row>
    <row r="108" spans="1:112">
      <c r="A108" s="3" t="s">
        <v>5443</v>
      </c>
      <c r="B108" s="111" t="s">
        <v>18</v>
      </c>
      <c r="C108" t="str">
        <f>+_xlfn.XLOOKUP(B108,'L4'!B:B,'L4'!C:C)</f>
        <v>SÜREN - TÜNEL - Ø 3.5" - K. DELGILI + ENJEKS.</v>
      </c>
      <c r="D108" t="s">
        <v>72</v>
      </c>
      <c r="E108" t="str">
        <f>+_xlfn.XLOOKUP(D108,'M2'!H:H,'M2'!I:I)</f>
        <v>DOĞUŞ T. - GENEL</v>
      </c>
      <c r="F108" s="77" t="s">
        <v>30</v>
      </c>
      <c r="G108" t="str">
        <f>+_xlfn.XLOOKUP(F108,'M2'!B:B,'M2'!C:C)</f>
        <v>DOĞUŞ TEKNİK</v>
      </c>
      <c r="H108" s="3" t="s">
        <v>32</v>
      </c>
      <c r="I108" s="3" t="s">
        <v>52</v>
      </c>
      <c r="J108" s="78">
        <v>0</v>
      </c>
      <c r="K108" s="78">
        <f t="shared" si="46"/>
        <v>146027.49999999997</v>
      </c>
      <c r="L108" s="5">
        <f t="shared" si="47"/>
        <v>0</v>
      </c>
      <c r="M108" s="78">
        <f t="shared" si="27"/>
        <v>192590.49999999997</v>
      </c>
      <c r="R108" s="8">
        <v>0</v>
      </c>
      <c r="S108" s="8">
        <v>0</v>
      </c>
      <c r="T108" s="8">
        <v>3366</v>
      </c>
      <c r="U108" s="8">
        <v>10332</v>
      </c>
      <c r="V108" s="8">
        <v>9411</v>
      </c>
      <c r="W108" s="8">
        <v>14580</v>
      </c>
      <c r="X108" s="8">
        <v>8874</v>
      </c>
      <c r="Y108" s="112">
        <v>2745</v>
      </c>
      <c r="Z108" s="8">
        <v>3572.9302325581393</v>
      </c>
      <c r="AA108" s="8">
        <v>1383.0697674418604</v>
      </c>
      <c r="AB108" s="8">
        <v>999.4505494505496</v>
      </c>
      <c r="AC108" s="8">
        <v>3098.296703296704</v>
      </c>
      <c r="AD108" s="8">
        <v>2798.461538461539</v>
      </c>
      <c r="AE108" s="8">
        <v>3098.296703296704</v>
      </c>
      <c r="AF108" s="8">
        <v>2998.3516483516487</v>
      </c>
      <c r="AG108" s="8">
        <v>3098.296703296704</v>
      </c>
      <c r="AH108" s="8">
        <v>2998.3516483516487</v>
      </c>
      <c r="AI108" s="8">
        <v>3098.296703296704</v>
      </c>
      <c r="AJ108" s="8">
        <v>3098.296703296704</v>
      </c>
      <c r="AK108" s="8">
        <v>2998.3516483516487</v>
      </c>
      <c r="AL108" s="8">
        <v>3098.296703296704</v>
      </c>
      <c r="AM108" s="8">
        <v>2998.3516483516487</v>
      </c>
      <c r="AN108" s="8">
        <v>3098.296703296704</v>
      </c>
      <c r="AO108" s="8">
        <v>6638.2967032967044</v>
      </c>
      <c r="AP108" s="8">
        <v>6102.461538461539</v>
      </c>
      <c r="AQ108" s="8">
        <v>6756.2967032967044</v>
      </c>
      <c r="AR108" s="8">
        <v>6538.3516483516487</v>
      </c>
      <c r="AS108" s="8">
        <v>6756.2967032967044</v>
      </c>
      <c r="AT108" s="8">
        <v>6576.1607142857083</v>
      </c>
      <c r="AU108" s="8">
        <v>6873.5048076923076</v>
      </c>
      <c r="AV108" s="8">
        <v>8743.528807692308</v>
      </c>
      <c r="AW108" s="8">
        <v>8809.4988461538469</v>
      </c>
      <c r="AX108" s="8">
        <v>6095.0959230769231</v>
      </c>
      <c r="AY108" s="8">
        <v>5697.72</v>
      </c>
      <c r="AZ108" s="8">
        <v>5887.6440000000002</v>
      </c>
      <c r="BA108" s="8">
        <v>5887.6440000000002</v>
      </c>
      <c r="BB108" s="8">
        <v>5317.8720000000003</v>
      </c>
      <c r="BC108" s="8">
        <v>5887.6440000000002</v>
      </c>
      <c r="BD108" s="8">
        <v>2279.0879999999961</v>
      </c>
      <c r="CK108" s="8">
        <f t="shared" si="30"/>
        <v>0</v>
      </c>
      <c r="CL108" s="8">
        <f t="shared" si="31"/>
        <v>0</v>
      </c>
      <c r="CM108" s="8">
        <f t="shared" si="32"/>
        <v>0</v>
      </c>
      <c r="CN108" s="8">
        <f t="shared" si="33"/>
        <v>0</v>
      </c>
      <c r="CO108" s="8">
        <f t="shared" si="34"/>
        <v>0</v>
      </c>
      <c r="CP108" s="8">
        <f t="shared" si="35"/>
        <v>0</v>
      </c>
      <c r="CQ108" s="8">
        <f t="shared" si="36"/>
        <v>0</v>
      </c>
      <c r="CR108" s="8">
        <f t="shared" si="37"/>
        <v>0</v>
      </c>
      <c r="CS108" s="8">
        <f t="shared" si="38"/>
        <v>0</v>
      </c>
      <c r="CT108" s="8">
        <f t="shared" si="39"/>
        <v>0</v>
      </c>
      <c r="CU108" s="8">
        <f t="shared" si="40"/>
        <v>0</v>
      </c>
      <c r="CV108" s="8">
        <f t="shared" si="41"/>
        <v>0</v>
      </c>
      <c r="CW108" s="8" t="str">
        <f>+_xlfn.XLOOKUP(Table1[[#This Row],[L4 Code]],KIRMATAŞ!B:B,KIRMATAŞ!B:B,"")</f>
        <v/>
      </c>
      <c r="CX108" s="8" t="str">
        <f>+_xlfn.XLOOKUP(Table1[[#This Row],[L4 Code]],'SU TEMİNİ'!C:C,'SU TEMİNİ'!C:C,"")</f>
        <v/>
      </c>
      <c r="CY108" s="8" t="str">
        <f>+_xlfn.XLOOKUP(Table1[[#This Row],[L4 Code]],TAŞ!C:C,TAŞ!C:C,"")</f>
        <v/>
      </c>
      <c r="CZ108" s="8" t="s">
        <v>5401</v>
      </c>
      <c r="DA108" s="8"/>
      <c r="DB108" s="8"/>
      <c r="DC108" s="8"/>
      <c r="DD108" s="8"/>
      <c r="DE108" s="8"/>
      <c r="DF108" s="8"/>
      <c r="DG108" s="8"/>
      <c r="DH108" s="8"/>
    </row>
    <row r="109" spans="1:112">
      <c r="A109" s="3" t="s">
        <v>5443</v>
      </c>
      <c r="B109" s="111" t="s">
        <v>18</v>
      </c>
      <c r="C109" t="str">
        <f>+_xlfn.XLOOKUP(B109,'L4'!B:B,'L4'!C:C)</f>
        <v>SÜREN - TÜNEL - Ø 3.5" - K. DELGILI + ENJEKS.</v>
      </c>
      <c r="D109" t="s">
        <v>74</v>
      </c>
      <c r="E109" t="str">
        <f>+_xlfn.XLOOKUP(D109,'M2'!H:H,'M2'!I:I)</f>
        <v>PETSAN - GENEL</v>
      </c>
      <c r="F109" s="77" t="s">
        <v>68</v>
      </c>
      <c r="G109" t="str">
        <f>+_xlfn.XLOOKUP(F109,'M2'!B:B,'M2'!C:C)</f>
        <v>PETSAN İNŞAAT</v>
      </c>
      <c r="H109" s="3" t="s">
        <v>69</v>
      </c>
      <c r="I109" s="3" t="s">
        <v>52</v>
      </c>
      <c r="J109" s="78">
        <v>0</v>
      </c>
      <c r="K109" s="78">
        <f t="shared" si="46"/>
        <v>37517.699999999997</v>
      </c>
      <c r="L109" s="5">
        <f t="shared" si="47"/>
        <v>0</v>
      </c>
      <c r="M109" s="78">
        <f t="shared" si="27"/>
        <v>47792.7</v>
      </c>
      <c r="S109" s="8">
        <v>1878</v>
      </c>
      <c r="T109" s="8">
        <v>360</v>
      </c>
      <c r="U109" s="8">
        <v>1200</v>
      </c>
      <c r="V109" s="8">
        <v>3534</v>
      </c>
      <c r="W109" s="8">
        <v>3303</v>
      </c>
      <c r="X109" s="8">
        <v>0</v>
      </c>
      <c r="Y109" s="112">
        <v>684</v>
      </c>
      <c r="Z109" s="8">
        <v>3642.2478468899521</v>
      </c>
      <c r="AA109" s="8">
        <v>3524.7559808612441</v>
      </c>
      <c r="AB109" s="8">
        <v>7065.8930391976446</v>
      </c>
      <c r="AC109" s="8">
        <v>7302.0065007361063</v>
      </c>
      <c r="AD109" s="8">
        <v>6595.3607103422892</v>
      </c>
      <c r="AE109" s="8">
        <v>5531.1555391976435</v>
      </c>
      <c r="AF109" s="8">
        <v>3172.2803827751195</v>
      </c>
      <c r="CK109" s="8">
        <f t="shared" si="30"/>
        <v>0</v>
      </c>
      <c r="CL109" s="8">
        <f t="shared" si="31"/>
        <v>0</v>
      </c>
      <c r="CM109" s="8">
        <f t="shared" si="32"/>
        <v>0</v>
      </c>
      <c r="CN109" s="8">
        <f t="shared" si="33"/>
        <v>0</v>
      </c>
      <c r="CO109" s="8">
        <f t="shared" si="34"/>
        <v>0</v>
      </c>
      <c r="CP109" s="8">
        <f t="shared" si="35"/>
        <v>0</v>
      </c>
      <c r="CQ109" s="8">
        <f t="shared" si="36"/>
        <v>0</v>
      </c>
      <c r="CR109" s="8">
        <f t="shared" si="37"/>
        <v>0</v>
      </c>
      <c r="CS109" s="8">
        <f t="shared" si="38"/>
        <v>0</v>
      </c>
      <c r="CT109" s="8">
        <f t="shared" si="39"/>
        <v>0</v>
      </c>
      <c r="CU109" s="8">
        <f t="shared" si="40"/>
        <v>0</v>
      </c>
      <c r="CV109" s="8">
        <f t="shared" si="41"/>
        <v>0</v>
      </c>
      <c r="CW109" s="8" t="str">
        <f>+_xlfn.XLOOKUP(Table1[[#This Row],[L4 Code]],KIRMATAŞ!B:B,KIRMATAŞ!B:B,"")</f>
        <v/>
      </c>
      <c r="CX109" s="8" t="str">
        <f>+_xlfn.XLOOKUP(Table1[[#This Row],[L4 Code]],'SU TEMİNİ'!C:C,'SU TEMİNİ'!C:C,"")</f>
        <v/>
      </c>
      <c r="CY109" s="8" t="str">
        <f>+_xlfn.XLOOKUP(Table1[[#This Row],[L4 Code]],TAŞ!C:C,TAŞ!C:C,"")</f>
        <v/>
      </c>
      <c r="CZ109" s="8" t="s">
        <v>5402</v>
      </c>
      <c r="DA109" s="8"/>
      <c r="DB109" s="8"/>
      <c r="DC109" s="8"/>
      <c r="DD109" s="8"/>
      <c r="DE109" s="8"/>
      <c r="DF109" s="8"/>
      <c r="DG109" s="8"/>
      <c r="DH109" s="8"/>
    </row>
    <row r="110" spans="1:112">
      <c r="A110" s="3" t="s">
        <v>5443</v>
      </c>
      <c r="B110" s="111" t="s">
        <v>18</v>
      </c>
      <c r="C110" t="str">
        <f>+_xlfn.XLOOKUP(B110,'L4'!B:B,'L4'!C:C)</f>
        <v>SÜREN - TÜNEL - Ø 3.5" - K. DELGILI + ENJEKS.</v>
      </c>
      <c r="D110" t="s">
        <v>5182</v>
      </c>
      <c r="E110" t="str">
        <f>+_xlfn.XLOOKUP(D110,'M2'!H:H,'M2'!I:I)</f>
        <v>ÖZDOĞAN İNŞAAT - GENEL</v>
      </c>
      <c r="F110" s="77" t="s">
        <v>4971</v>
      </c>
      <c r="G110" t="s">
        <v>4998</v>
      </c>
      <c r="H110" s="3" t="s">
        <v>5185</v>
      </c>
      <c r="I110" s="3" t="s">
        <v>52</v>
      </c>
      <c r="J110" s="78">
        <v>61976</v>
      </c>
      <c r="K110" s="78">
        <f t="shared" si="46"/>
        <v>92711.999999999985</v>
      </c>
      <c r="L110" s="5">
        <f t="shared" si="47"/>
        <v>0</v>
      </c>
      <c r="M110" s="78">
        <f t="shared" si="27"/>
        <v>118739.99999999999</v>
      </c>
      <c r="P110" s="8">
        <v>0</v>
      </c>
      <c r="Q110" s="8">
        <v>0</v>
      </c>
      <c r="R110" s="8">
        <v>0</v>
      </c>
      <c r="S110" s="8">
        <v>0</v>
      </c>
      <c r="T110" s="8">
        <v>0</v>
      </c>
      <c r="U110" s="8">
        <v>3330</v>
      </c>
      <c r="V110" s="8">
        <v>2880</v>
      </c>
      <c r="W110" s="8">
        <v>11205</v>
      </c>
      <c r="X110" s="8">
        <v>8613</v>
      </c>
      <c r="Y110" s="112">
        <v>9624</v>
      </c>
      <c r="Z110" s="8">
        <v>9505.9222167243934</v>
      </c>
      <c r="AA110" s="8">
        <v>9199.2795645719943</v>
      </c>
      <c r="AB110" s="8">
        <v>9505.9222167243934</v>
      </c>
      <c r="AC110" s="8">
        <v>9505.9222167243934</v>
      </c>
      <c r="AD110" s="8">
        <v>8585.9942602671945</v>
      </c>
      <c r="AE110" s="8">
        <v>9505.9222167243934</v>
      </c>
      <c r="AF110" s="8">
        <v>9199.2795645719943</v>
      </c>
      <c r="AG110" s="8">
        <v>6217.2896585848594</v>
      </c>
      <c r="AH110" s="8">
        <v>5675.744680851064</v>
      </c>
      <c r="AI110" s="8">
        <v>4416.7234042553191</v>
      </c>
      <c r="AJ110" s="8">
        <v>1770</v>
      </c>
      <c r="CK110" s="8">
        <f t="shared" si="30"/>
        <v>0</v>
      </c>
      <c r="CL110" s="8">
        <f t="shared" si="31"/>
        <v>0</v>
      </c>
      <c r="CM110" s="8">
        <f t="shared" si="32"/>
        <v>0</v>
      </c>
      <c r="CN110" s="8">
        <f t="shared" si="33"/>
        <v>0</v>
      </c>
      <c r="CO110" s="8">
        <f t="shared" si="34"/>
        <v>0</v>
      </c>
      <c r="CP110" s="8">
        <f t="shared" si="35"/>
        <v>0</v>
      </c>
      <c r="CQ110" s="8">
        <f t="shared" si="36"/>
        <v>0</v>
      </c>
      <c r="CR110" s="8">
        <f t="shared" si="37"/>
        <v>0</v>
      </c>
      <c r="CS110" s="8">
        <f t="shared" si="38"/>
        <v>0</v>
      </c>
      <c r="CT110" s="8">
        <f t="shared" si="39"/>
        <v>0</v>
      </c>
      <c r="CU110" s="8">
        <f t="shared" si="40"/>
        <v>0</v>
      </c>
      <c r="CV110" s="8">
        <f t="shared" si="41"/>
        <v>0</v>
      </c>
      <c r="CW110" s="8" t="str">
        <f>+_xlfn.XLOOKUP(Table1[[#This Row],[L4 Code]],KIRMATAŞ!B:B,KIRMATAŞ!B:B,"")</f>
        <v/>
      </c>
      <c r="CX110" s="8" t="str">
        <f>+_xlfn.XLOOKUP(Table1[[#This Row],[L4 Code]],'SU TEMİNİ'!C:C,'SU TEMİNİ'!C:C,"")</f>
        <v/>
      </c>
      <c r="CY110" s="8" t="str">
        <f>+_xlfn.XLOOKUP(Table1[[#This Row],[L4 Code]],TAŞ!C:C,TAŞ!C:C,"")</f>
        <v/>
      </c>
      <c r="CZ110" s="8" t="s">
        <v>5403</v>
      </c>
      <c r="DA110" s="8"/>
      <c r="DB110" s="8"/>
      <c r="DC110" s="8"/>
      <c r="DD110" s="8"/>
      <c r="DE110" s="8"/>
      <c r="DF110" s="8"/>
      <c r="DG110" s="8"/>
      <c r="DH110" s="8"/>
    </row>
    <row r="111" spans="1:112">
      <c r="A111" s="3" t="s">
        <v>5443</v>
      </c>
      <c r="B111" s="111" t="s">
        <v>19</v>
      </c>
      <c r="C111" t="str">
        <f>+_xlfn.XLOOKUP(B111,'L4'!B:B,'L4'!C:C)</f>
        <v>SÜREN - TÜNEL - ÇELIK BORU + ENJEKS.</v>
      </c>
      <c r="D111" t="s">
        <v>72</v>
      </c>
      <c r="E111" t="str">
        <f>+_xlfn.XLOOKUP(D111,'M2'!H:H,'M2'!I:I)</f>
        <v>DOĞUŞ T. - GENEL</v>
      </c>
      <c r="F111" s="77" t="s">
        <v>30</v>
      </c>
      <c r="G111" t="str">
        <f>+_xlfn.XLOOKUP(F111,'M2'!B:B,'M2'!C:C)</f>
        <v>DOĞUŞ TEKNİK</v>
      </c>
      <c r="H111" s="3" t="s">
        <v>32</v>
      </c>
      <c r="I111" s="3" t="s">
        <v>53</v>
      </c>
      <c r="J111" s="78">
        <v>97989.111999999994</v>
      </c>
      <c r="K111" s="78">
        <f t="shared" si="46"/>
        <v>98419.999999999985</v>
      </c>
      <c r="L111" s="5">
        <f t="shared" si="47"/>
        <v>0</v>
      </c>
      <c r="M111" s="78">
        <f t="shared" si="27"/>
        <v>103951.99999999999</v>
      </c>
      <c r="R111" s="8">
        <v>0</v>
      </c>
      <c r="S111" s="8">
        <v>0</v>
      </c>
      <c r="T111" s="8">
        <v>0</v>
      </c>
      <c r="U111" s="8">
        <v>0</v>
      </c>
      <c r="V111" s="8">
        <v>0</v>
      </c>
      <c r="W111" s="8">
        <v>0</v>
      </c>
      <c r="X111" s="8">
        <v>5532</v>
      </c>
      <c r="Y111" s="112">
        <v>7020</v>
      </c>
      <c r="Z111" s="8">
        <v>13442.839683298795</v>
      </c>
      <c r="AA111" s="8">
        <v>8944.6835644827042</v>
      </c>
      <c r="AB111" s="8">
        <v>7925.7665125670865</v>
      </c>
      <c r="AC111" s="8">
        <v>5159.912854030501</v>
      </c>
      <c r="AD111" s="8">
        <v>4660.5664488017428</v>
      </c>
      <c r="AE111" s="8">
        <v>5159.912854030501</v>
      </c>
      <c r="AF111" s="8">
        <v>4993.4640522875816</v>
      </c>
      <c r="AG111" s="8">
        <v>5159.912854030501</v>
      </c>
      <c r="AH111" s="8">
        <v>4993.4640522875816</v>
      </c>
      <c r="AI111" s="8">
        <v>5159.912854030501</v>
      </c>
      <c r="AJ111" s="8">
        <v>5159.912854030501</v>
      </c>
      <c r="AK111" s="8">
        <v>4993.4640522875816</v>
      </c>
      <c r="AL111" s="8">
        <v>5159.912854030501</v>
      </c>
      <c r="AM111" s="8">
        <v>4993.4640522875816</v>
      </c>
      <c r="AN111" s="8">
        <v>5159.912854030501</v>
      </c>
      <c r="AO111" s="8">
        <v>332.89760348583877</v>
      </c>
      <c r="CK111" s="8">
        <f t="shared" si="30"/>
        <v>0</v>
      </c>
      <c r="CL111" s="8">
        <f t="shared" si="31"/>
        <v>0</v>
      </c>
      <c r="CM111" s="8">
        <f t="shared" si="32"/>
        <v>0</v>
      </c>
      <c r="CN111" s="8">
        <f t="shared" si="33"/>
        <v>0</v>
      </c>
      <c r="CO111" s="8">
        <f t="shared" si="34"/>
        <v>0</v>
      </c>
      <c r="CP111" s="8">
        <f t="shared" si="35"/>
        <v>0</v>
      </c>
      <c r="CQ111" s="8">
        <f t="shared" si="36"/>
        <v>0</v>
      </c>
      <c r="CR111" s="8">
        <f t="shared" si="37"/>
        <v>0</v>
      </c>
      <c r="CS111" s="8">
        <f t="shared" si="38"/>
        <v>0</v>
      </c>
      <c r="CT111" s="8">
        <f t="shared" si="39"/>
        <v>0</v>
      </c>
      <c r="CU111" s="8">
        <f t="shared" si="40"/>
        <v>0</v>
      </c>
      <c r="CV111" s="8">
        <f t="shared" si="41"/>
        <v>0</v>
      </c>
      <c r="CW111" s="8" t="str">
        <f>+_xlfn.XLOOKUP(Table1[[#This Row],[L4 Code]],KIRMATAŞ!B:B,KIRMATAŞ!B:B,"")</f>
        <v/>
      </c>
      <c r="CX111" s="8" t="str">
        <f>+_xlfn.XLOOKUP(Table1[[#This Row],[L4 Code]],'SU TEMİNİ'!C:C,'SU TEMİNİ'!C:C,"")</f>
        <v/>
      </c>
      <c r="CY111" s="8" t="str">
        <f>+_xlfn.XLOOKUP(Table1[[#This Row],[L4 Code]],TAŞ!C:C,TAŞ!C:C,"")</f>
        <v/>
      </c>
      <c r="CZ111" s="8" t="s">
        <v>5404</v>
      </c>
      <c r="DA111" s="8"/>
      <c r="DB111" s="8"/>
      <c r="DC111" s="8"/>
      <c r="DD111" s="8"/>
      <c r="DE111" s="8"/>
      <c r="DF111" s="8"/>
      <c r="DG111" s="8"/>
      <c r="DH111" s="8"/>
    </row>
    <row r="112" spans="1:112">
      <c r="A112" s="3" t="s">
        <v>5443</v>
      </c>
      <c r="B112" s="111" t="s">
        <v>19</v>
      </c>
      <c r="C112" t="str">
        <f>+_xlfn.XLOOKUP(B112,'L4'!B:B,'L4'!C:C)</f>
        <v>SÜREN - TÜNEL - ÇELIK BORU + ENJEKS.</v>
      </c>
      <c r="D112" t="s">
        <v>74</v>
      </c>
      <c r="E112" t="str">
        <f>+_xlfn.XLOOKUP(D112,'M2'!H:H,'M2'!I:I)</f>
        <v>PETSAN - GENEL</v>
      </c>
      <c r="F112" s="77" t="s">
        <v>68</v>
      </c>
      <c r="G112" t="str">
        <f>+_xlfn.XLOOKUP(F112,'M2'!B:B,'M2'!C:C)</f>
        <v>PETSAN İNŞAAT</v>
      </c>
      <c r="H112" s="3" t="s">
        <v>69</v>
      </c>
      <c r="I112" s="3" t="s">
        <v>53</v>
      </c>
      <c r="J112" s="78">
        <v>90535.69</v>
      </c>
      <c r="K112" s="78">
        <f t="shared" si="46"/>
        <v>50120</v>
      </c>
      <c r="L112" s="5">
        <f t="shared" si="47"/>
        <v>0</v>
      </c>
      <c r="M112" s="78">
        <f t="shared" si="27"/>
        <v>82452</v>
      </c>
      <c r="R112" s="8">
        <v>1852</v>
      </c>
      <c r="S112" s="8">
        <v>5608</v>
      </c>
      <c r="T112" s="8">
        <v>4276</v>
      </c>
      <c r="U112" s="8">
        <v>3316</v>
      </c>
      <c r="V112" s="8">
        <v>3260</v>
      </c>
      <c r="W112" s="8">
        <v>5576</v>
      </c>
      <c r="X112" s="8">
        <v>8444</v>
      </c>
      <c r="Y112" s="112">
        <v>7340</v>
      </c>
      <c r="Z112" s="8">
        <v>10266.715506715507</v>
      </c>
      <c r="AA112" s="8">
        <v>9935.5311355311351</v>
      </c>
      <c r="AB112" s="8">
        <v>5477.1123321123323</v>
      </c>
      <c r="AC112" s="8">
        <v>5146.7948717948721</v>
      </c>
      <c r="AD112" s="8">
        <v>4648.7179487179483</v>
      </c>
      <c r="AE112" s="8">
        <v>5146.7948717948721</v>
      </c>
      <c r="AF112" s="8">
        <v>2158.3333333333335</v>
      </c>
      <c r="CK112" s="8">
        <f t="shared" si="30"/>
        <v>0</v>
      </c>
      <c r="CL112" s="8">
        <f t="shared" si="31"/>
        <v>0</v>
      </c>
      <c r="CM112" s="8">
        <f t="shared" si="32"/>
        <v>0</v>
      </c>
      <c r="CN112" s="8">
        <f t="shared" si="33"/>
        <v>0</v>
      </c>
      <c r="CO112" s="8">
        <f t="shared" si="34"/>
        <v>0</v>
      </c>
      <c r="CP112" s="8">
        <f t="shared" si="35"/>
        <v>0</v>
      </c>
      <c r="CQ112" s="8">
        <f t="shared" si="36"/>
        <v>0</v>
      </c>
      <c r="CR112" s="8">
        <f t="shared" si="37"/>
        <v>0</v>
      </c>
      <c r="CS112" s="8">
        <f t="shared" si="38"/>
        <v>0</v>
      </c>
      <c r="CT112" s="8">
        <f t="shared" si="39"/>
        <v>0</v>
      </c>
      <c r="CU112" s="8">
        <f t="shared" si="40"/>
        <v>0</v>
      </c>
      <c r="CV112" s="8">
        <f t="shared" si="41"/>
        <v>0</v>
      </c>
      <c r="CW112" s="8" t="str">
        <f>+_xlfn.XLOOKUP(Table1[[#This Row],[L4 Code]],KIRMATAŞ!B:B,KIRMATAŞ!B:B,"")</f>
        <v/>
      </c>
      <c r="CX112" s="8" t="str">
        <f>+_xlfn.XLOOKUP(Table1[[#This Row],[L4 Code]],'SU TEMİNİ'!C:C,'SU TEMİNİ'!C:C,"")</f>
        <v/>
      </c>
      <c r="CY112" s="8" t="str">
        <f>+_xlfn.XLOOKUP(Table1[[#This Row],[L4 Code]],TAŞ!C:C,TAŞ!C:C,"")</f>
        <v/>
      </c>
      <c r="CZ112" s="8" t="s">
        <v>5405</v>
      </c>
      <c r="DA112" s="8"/>
      <c r="DB112" s="8"/>
      <c r="DC112" s="8"/>
      <c r="DD112" s="8"/>
      <c r="DE112" s="8"/>
      <c r="DF112" s="8"/>
      <c r="DG112" s="8"/>
      <c r="DH112" s="8"/>
    </row>
    <row r="113" spans="1:112">
      <c r="A113" s="3" t="s">
        <v>5443</v>
      </c>
      <c r="B113" s="111" t="s">
        <v>19</v>
      </c>
      <c r="C113" t="str">
        <f>+_xlfn.XLOOKUP(B113,'L4'!B:B,'L4'!C:C)</f>
        <v>SÜREN - TÜNEL - ÇELIK BORU + ENJEKS.</v>
      </c>
      <c r="D113" t="s">
        <v>5182</v>
      </c>
      <c r="E113" t="str">
        <f>+_xlfn.XLOOKUP(D113,'M2'!H:H,'M2'!I:I)</f>
        <v>ÖZDOĞAN İNŞAAT - GENEL</v>
      </c>
      <c r="F113" s="77" t="s">
        <v>4971</v>
      </c>
      <c r="G113" t="s">
        <v>4998</v>
      </c>
      <c r="H113" s="3" t="s">
        <v>5185</v>
      </c>
      <c r="I113" s="3" t="s">
        <v>53</v>
      </c>
      <c r="J113" s="78">
        <v>39219.199999999997</v>
      </c>
      <c r="K113" s="78">
        <f t="shared" si="46"/>
        <v>36400</v>
      </c>
      <c r="L113" s="5">
        <f t="shared" si="47"/>
        <v>0</v>
      </c>
      <c r="M113" s="78">
        <f t="shared" si="27"/>
        <v>36400</v>
      </c>
      <c r="P113" s="8">
        <v>0</v>
      </c>
      <c r="Q113" s="8">
        <v>0</v>
      </c>
      <c r="R113" s="8">
        <v>0</v>
      </c>
      <c r="S113" s="8">
        <v>0</v>
      </c>
      <c r="T113" s="8">
        <v>0</v>
      </c>
      <c r="U113" s="8">
        <v>0</v>
      </c>
      <c r="V113" s="8">
        <v>0</v>
      </c>
      <c r="W113" s="8">
        <v>0</v>
      </c>
      <c r="X113" s="8">
        <v>0</v>
      </c>
      <c r="Y113" s="112">
        <v>0</v>
      </c>
      <c r="AG113" s="113">
        <v>4833.333333333333</v>
      </c>
      <c r="AH113" s="113">
        <v>5000</v>
      </c>
      <c r="AI113" s="113">
        <v>5166.6666666666661</v>
      </c>
      <c r="AJ113" s="113">
        <v>7854.6666666666661</v>
      </c>
      <c r="AK113" s="113">
        <v>10040</v>
      </c>
      <c r="AL113" s="114">
        <v>3505.3333333333358</v>
      </c>
      <c r="CK113" s="8">
        <f t="shared" si="30"/>
        <v>0</v>
      </c>
      <c r="CL113" s="8">
        <f t="shared" si="31"/>
        <v>0</v>
      </c>
      <c r="CM113" s="8">
        <f t="shared" si="32"/>
        <v>0</v>
      </c>
      <c r="CN113" s="8">
        <f t="shared" si="33"/>
        <v>0</v>
      </c>
      <c r="CO113" s="8">
        <f t="shared" si="34"/>
        <v>0</v>
      </c>
      <c r="CP113" s="8">
        <f t="shared" si="35"/>
        <v>0</v>
      </c>
      <c r="CQ113" s="8">
        <f t="shared" si="36"/>
        <v>0</v>
      </c>
      <c r="CR113" s="8">
        <f t="shared" si="37"/>
        <v>0</v>
      </c>
      <c r="CS113" s="8">
        <f t="shared" si="38"/>
        <v>0</v>
      </c>
      <c r="CT113" s="8">
        <f t="shared" si="39"/>
        <v>0</v>
      </c>
      <c r="CU113" s="8">
        <f t="shared" si="40"/>
        <v>0</v>
      </c>
      <c r="CV113" s="8">
        <f t="shared" si="41"/>
        <v>0</v>
      </c>
      <c r="CW113" s="8" t="str">
        <f>+_xlfn.XLOOKUP(Table1[[#This Row],[L4 Code]],KIRMATAŞ!B:B,KIRMATAŞ!B:B,"")</f>
        <v/>
      </c>
      <c r="CX113" s="8" t="str">
        <f>+_xlfn.XLOOKUP(Table1[[#This Row],[L4 Code]],'SU TEMİNİ'!C:C,'SU TEMİNİ'!C:C,"")</f>
        <v/>
      </c>
      <c r="CY113" s="8" t="str">
        <f>+_xlfn.XLOOKUP(Table1[[#This Row],[L4 Code]],TAŞ!C:C,TAŞ!C:C,"")</f>
        <v/>
      </c>
      <c r="CZ113" s="8" t="s">
        <v>5406</v>
      </c>
      <c r="DA113" s="8"/>
      <c r="DB113" s="8"/>
      <c r="DC113" s="8"/>
      <c r="DD113" s="8"/>
      <c r="DE113" s="8"/>
      <c r="DF113" s="8"/>
      <c r="DG113" s="8"/>
      <c r="DH113" s="8"/>
    </row>
    <row r="114" spans="1:112">
      <c r="A114" s="3" t="s">
        <v>5443</v>
      </c>
      <c r="B114" s="111" t="s">
        <v>20</v>
      </c>
      <c r="C114" t="str">
        <f>+_xlfn.XLOOKUP(B114,'L4'!B:B,'L4'!C:C)</f>
        <v>TÜNELDE HASIR ÇELIK ILE İKSA</v>
      </c>
      <c r="D114" t="s">
        <v>72</v>
      </c>
      <c r="E114" t="str">
        <f>+_xlfn.XLOOKUP(D114,'M2'!H:H,'M2'!I:I)</f>
        <v>DOĞUŞ T. - GENEL</v>
      </c>
      <c r="F114" s="77" t="s">
        <v>30</v>
      </c>
      <c r="G114" t="str">
        <f>+_xlfn.XLOOKUP(F114,'M2'!B:B,'M2'!C:C)</f>
        <v>DOĞUŞ TEKNİK</v>
      </c>
      <c r="H114" s="3" t="s">
        <v>32</v>
      </c>
      <c r="I114" s="3" t="s">
        <v>54</v>
      </c>
      <c r="J114" s="78">
        <v>1991.3610000000001</v>
      </c>
      <c r="K114" s="78">
        <f t="shared" si="46"/>
        <v>76.804999999999978</v>
      </c>
      <c r="L114" s="5">
        <f t="shared" si="47"/>
        <v>0</v>
      </c>
      <c r="M114" s="78">
        <f t="shared" si="27"/>
        <v>317.66054399999996</v>
      </c>
      <c r="R114" s="8">
        <v>0</v>
      </c>
      <c r="S114" s="8">
        <v>0</v>
      </c>
      <c r="T114" s="8">
        <v>8.7449999999999992</v>
      </c>
      <c r="U114" s="8">
        <v>51.804544899999982</v>
      </c>
      <c r="V114" s="8">
        <v>166.05698710000007</v>
      </c>
      <c r="W114" s="8">
        <v>-59.632317</v>
      </c>
      <c r="X114" s="8">
        <v>73.881328999999937</v>
      </c>
      <c r="Y114" s="112">
        <v>76.805000000000007</v>
      </c>
      <c r="CK114" s="8">
        <f t="shared" si="30"/>
        <v>0</v>
      </c>
      <c r="CL114" s="8">
        <f t="shared" si="31"/>
        <v>0</v>
      </c>
      <c r="CM114" s="8">
        <f t="shared" si="32"/>
        <v>0</v>
      </c>
      <c r="CN114" s="8">
        <f t="shared" si="33"/>
        <v>0</v>
      </c>
      <c r="CO114" s="8">
        <f t="shared" si="34"/>
        <v>0</v>
      </c>
      <c r="CP114" s="8">
        <f t="shared" si="35"/>
        <v>0</v>
      </c>
      <c r="CQ114" s="8">
        <f t="shared" si="36"/>
        <v>0</v>
      </c>
      <c r="CR114" s="8">
        <f t="shared" si="37"/>
        <v>0</v>
      </c>
      <c r="CS114" s="8">
        <f t="shared" si="38"/>
        <v>0</v>
      </c>
      <c r="CT114" s="8">
        <f t="shared" si="39"/>
        <v>0</v>
      </c>
      <c r="CU114" s="8">
        <f t="shared" si="40"/>
        <v>0</v>
      </c>
      <c r="CV114" s="8">
        <f t="shared" si="41"/>
        <v>0</v>
      </c>
      <c r="CW114" s="8" t="str">
        <f>+_xlfn.XLOOKUP(Table1[[#This Row],[L4 Code]],KIRMATAŞ!B:B,KIRMATAŞ!B:B,"")</f>
        <v/>
      </c>
      <c r="CX114" s="8" t="str">
        <f>+_xlfn.XLOOKUP(Table1[[#This Row],[L4 Code]],'SU TEMİNİ'!C:C,'SU TEMİNİ'!C:C,"")</f>
        <v/>
      </c>
      <c r="CY114" s="8" t="str">
        <f>+_xlfn.XLOOKUP(Table1[[#This Row],[L4 Code]],TAŞ!C:C,TAŞ!C:C,"")</f>
        <v/>
      </c>
      <c r="CZ114" s="8" t="s">
        <v>5407</v>
      </c>
      <c r="DA114" s="8"/>
      <c r="DB114" s="8"/>
      <c r="DC114" s="8"/>
      <c r="DD114" s="8"/>
      <c r="DE114" s="8"/>
      <c r="DF114" s="8"/>
      <c r="DG114" s="8"/>
      <c r="DH114" s="8"/>
    </row>
    <row r="115" spans="1:112">
      <c r="A115" s="3" t="s">
        <v>5443</v>
      </c>
      <c r="B115" s="111" t="s">
        <v>20</v>
      </c>
      <c r="C115" t="str">
        <f>+_xlfn.XLOOKUP(B115,'L4'!B:B,'L4'!C:C)</f>
        <v>TÜNELDE HASIR ÇELIK ILE İKSA</v>
      </c>
      <c r="D115" t="s">
        <v>74</v>
      </c>
      <c r="E115" t="str">
        <f>+_xlfn.XLOOKUP(D115,'M2'!H:H,'M2'!I:I)</f>
        <v>PETSAN - GENEL</v>
      </c>
      <c r="F115" s="77" t="s">
        <v>68</v>
      </c>
      <c r="G115" t="str">
        <f>+_xlfn.XLOOKUP(F115,'M2'!B:B,'M2'!C:C)</f>
        <v>PETSAN İNŞAAT</v>
      </c>
      <c r="H115" s="3" t="s">
        <v>69</v>
      </c>
      <c r="I115" s="3" t="s">
        <v>54</v>
      </c>
      <c r="J115" s="78">
        <v>1383.27</v>
      </c>
      <c r="K115" s="78">
        <f t="shared" si="46"/>
        <v>64.050000000000011</v>
      </c>
      <c r="L115" s="5">
        <f t="shared" si="47"/>
        <v>0</v>
      </c>
      <c r="M115" s="78">
        <f t="shared" si="27"/>
        <v>323.86800000000005</v>
      </c>
      <c r="S115" s="8">
        <v>41.09</v>
      </c>
      <c r="T115" s="8">
        <v>19.128</v>
      </c>
      <c r="U115" s="8">
        <v>64.319999999999993</v>
      </c>
      <c r="V115" s="8">
        <v>71.31</v>
      </c>
      <c r="W115" s="8">
        <v>45.31</v>
      </c>
      <c r="X115" s="8">
        <v>18.66</v>
      </c>
      <c r="Y115" s="112">
        <v>64.05</v>
      </c>
      <c r="CK115" s="8">
        <f t="shared" si="30"/>
        <v>0</v>
      </c>
      <c r="CL115" s="8">
        <f t="shared" si="31"/>
        <v>0</v>
      </c>
      <c r="CM115" s="8">
        <f t="shared" si="32"/>
        <v>0</v>
      </c>
      <c r="CN115" s="8">
        <f t="shared" si="33"/>
        <v>0</v>
      </c>
      <c r="CO115" s="8">
        <f t="shared" si="34"/>
        <v>0</v>
      </c>
      <c r="CP115" s="8">
        <f t="shared" si="35"/>
        <v>0</v>
      </c>
      <c r="CQ115" s="8">
        <f t="shared" si="36"/>
        <v>0</v>
      </c>
      <c r="CR115" s="8">
        <f t="shared" si="37"/>
        <v>0</v>
      </c>
      <c r="CS115" s="8">
        <f t="shared" si="38"/>
        <v>0</v>
      </c>
      <c r="CT115" s="8">
        <f t="shared" si="39"/>
        <v>0</v>
      </c>
      <c r="CU115" s="8">
        <f t="shared" si="40"/>
        <v>0</v>
      </c>
      <c r="CV115" s="8">
        <f t="shared" si="41"/>
        <v>0</v>
      </c>
      <c r="CW115" s="8" t="str">
        <f>+_xlfn.XLOOKUP(Table1[[#This Row],[L4 Code]],KIRMATAŞ!B:B,KIRMATAŞ!B:B,"")</f>
        <v/>
      </c>
      <c r="CX115" s="8" t="str">
        <f>+_xlfn.XLOOKUP(Table1[[#This Row],[L4 Code]],'SU TEMİNİ'!C:C,'SU TEMİNİ'!C:C,"")</f>
        <v/>
      </c>
      <c r="CY115" s="8" t="str">
        <f>+_xlfn.XLOOKUP(Table1[[#This Row],[L4 Code]],TAŞ!C:C,TAŞ!C:C,"")</f>
        <v/>
      </c>
      <c r="CZ115" s="8" t="s">
        <v>5408</v>
      </c>
      <c r="DA115" s="8"/>
      <c r="DB115" s="8"/>
      <c r="DC115" s="8"/>
      <c r="DD115" s="8"/>
      <c r="DE115" s="8"/>
      <c r="DF115" s="8"/>
      <c r="DG115" s="8"/>
      <c r="DH115" s="8"/>
    </row>
    <row r="116" spans="1:112">
      <c r="A116" s="3" t="s">
        <v>5443</v>
      </c>
      <c r="B116" s="111" t="s">
        <v>20</v>
      </c>
      <c r="C116" t="str">
        <f>+_xlfn.XLOOKUP(B116,'L4'!B:B,'L4'!C:C)</f>
        <v>TÜNELDE HASIR ÇELIK ILE İKSA</v>
      </c>
      <c r="D116" t="s">
        <v>5182</v>
      </c>
      <c r="E116" t="str">
        <f>+_xlfn.XLOOKUP(D116,'M2'!H:H,'M2'!I:I)</f>
        <v>ÖZDOĞAN İNŞAAT - GENEL</v>
      </c>
      <c r="F116" s="77" t="s">
        <v>4971</v>
      </c>
      <c r="G116" t="s">
        <v>4998</v>
      </c>
      <c r="H116" s="3" t="s">
        <v>5185</v>
      </c>
      <c r="I116" s="3" t="s">
        <v>54</v>
      </c>
      <c r="J116" s="78">
        <v>1076.374</v>
      </c>
      <c r="K116" s="78">
        <f t="shared" si="46"/>
        <v>39.560000000000016</v>
      </c>
      <c r="L116" s="5">
        <f t="shared" si="47"/>
        <v>0</v>
      </c>
      <c r="M116" s="78">
        <f t="shared" si="27"/>
        <v>138.61000000000001</v>
      </c>
      <c r="P116" s="8">
        <v>0</v>
      </c>
      <c r="Q116" s="8">
        <v>0</v>
      </c>
      <c r="R116" s="8">
        <v>0</v>
      </c>
      <c r="S116" s="8">
        <v>0</v>
      </c>
      <c r="T116" s="8">
        <v>0</v>
      </c>
      <c r="U116" s="8">
        <v>9.2039115666666635</v>
      </c>
      <c r="V116" s="8">
        <v>12.943472433333342</v>
      </c>
      <c r="W116" s="8">
        <v>26.397615999999996</v>
      </c>
      <c r="X116" s="8">
        <v>50.504999999999995</v>
      </c>
      <c r="Y116" s="112">
        <v>39.56</v>
      </c>
      <c r="CK116" s="8">
        <f t="shared" si="30"/>
        <v>0</v>
      </c>
      <c r="CL116" s="8">
        <f t="shared" si="31"/>
        <v>0</v>
      </c>
      <c r="CM116" s="8">
        <f t="shared" si="32"/>
        <v>0</v>
      </c>
      <c r="CN116" s="8">
        <f t="shared" si="33"/>
        <v>0</v>
      </c>
      <c r="CO116" s="8">
        <f t="shared" si="34"/>
        <v>0</v>
      </c>
      <c r="CP116" s="8">
        <f t="shared" si="35"/>
        <v>0</v>
      </c>
      <c r="CQ116" s="8">
        <f t="shared" si="36"/>
        <v>0</v>
      </c>
      <c r="CR116" s="8">
        <f t="shared" si="37"/>
        <v>0</v>
      </c>
      <c r="CS116" s="8">
        <f t="shared" si="38"/>
        <v>0</v>
      </c>
      <c r="CT116" s="8">
        <f t="shared" si="39"/>
        <v>0</v>
      </c>
      <c r="CU116" s="8">
        <f t="shared" si="40"/>
        <v>0</v>
      </c>
      <c r="CV116" s="8">
        <f t="shared" si="41"/>
        <v>0</v>
      </c>
      <c r="CW116" s="8" t="str">
        <f>+_xlfn.XLOOKUP(Table1[[#This Row],[L4 Code]],KIRMATAŞ!B:B,KIRMATAŞ!B:B,"")</f>
        <v/>
      </c>
      <c r="CX116" s="8" t="str">
        <f>+_xlfn.XLOOKUP(Table1[[#This Row],[L4 Code]],'SU TEMİNİ'!C:C,'SU TEMİNİ'!C:C,"")</f>
        <v/>
      </c>
      <c r="CY116" s="8" t="str">
        <f>+_xlfn.XLOOKUP(Table1[[#This Row],[L4 Code]],TAŞ!C:C,TAŞ!C:C,"")</f>
        <v/>
      </c>
      <c r="CZ116" s="8" t="s">
        <v>5409</v>
      </c>
      <c r="DA116" s="8"/>
      <c r="DB116" s="8"/>
      <c r="DC116" s="8"/>
      <c r="DD116" s="8"/>
      <c r="DE116" s="8"/>
      <c r="DF116" s="8"/>
      <c r="DG116" s="8"/>
      <c r="DH116" s="8"/>
    </row>
    <row r="117" spans="1:112">
      <c r="A117" s="3" t="s">
        <v>5443</v>
      </c>
      <c r="B117" s="111" t="s">
        <v>16</v>
      </c>
      <c r="C117" t="str">
        <f>+_xlfn.XLOOKUP(B117,'L4'!B:B,'L4'!C:C)</f>
        <v>TÜNEL KAZISI YAPILMASI</v>
      </c>
      <c r="D117" t="s">
        <v>5182</v>
      </c>
      <c r="E117" t="str">
        <f>+_xlfn.XLOOKUP(D117,'M2'!H:H,'M2'!I:I)</f>
        <v>ÖZDOĞAN İNŞAAT - GENEL</v>
      </c>
      <c r="F117" s="77" t="s">
        <v>4971</v>
      </c>
      <c r="G117" t="s">
        <v>4998</v>
      </c>
      <c r="H117" s="3" t="s">
        <v>5185</v>
      </c>
      <c r="I117" s="3" t="s">
        <v>50</v>
      </c>
      <c r="J117" s="78">
        <v>130675.145</v>
      </c>
      <c r="K117" s="78">
        <f t="shared" si="46"/>
        <v>127249.27999999997</v>
      </c>
      <c r="L117" s="5">
        <f t="shared" si="47"/>
        <v>0</v>
      </c>
      <c r="M117" s="78">
        <f t="shared" si="27"/>
        <v>138350.06999999998</v>
      </c>
      <c r="P117" s="8">
        <v>0</v>
      </c>
      <c r="Q117" s="8">
        <v>0</v>
      </c>
      <c r="R117" s="8">
        <v>0</v>
      </c>
      <c r="S117" s="8">
        <v>0</v>
      </c>
      <c r="T117" s="8">
        <v>0</v>
      </c>
      <c r="U117" s="8">
        <v>1400.3529016666666</v>
      </c>
      <c r="V117" s="8">
        <v>834.56409833333328</v>
      </c>
      <c r="W117" s="8">
        <v>3012.3340000000003</v>
      </c>
      <c r="X117" s="8">
        <v>5853.5390000000007</v>
      </c>
      <c r="Y117" s="112">
        <v>4772.91</v>
      </c>
      <c r="Z117" s="8">
        <v>8580.4171553686283</v>
      </c>
      <c r="AA117" s="8">
        <v>8303.6295051954476</v>
      </c>
      <c r="AB117" s="8">
        <v>8580.4171553686283</v>
      </c>
      <c r="AC117" s="8">
        <v>8580.4171553686283</v>
      </c>
      <c r="AD117" s="8">
        <v>7750.0542048490843</v>
      </c>
      <c r="AE117" s="8">
        <v>8580.4171553686283</v>
      </c>
      <c r="AF117" s="8">
        <v>8303.6295051954476</v>
      </c>
      <c r="AG117" s="8">
        <v>10827.567915058553</v>
      </c>
      <c r="AH117" s="8">
        <v>10472.005319148935</v>
      </c>
      <c r="AI117" s="8">
        <v>11545.414929078015</v>
      </c>
      <c r="AJ117" s="8">
        <v>12801.653333333334</v>
      </c>
      <c r="AK117" s="8">
        <v>13453.6</v>
      </c>
      <c r="AL117" s="8">
        <v>4697.1466666666638</v>
      </c>
      <c r="CK117" s="8">
        <f t="shared" si="30"/>
        <v>0</v>
      </c>
      <c r="CL117" s="8">
        <f t="shared" si="31"/>
        <v>0</v>
      </c>
      <c r="CM117" s="8">
        <f t="shared" si="32"/>
        <v>0</v>
      </c>
      <c r="CN117" s="8">
        <f t="shared" si="33"/>
        <v>0</v>
      </c>
      <c r="CO117" s="8">
        <f t="shared" si="34"/>
        <v>0</v>
      </c>
      <c r="CP117" s="8">
        <f t="shared" si="35"/>
        <v>0</v>
      </c>
      <c r="CQ117" s="8">
        <f t="shared" si="36"/>
        <v>0</v>
      </c>
      <c r="CR117" s="8">
        <f t="shared" si="37"/>
        <v>0</v>
      </c>
      <c r="CS117" s="8">
        <f t="shared" si="38"/>
        <v>0</v>
      </c>
      <c r="CT117" s="8">
        <f t="shared" si="39"/>
        <v>0</v>
      </c>
      <c r="CU117" s="8">
        <f t="shared" si="40"/>
        <v>0</v>
      </c>
      <c r="CV117" s="8">
        <f t="shared" si="41"/>
        <v>0</v>
      </c>
      <c r="CW117" s="8" t="str">
        <f>+_xlfn.XLOOKUP(Table1[[#This Row],[L4 Code]],KIRMATAŞ!B:B,KIRMATAŞ!B:B,"")</f>
        <v/>
      </c>
      <c r="CX117" s="8" t="str">
        <f>+_xlfn.XLOOKUP(Table1[[#This Row],[L4 Code]],'SU TEMİNİ'!C:C,'SU TEMİNİ'!C:C,"")</f>
        <v/>
      </c>
      <c r="CY117" s="8" t="str">
        <f>+_xlfn.XLOOKUP(Table1[[#This Row],[L4 Code]],TAŞ!C:C,TAŞ!C:C,"")</f>
        <v/>
      </c>
      <c r="CZ117" s="8" t="s">
        <v>5410</v>
      </c>
      <c r="DA117" s="8"/>
      <c r="DB117" s="8"/>
      <c r="DC117" s="8"/>
      <c r="DD117" s="8"/>
      <c r="DE117" s="8"/>
      <c r="DF117" s="8"/>
      <c r="DG117" s="8"/>
      <c r="DH117" s="8"/>
    </row>
    <row r="118" spans="1:112">
      <c r="A118" s="3" t="s">
        <v>5443</v>
      </c>
      <c r="B118" s="111" t="s">
        <v>21</v>
      </c>
      <c r="C118" t="str">
        <f>+_xlfn.XLOOKUP(B118,'L4'!B:B,'L4'!C:C)</f>
        <v>TÜNELDE PÜSKÜRTME BETONU YAPILMASI</v>
      </c>
      <c r="D118" t="s">
        <v>4967</v>
      </c>
      <c r="E118" t="str">
        <f>+_xlfn.XLOOKUP(D118,'M2'!H:H,'M2'!I:I)</f>
        <v>PROJE GENELİ</v>
      </c>
      <c r="F118" s="77" t="s">
        <v>4973</v>
      </c>
      <c r="G118" t="s">
        <v>4983</v>
      </c>
      <c r="H118" s="3" t="s">
        <v>5444</v>
      </c>
      <c r="I118" s="3" t="s">
        <v>327</v>
      </c>
      <c r="J118" s="78">
        <v>265406.38600000006</v>
      </c>
      <c r="K118" s="78">
        <f>+M118-SUM(N118:W118)</f>
        <v>269293.06893093477</v>
      </c>
      <c r="L118" s="5">
        <f>+SUM(X118:BT118)-K118</f>
        <v>-2194.8271411763853</v>
      </c>
      <c r="M118" s="78">
        <f t="shared" si="27"/>
        <v>272312.00120000041</v>
      </c>
      <c r="N118" s="8">
        <v>0</v>
      </c>
      <c r="O118" s="8">
        <v>0</v>
      </c>
      <c r="P118" s="8">
        <v>483.00342020770944</v>
      </c>
      <c r="Q118" s="8">
        <v>1185.5304797922906</v>
      </c>
      <c r="R118" s="8">
        <v>76.717769065638834</v>
      </c>
      <c r="S118" s="8">
        <v>0</v>
      </c>
      <c r="T118" s="8">
        <v>0</v>
      </c>
      <c r="U118" s="8">
        <v>452.93244999274975</v>
      </c>
      <c r="V118" s="8">
        <v>820.74815000724857</v>
      </c>
      <c r="W118" s="8">
        <v>0</v>
      </c>
      <c r="X118" s="8">
        <v>1782.8544197116555</v>
      </c>
      <c r="Y118" s="112"/>
      <c r="Z118" s="8">
        <v>791.54623274892037</v>
      </c>
      <c r="AA118" s="8">
        <v>766.08028636407562</v>
      </c>
      <c r="AB118" s="8">
        <v>2164.277777622387</v>
      </c>
      <c r="AC118" s="8">
        <v>2807.8004951111775</v>
      </c>
      <c r="AD118" s="8">
        <v>3645.792337252311</v>
      </c>
      <c r="AE118" s="8">
        <v>4480.6221617778428</v>
      </c>
      <c r="AF118" s="8">
        <v>4340.9794424915544</v>
      </c>
      <c r="AG118" s="8">
        <v>5610.3523589504766</v>
      </c>
      <c r="AH118" s="8">
        <v>5287.9082116442241</v>
      </c>
      <c r="AI118" s="8">
        <v>6254.6594884923124</v>
      </c>
      <c r="AJ118" s="8">
        <v>6834.4936963202808</v>
      </c>
      <c r="AK118" s="8">
        <v>7079.2103544070833</v>
      </c>
      <c r="AL118" s="8">
        <v>8050.9117617008815</v>
      </c>
      <c r="AM118" s="8">
        <v>7791.204930678271</v>
      </c>
      <c r="AN118" s="8">
        <v>8050.9117617008815</v>
      </c>
      <c r="AO118" s="8">
        <v>8056.9675555153153</v>
      </c>
      <c r="AP118" s="8">
        <v>7279.8656603856316</v>
      </c>
      <c r="AQ118" s="8">
        <v>8058.2556035472326</v>
      </c>
      <c r="AR118" s="8">
        <v>7790.2820848491747</v>
      </c>
      <c r="AS118" s="8">
        <v>7603.5681543441469</v>
      </c>
      <c r="AT118" s="8">
        <v>6374.7820848491738</v>
      </c>
      <c r="AU118" s="8">
        <v>6472.524821010813</v>
      </c>
      <c r="AV118" s="8">
        <v>6701.708276160316</v>
      </c>
      <c r="AW118" s="8">
        <v>7551.6302965180403</v>
      </c>
      <c r="AX118" s="8">
        <v>6644.0675390338065</v>
      </c>
      <c r="AY118" s="8">
        <v>6480.1444542557083</v>
      </c>
      <c r="AZ118" s="8">
        <v>7427.4649039646511</v>
      </c>
      <c r="BA118" s="8">
        <v>7705.4604824704902</v>
      </c>
      <c r="BB118" s="8">
        <v>7672.220785189792</v>
      </c>
      <c r="BC118" s="8">
        <v>9605.5157964667414</v>
      </c>
      <c r="BD118" s="8">
        <v>9686.5507707742654</v>
      </c>
      <c r="BE118" s="8">
        <v>10009.435796466742</v>
      </c>
      <c r="BF118" s="8">
        <v>8843.2457592729897</v>
      </c>
      <c r="BG118" s="8">
        <v>8509.7112083778429</v>
      </c>
      <c r="BH118" s="8">
        <v>7618.8072794425298</v>
      </c>
      <c r="BI118" s="8">
        <v>6874.6399272811805</v>
      </c>
      <c r="BJ118" s="8">
        <v>5534.9920593751949</v>
      </c>
      <c r="BK118" s="8">
        <v>4063.6694956621141</v>
      </c>
      <c r="BL118" s="8">
        <v>3343.7651455175219</v>
      </c>
      <c r="BM118" s="8">
        <v>2726.005145517518</v>
      </c>
      <c r="BN118" s="8">
        <v>2550.1338458067103</v>
      </c>
      <c r="BO118" s="8">
        <v>2705.6118121841851</v>
      </c>
      <c r="BP118" s="8">
        <v>1662.3645814853598</v>
      </c>
      <c r="BQ118" s="8">
        <v>1463.1104647058824</v>
      </c>
      <c r="BR118" s="8">
        <v>1415.9133529411765</v>
      </c>
      <c r="BS118" s="8">
        <v>1463.1104647058824</v>
      </c>
      <c r="BT118" s="8">
        <v>1463.1104647058824</v>
      </c>
      <c r="BU118" s="8">
        <v>1415.9133529411765</v>
      </c>
      <c r="BV118" s="8">
        <v>778.91378823529521</v>
      </c>
      <c r="BW118" s="8">
        <v>0</v>
      </c>
      <c r="CK118" s="8">
        <f t="shared" si="30"/>
        <v>0</v>
      </c>
      <c r="CL118" s="8">
        <f t="shared" si="31"/>
        <v>0</v>
      </c>
      <c r="CM118" s="8">
        <f t="shared" si="32"/>
        <v>0</v>
      </c>
      <c r="CN118" s="8">
        <f t="shared" si="33"/>
        <v>0</v>
      </c>
      <c r="CO118" s="8">
        <f t="shared" si="34"/>
        <v>0</v>
      </c>
      <c r="CP118" s="8">
        <f t="shared" si="35"/>
        <v>0</v>
      </c>
      <c r="CQ118" s="8">
        <f t="shared" si="36"/>
        <v>0</v>
      </c>
      <c r="CR118" s="8">
        <f t="shared" si="37"/>
        <v>0</v>
      </c>
      <c r="CS118" s="8">
        <f t="shared" si="38"/>
        <v>0</v>
      </c>
      <c r="CT118" s="8">
        <f t="shared" si="39"/>
        <v>0</v>
      </c>
      <c r="CU118" s="8">
        <f t="shared" si="40"/>
        <v>0</v>
      </c>
      <c r="CV118" s="8">
        <f t="shared" si="41"/>
        <v>0</v>
      </c>
      <c r="CW118" s="8" t="str">
        <f>+_xlfn.XLOOKUP(Table1[[#This Row],[L4 Code]],KIRMATAŞ!B:B,KIRMATAŞ!B:B,"")</f>
        <v>D-01.ALT-04.TNL-006</v>
      </c>
      <c r="CX118" s="8" t="str">
        <f>+_xlfn.XLOOKUP(Table1[[#This Row],[L4 Code]],'SU TEMİNİ'!C:C,'SU TEMİNİ'!C:C,"")</f>
        <v/>
      </c>
      <c r="CY118" s="8" t="str">
        <f>+_xlfn.XLOOKUP(Table1[[#This Row],[L4 Code]],TAŞ!C:C,TAŞ!C:C,"")</f>
        <v/>
      </c>
      <c r="CZ118" s="8" t="s">
        <v>5411</v>
      </c>
      <c r="DA118" s="8"/>
      <c r="DB118" s="8"/>
      <c r="DC118" s="8"/>
      <c r="DD118" s="8"/>
      <c r="DE118" s="8"/>
      <c r="DF118" s="8"/>
      <c r="DG118" s="8"/>
      <c r="DH118" s="8"/>
    </row>
    <row r="119" spans="1:112">
      <c r="A119" s="3" t="s">
        <v>5443</v>
      </c>
      <c r="B119" s="111" t="s">
        <v>21</v>
      </c>
      <c r="C119" t="str">
        <f>+_xlfn.XLOOKUP(B119,'L4'!B:B,'L4'!C:C)</f>
        <v>TÜNELDE PÜSKÜRTME BETONU YAPILMASI</v>
      </c>
      <c r="D119" t="s">
        <v>72</v>
      </c>
      <c r="E119" t="str">
        <f>+_xlfn.XLOOKUP(D119,'M2'!H:H,'M2'!I:I)</f>
        <v>DOĞUŞ T. - GENEL</v>
      </c>
      <c r="F119" s="77" t="s">
        <v>30</v>
      </c>
      <c r="G119" t="str">
        <f>+_xlfn.XLOOKUP(F119,'M2'!B:B,'M2'!C:C)</f>
        <v>DOĞUŞ TEKNİK</v>
      </c>
      <c r="H119" s="3" t="s">
        <v>32</v>
      </c>
      <c r="I119" s="3" t="s">
        <v>55</v>
      </c>
      <c r="J119" s="78">
        <v>16466.210999999999</v>
      </c>
      <c r="K119" s="78">
        <f t="shared" ref="K119:K130" si="48">+M119-SUM(N119:X119)</f>
        <v>30957.689999999995</v>
      </c>
      <c r="L119" s="5">
        <f t="shared" ref="L119:L130" si="49">-SUM(Y119:BT119)+K119</f>
        <v>0</v>
      </c>
      <c r="M119" s="78">
        <f t="shared" si="27"/>
        <v>35749.091399999998</v>
      </c>
      <c r="R119" s="8">
        <v>0</v>
      </c>
      <c r="S119" s="8">
        <v>0</v>
      </c>
      <c r="T119" s="8">
        <v>230.51300000000001</v>
      </c>
      <c r="U119" s="8">
        <v>683.12693500724981</v>
      </c>
      <c r="V119" s="8">
        <v>1350.4244649927509</v>
      </c>
      <c r="W119" s="8">
        <v>1018.4710000000005</v>
      </c>
      <c r="X119" s="8">
        <v>1508.8660000000013</v>
      </c>
      <c r="Y119" s="112">
        <v>1597.057</v>
      </c>
      <c r="Z119" s="8">
        <v>2437.5260751652522</v>
      </c>
      <c r="AA119" s="8">
        <v>1359.0422482844526</v>
      </c>
      <c r="AB119" s="8">
        <v>1071.2330030603862</v>
      </c>
      <c r="AC119" s="8">
        <v>976.0224167564462</v>
      </c>
      <c r="AD119" s="8">
        <v>881.5686344896933</v>
      </c>
      <c r="AE119" s="8">
        <v>976.0224167564462</v>
      </c>
      <c r="AF119" s="8">
        <v>944.53782266752853</v>
      </c>
      <c r="AG119" s="8">
        <v>976.0224167564462</v>
      </c>
      <c r="AH119" s="8">
        <v>944.53782266752853</v>
      </c>
      <c r="AI119" s="8">
        <v>976.0224167564462</v>
      </c>
      <c r="AJ119" s="8">
        <v>976.0224167564462</v>
      </c>
      <c r="AK119" s="8">
        <v>944.53782266752853</v>
      </c>
      <c r="AL119" s="8">
        <v>976.0224167564462</v>
      </c>
      <c r="AM119" s="8">
        <v>944.53782266752853</v>
      </c>
      <c r="AN119" s="8">
        <v>976.0224167564462</v>
      </c>
      <c r="AO119" s="8">
        <v>997.49729257343984</v>
      </c>
      <c r="AP119" s="8">
        <v>879.36230769230792</v>
      </c>
      <c r="AQ119" s="8">
        <v>973.57969780219798</v>
      </c>
      <c r="AR119" s="8">
        <v>942.1739010989013</v>
      </c>
      <c r="AS119" s="8">
        <v>973.57969780219798</v>
      </c>
      <c r="AT119" s="8">
        <v>929.19622252747308</v>
      </c>
      <c r="AU119" s="8">
        <v>933.34889423076947</v>
      </c>
      <c r="AV119" s="8">
        <v>924.35195823076856</v>
      </c>
      <c r="AW119" s="8">
        <v>892.85978538461541</v>
      </c>
      <c r="AX119" s="8">
        <v>738.52894169230774</v>
      </c>
      <c r="AY119" s="8">
        <v>702.41891999999996</v>
      </c>
      <c r="AZ119" s="8">
        <v>725.83288400000004</v>
      </c>
      <c r="BA119" s="8">
        <v>725.83288400000004</v>
      </c>
      <c r="BB119" s="8">
        <v>655.59099200000003</v>
      </c>
      <c r="BC119" s="8">
        <v>725.83288400000004</v>
      </c>
      <c r="BD119" s="8">
        <v>280.96756799999912</v>
      </c>
      <c r="CK119" s="8">
        <f t="shared" si="30"/>
        <v>0</v>
      </c>
      <c r="CL119" s="8">
        <f t="shared" si="31"/>
        <v>0</v>
      </c>
      <c r="CM119" s="8">
        <f t="shared" si="32"/>
        <v>0</v>
      </c>
      <c r="CN119" s="8">
        <f t="shared" si="33"/>
        <v>0</v>
      </c>
      <c r="CO119" s="8">
        <f t="shared" si="34"/>
        <v>0</v>
      </c>
      <c r="CP119" s="8">
        <f t="shared" si="35"/>
        <v>0</v>
      </c>
      <c r="CQ119" s="8">
        <f t="shared" si="36"/>
        <v>0</v>
      </c>
      <c r="CR119" s="8">
        <f t="shared" si="37"/>
        <v>0</v>
      </c>
      <c r="CS119" s="8">
        <f t="shared" si="38"/>
        <v>0</v>
      </c>
      <c r="CT119" s="8">
        <f t="shared" si="39"/>
        <v>0</v>
      </c>
      <c r="CU119" s="8">
        <f t="shared" si="40"/>
        <v>0</v>
      </c>
      <c r="CV119" s="8">
        <f t="shared" si="41"/>
        <v>0</v>
      </c>
      <c r="CW119" s="8" t="str">
        <f>+_xlfn.XLOOKUP(Table1[[#This Row],[L4 Code]],KIRMATAŞ!B:B,KIRMATAŞ!B:B,"")</f>
        <v>D-01.ALT-04.TNL-006</v>
      </c>
      <c r="CX119" s="8" t="str">
        <f>+_xlfn.XLOOKUP(Table1[[#This Row],[L4 Code]],'SU TEMİNİ'!C:C,'SU TEMİNİ'!C:C,"")</f>
        <v/>
      </c>
      <c r="CY119" s="8" t="str">
        <f>+_xlfn.XLOOKUP(Table1[[#This Row],[L4 Code]],TAŞ!C:C,TAŞ!C:C,"")</f>
        <v/>
      </c>
      <c r="CZ119" s="8" t="s">
        <v>5412</v>
      </c>
      <c r="DA119" s="8"/>
      <c r="DB119" s="8"/>
      <c r="DC119" s="8"/>
      <c r="DD119" s="8"/>
      <c r="DE119" s="8"/>
      <c r="DF119" s="8"/>
      <c r="DG119" s="8"/>
      <c r="DH119" s="8"/>
    </row>
    <row r="120" spans="1:112">
      <c r="A120" s="3" t="s">
        <v>5443</v>
      </c>
      <c r="B120" s="111" t="s">
        <v>22</v>
      </c>
      <c r="C120" t="str">
        <f>+_xlfn.XLOOKUP(B120,'L4'!B:B,'L4'!C:C)</f>
        <v>TÜNELLERDE SN KAYA BULONU YAPILMASI</v>
      </c>
      <c r="D120" t="s">
        <v>72</v>
      </c>
      <c r="E120" t="str">
        <f>+_xlfn.XLOOKUP(D120,'M2'!H:H,'M2'!I:I)</f>
        <v>DOĞUŞ T. - GENEL</v>
      </c>
      <c r="F120" s="77" t="s">
        <v>30</v>
      </c>
      <c r="G120" t="str">
        <f>+_xlfn.XLOOKUP(F120,'M2'!B:B,'M2'!C:C)</f>
        <v>DOĞUŞ TEKNİK</v>
      </c>
      <c r="H120" s="3" t="s">
        <v>32</v>
      </c>
      <c r="I120" s="3" t="s">
        <v>56</v>
      </c>
      <c r="J120" s="78">
        <v>125546.45600000001</v>
      </c>
      <c r="K120" s="78">
        <f t="shared" si="48"/>
        <v>103761.00000000003</v>
      </c>
      <c r="L120" s="5">
        <f t="shared" si="49"/>
        <v>0</v>
      </c>
      <c r="M120" s="78">
        <f t="shared" ref="M120:M149" si="50">+SUM(N120:CV120)</f>
        <v>107385.00000000003</v>
      </c>
      <c r="R120" s="8">
        <v>0</v>
      </c>
      <c r="S120" s="8">
        <v>0</v>
      </c>
      <c r="T120" s="8">
        <v>0</v>
      </c>
      <c r="U120" s="8">
        <v>0</v>
      </c>
      <c r="V120" s="8">
        <v>0</v>
      </c>
      <c r="W120" s="8">
        <v>0</v>
      </c>
      <c r="X120" s="8">
        <v>3624</v>
      </c>
      <c r="Y120" s="112">
        <v>5832</v>
      </c>
      <c r="Z120" s="8">
        <v>11372.294117647059</v>
      </c>
      <c r="AA120" s="8">
        <v>6067.0588235294126</v>
      </c>
      <c r="AB120" s="8">
        <v>6269.2941176470595</v>
      </c>
      <c r="AC120" s="8">
        <v>6269.2941176470595</v>
      </c>
      <c r="AD120" s="8">
        <v>5662.588235294118</v>
      </c>
      <c r="AE120" s="8">
        <v>6269.2941176470595</v>
      </c>
      <c r="AF120" s="8">
        <v>6067.0588235294126</v>
      </c>
      <c r="AG120" s="8">
        <v>6269.2941176470595</v>
      </c>
      <c r="AH120" s="8">
        <v>6067.0588235294126</v>
      </c>
      <c r="AI120" s="8">
        <v>6269.2941176470595</v>
      </c>
      <c r="AJ120" s="8">
        <v>6269.2941176470595</v>
      </c>
      <c r="AK120" s="8">
        <v>6067.0588235294126</v>
      </c>
      <c r="AL120" s="8">
        <v>6269.2941176470595</v>
      </c>
      <c r="AM120" s="8">
        <v>6067.0588235294126</v>
      </c>
      <c r="AN120" s="8">
        <v>6269.2941176470595</v>
      </c>
      <c r="AO120" s="8">
        <v>404.47058823529414</v>
      </c>
      <c r="CK120" s="8">
        <f t="shared" si="30"/>
        <v>0</v>
      </c>
      <c r="CL120" s="8">
        <f t="shared" si="31"/>
        <v>0</v>
      </c>
      <c r="CM120" s="8">
        <f t="shared" si="32"/>
        <v>0</v>
      </c>
      <c r="CN120" s="8">
        <f t="shared" si="33"/>
        <v>0</v>
      </c>
      <c r="CO120" s="8">
        <f t="shared" si="34"/>
        <v>0</v>
      </c>
      <c r="CP120" s="8">
        <f t="shared" si="35"/>
        <v>0</v>
      </c>
      <c r="CQ120" s="8">
        <f t="shared" si="36"/>
        <v>0</v>
      </c>
      <c r="CR120" s="8">
        <f t="shared" si="37"/>
        <v>0</v>
      </c>
      <c r="CS120" s="8">
        <f t="shared" si="38"/>
        <v>0</v>
      </c>
      <c r="CT120" s="8">
        <f t="shared" si="39"/>
        <v>0</v>
      </c>
      <c r="CU120" s="8">
        <f t="shared" si="40"/>
        <v>0</v>
      </c>
      <c r="CV120" s="8">
        <f t="shared" si="41"/>
        <v>0</v>
      </c>
      <c r="CW120" s="8" t="str">
        <f>+_xlfn.XLOOKUP(Table1[[#This Row],[L4 Code]],KIRMATAŞ!B:B,KIRMATAŞ!B:B,"")</f>
        <v/>
      </c>
      <c r="CX120" s="8" t="str">
        <f>+_xlfn.XLOOKUP(Table1[[#This Row],[L4 Code]],'SU TEMİNİ'!C:C,'SU TEMİNİ'!C:C,"")</f>
        <v/>
      </c>
      <c r="CY120" s="8" t="str">
        <f>+_xlfn.XLOOKUP(Table1[[#This Row],[L4 Code]],TAŞ!C:C,TAŞ!C:C,"")</f>
        <v/>
      </c>
      <c r="CZ120" s="8" t="s">
        <v>5413</v>
      </c>
      <c r="DA120" s="8"/>
      <c r="DB120" s="8"/>
      <c r="DC120" s="8"/>
      <c r="DD120" s="8"/>
      <c r="DE120" s="8"/>
      <c r="DF120" s="8"/>
      <c r="DG120" s="8"/>
      <c r="DH120" s="8"/>
    </row>
    <row r="121" spans="1:112">
      <c r="A121" s="3" t="s">
        <v>5443</v>
      </c>
      <c r="B121" s="111" t="s">
        <v>22</v>
      </c>
      <c r="C121" t="str">
        <f>+_xlfn.XLOOKUP(B121,'L4'!B:B,'L4'!C:C)</f>
        <v>TÜNELLERDE SN KAYA BULONU YAPILMASI</v>
      </c>
      <c r="D121" t="s">
        <v>74</v>
      </c>
      <c r="E121" t="str">
        <f>+_xlfn.XLOOKUP(D121,'M2'!H:H,'M2'!I:I)</f>
        <v>PETSAN - GENEL</v>
      </c>
      <c r="F121" s="77" t="s">
        <v>68</v>
      </c>
      <c r="G121" t="str">
        <f>+_xlfn.XLOOKUP(F121,'M2'!B:B,'M2'!C:C)</f>
        <v>PETSAN İNŞAAT</v>
      </c>
      <c r="H121" s="3" t="s">
        <v>69</v>
      </c>
      <c r="I121" s="3" t="s">
        <v>56</v>
      </c>
      <c r="J121" s="78">
        <v>127024.34</v>
      </c>
      <c r="K121" s="78">
        <f t="shared" si="48"/>
        <v>57515.7</v>
      </c>
      <c r="L121" s="5">
        <f t="shared" si="49"/>
        <v>0</v>
      </c>
      <c r="M121" s="78">
        <f t="shared" si="50"/>
        <v>75113.7</v>
      </c>
      <c r="R121" s="8">
        <v>486</v>
      </c>
      <c r="S121" s="8">
        <v>2350</v>
      </c>
      <c r="T121" s="8">
        <v>2280</v>
      </c>
      <c r="U121" s="8">
        <v>1298</v>
      </c>
      <c r="V121" s="8">
        <v>2118</v>
      </c>
      <c r="W121" s="8">
        <v>4314</v>
      </c>
      <c r="X121" s="8">
        <v>4752</v>
      </c>
      <c r="Y121" s="112">
        <v>5538</v>
      </c>
      <c r="Z121" s="8">
        <v>12474.05934065934</v>
      </c>
      <c r="AA121" s="8">
        <v>12071.670329670329</v>
      </c>
      <c r="AB121" s="8">
        <v>6654.6914835164825</v>
      </c>
      <c r="AC121" s="8">
        <v>6253.3557692307686</v>
      </c>
      <c r="AD121" s="8">
        <v>5648.1923076923076</v>
      </c>
      <c r="AE121" s="8">
        <v>6253.3557692307686</v>
      </c>
      <c r="AF121" s="8">
        <v>2622.375</v>
      </c>
      <c r="CK121" s="8">
        <f t="shared" si="30"/>
        <v>0</v>
      </c>
      <c r="CL121" s="8">
        <f t="shared" si="31"/>
        <v>0</v>
      </c>
      <c r="CM121" s="8">
        <f t="shared" si="32"/>
        <v>0</v>
      </c>
      <c r="CN121" s="8">
        <f t="shared" si="33"/>
        <v>0</v>
      </c>
      <c r="CO121" s="8">
        <f t="shared" si="34"/>
        <v>0</v>
      </c>
      <c r="CP121" s="8">
        <f t="shared" si="35"/>
        <v>0</v>
      </c>
      <c r="CQ121" s="8">
        <f t="shared" si="36"/>
        <v>0</v>
      </c>
      <c r="CR121" s="8">
        <f t="shared" si="37"/>
        <v>0</v>
      </c>
      <c r="CS121" s="8">
        <f t="shared" si="38"/>
        <v>0</v>
      </c>
      <c r="CT121" s="8">
        <f t="shared" si="39"/>
        <v>0</v>
      </c>
      <c r="CU121" s="8">
        <f t="shared" si="40"/>
        <v>0</v>
      </c>
      <c r="CV121" s="8">
        <f t="shared" si="41"/>
        <v>0</v>
      </c>
      <c r="CW121" s="8" t="str">
        <f>+_xlfn.XLOOKUP(Table1[[#This Row],[L4 Code]],KIRMATAŞ!B:B,KIRMATAŞ!B:B,"")</f>
        <v/>
      </c>
      <c r="CX121" s="8" t="str">
        <f>+_xlfn.XLOOKUP(Table1[[#This Row],[L4 Code]],'SU TEMİNİ'!C:C,'SU TEMİNİ'!C:C,"")</f>
        <v/>
      </c>
      <c r="CY121" s="8" t="str">
        <f>+_xlfn.XLOOKUP(Table1[[#This Row],[L4 Code]],TAŞ!C:C,TAŞ!C:C,"")</f>
        <v/>
      </c>
      <c r="CZ121" s="8" t="s">
        <v>5414</v>
      </c>
      <c r="DA121" s="8"/>
      <c r="DB121" s="8"/>
      <c r="DC121" s="8"/>
      <c r="DD121" s="8"/>
      <c r="DE121" s="8"/>
      <c r="DF121" s="8"/>
      <c r="DG121" s="8"/>
      <c r="DH121" s="8"/>
    </row>
    <row r="122" spans="1:112">
      <c r="A122" s="3" t="s">
        <v>5443</v>
      </c>
      <c r="B122" s="111" t="s">
        <v>22</v>
      </c>
      <c r="C122" t="str">
        <f>+_xlfn.XLOOKUP(B122,'L4'!B:B,'L4'!C:C)</f>
        <v>TÜNELLERDE SN KAYA BULONU YAPILMASI</v>
      </c>
      <c r="D122" t="s">
        <v>5182</v>
      </c>
      <c r="E122" t="str">
        <f>+_xlfn.XLOOKUP(D122,'M2'!H:H,'M2'!I:I)</f>
        <v>ÖZDOĞAN İNŞAAT - GENEL</v>
      </c>
      <c r="F122" s="77" t="s">
        <v>4971</v>
      </c>
      <c r="G122" t="s">
        <v>4998</v>
      </c>
      <c r="H122" s="3" t="s">
        <v>5185</v>
      </c>
      <c r="I122" s="3" t="s">
        <v>56</v>
      </c>
      <c r="J122" s="78">
        <v>45347.199999999997</v>
      </c>
      <c r="K122" s="78">
        <f t="shared" si="48"/>
        <v>44226</v>
      </c>
      <c r="L122" s="5">
        <f t="shared" si="49"/>
        <v>0</v>
      </c>
      <c r="M122" s="78">
        <f t="shared" si="50"/>
        <v>75544</v>
      </c>
      <c r="P122" s="8">
        <v>0</v>
      </c>
      <c r="Q122" s="8">
        <v>0</v>
      </c>
      <c r="R122" s="8">
        <v>0</v>
      </c>
      <c r="S122" s="8">
        <v>0</v>
      </c>
      <c r="T122" s="8">
        <v>0</v>
      </c>
      <c r="U122" s="8">
        <v>0</v>
      </c>
      <c r="V122" s="8">
        <v>31318</v>
      </c>
      <c r="W122" s="8">
        <v>0</v>
      </c>
      <c r="X122" s="8">
        <v>0</v>
      </c>
      <c r="Y122" s="112">
        <v>0</v>
      </c>
      <c r="AG122" s="113">
        <v>5872.5</v>
      </c>
      <c r="AH122" s="113">
        <v>6075</v>
      </c>
      <c r="AI122" s="113">
        <v>6277.5</v>
      </c>
      <c r="AJ122" s="113">
        <v>9543.42</v>
      </c>
      <c r="AK122" s="113">
        <v>12198.6</v>
      </c>
      <c r="AL122" s="114">
        <v>4258.9799999999996</v>
      </c>
      <c r="CK122" s="8">
        <f t="shared" si="30"/>
        <v>0</v>
      </c>
      <c r="CL122" s="8">
        <f t="shared" si="31"/>
        <v>0</v>
      </c>
      <c r="CM122" s="8">
        <f t="shared" si="32"/>
        <v>0</v>
      </c>
      <c r="CN122" s="8">
        <f t="shared" si="33"/>
        <v>0</v>
      </c>
      <c r="CO122" s="8">
        <f t="shared" si="34"/>
        <v>0</v>
      </c>
      <c r="CP122" s="8">
        <f t="shared" si="35"/>
        <v>0</v>
      </c>
      <c r="CQ122" s="8">
        <f t="shared" si="36"/>
        <v>0</v>
      </c>
      <c r="CR122" s="8">
        <f t="shared" si="37"/>
        <v>0</v>
      </c>
      <c r="CS122" s="8">
        <f t="shared" si="38"/>
        <v>0</v>
      </c>
      <c r="CT122" s="8">
        <f t="shared" si="39"/>
        <v>0</v>
      </c>
      <c r="CU122" s="8">
        <f t="shared" si="40"/>
        <v>0</v>
      </c>
      <c r="CV122" s="8">
        <f t="shared" si="41"/>
        <v>0</v>
      </c>
      <c r="CW122" s="8" t="str">
        <f>+_xlfn.XLOOKUP(Table1[[#This Row],[L4 Code]],KIRMATAŞ!B:B,KIRMATAŞ!B:B,"")</f>
        <v/>
      </c>
      <c r="CX122" s="8" t="str">
        <f>+_xlfn.XLOOKUP(Table1[[#This Row],[L4 Code]],'SU TEMİNİ'!C:C,'SU TEMİNİ'!C:C,"")</f>
        <v/>
      </c>
      <c r="CY122" s="8" t="str">
        <f>+_xlfn.XLOOKUP(Table1[[#This Row],[L4 Code]],TAŞ!C:C,TAŞ!C:C,"")</f>
        <v/>
      </c>
      <c r="CZ122" s="8" t="s">
        <v>5415</v>
      </c>
      <c r="DA122" s="8"/>
      <c r="DB122" s="8"/>
      <c r="DC122" s="8"/>
      <c r="DD122" s="8"/>
      <c r="DE122" s="8"/>
      <c r="DF122" s="8"/>
      <c r="DG122" s="8"/>
      <c r="DH122" s="8"/>
    </row>
    <row r="123" spans="1:112">
      <c r="A123" s="3" t="s">
        <v>5443</v>
      </c>
      <c r="B123" s="111" t="s">
        <v>23</v>
      </c>
      <c r="C123" t="str">
        <f>+_xlfn.XLOOKUP(B123,'L4'!B:B,'L4'!C:C)</f>
        <v>TÜNELLERDE IBO BULONU YAPILMASI (MLZ.+İŞÇ.)</v>
      </c>
      <c r="D123" t="s">
        <v>72</v>
      </c>
      <c r="E123" t="str">
        <f>+_xlfn.XLOOKUP(D123,'M2'!H:H,'M2'!I:I)</f>
        <v>DOĞUŞ T. - GENEL</v>
      </c>
      <c r="F123" s="77" t="s">
        <v>30</v>
      </c>
      <c r="G123" t="str">
        <f>+_xlfn.XLOOKUP(F123,'M2'!B:B,'M2'!C:C)</f>
        <v>DOĞUŞ TEKNİK</v>
      </c>
      <c r="H123" s="3" t="s">
        <v>32</v>
      </c>
      <c r="I123" s="3" t="s">
        <v>57</v>
      </c>
      <c r="J123" s="78">
        <v>0</v>
      </c>
      <c r="K123" s="78">
        <f t="shared" si="48"/>
        <v>294740.98100000009</v>
      </c>
      <c r="L123" s="5">
        <f t="shared" si="49"/>
        <v>0</v>
      </c>
      <c r="M123" s="78">
        <f t="shared" si="50"/>
        <v>388674.98100000009</v>
      </c>
      <c r="R123" s="8">
        <v>252</v>
      </c>
      <c r="S123" s="8">
        <v>5652</v>
      </c>
      <c r="T123" s="8">
        <v>7524</v>
      </c>
      <c r="U123" s="8">
        <v>14649</v>
      </c>
      <c r="V123" s="8">
        <v>21549</v>
      </c>
      <c r="W123" s="8">
        <v>24461</v>
      </c>
      <c r="X123" s="8">
        <v>19847</v>
      </c>
      <c r="Y123" s="112">
        <v>12582</v>
      </c>
      <c r="Z123" s="8">
        <v>18556.361872031855</v>
      </c>
      <c r="AA123" s="8">
        <v>9651.4109639318012</v>
      </c>
      <c r="AB123" s="8">
        <v>6216.6709013774362</v>
      </c>
      <c r="AC123" s="8">
        <v>6111.0500955613006</v>
      </c>
      <c r="AD123" s="8">
        <v>5519.6581508295621</v>
      </c>
      <c r="AE123" s="8">
        <v>6111.0500955613006</v>
      </c>
      <c r="AF123" s="8">
        <v>5913.9194473173884</v>
      </c>
      <c r="AG123" s="8">
        <v>6111.0500955613006</v>
      </c>
      <c r="AH123" s="8">
        <v>5913.9194473173884</v>
      </c>
      <c r="AI123" s="8">
        <v>6111.0500955613006</v>
      </c>
      <c r="AJ123" s="8">
        <v>6111.0500955613006</v>
      </c>
      <c r="AK123" s="8">
        <v>5913.9194473173884</v>
      </c>
      <c r="AL123" s="8">
        <v>6111.0500955613006</v>
      </c>
      <c r="AM123" s="8">
        <v>5913.9194473173884</v>
      </c>
      <c r="AN123" s="8">
        <v>6111.0500955613006</v>
      </c>
      <c r="AO123" s="8">
        <v>11815.599115169145</v>
      </c>
      <c r="AP123" s="8">
        <v>10732.050307692307</v>
      </c>
      <c r="AQ123" s="8">
        <v>11881.912840659341</v>
      </c>
      <c r="AR123" s="8">
        <v>11498.625329670329</v>
      </c>
      <c r="AS123" s="8">
        <v>11881.912840659341</v>
      </c>
      <c r="AT123" s="8">
        <v>11928.971373626386</v>
      </c>
      <c r="AU123" s="8">
        <v>13215.985576923078</v>
      </c>
      <c r="AV123" s="8">
        <v>13966.501576923078</v>
      </c>
      <c r="AW123" s="8">
        <v>13655.643461538461</v>
      </c>
      <c r="AX123" s="8">
        <v>10621.49023076923</v>
      </c>
      <c r="AY123" s="8">
        <v>10045.98</v>
      </c>
      <c r="AZ123" s="8">
        <v>10380.846</v>
      </c>
      <c r="BA123" s="8">
        <v>10380.846</v>
      </c>
      <c r="BB123" s="8">
        <v>9376.2479999999996</v>
      </c>
      <c r="BC123" s="8">
        <v>10380.846</v>
      </c>
      <c r="BD123" s="8">
        <v>4018.3920000000071</v>
      </c>
      <c r="CK123" s="8">
        <f t="shared" si="30"/>
        <v>0</v>
      </c>
      <c r="CL123" s="8">
        <f t="shared" si="31"/>
        <v>0</v>
      </c>
      <c r="CM123" s="8">
        <f t="shared" si="32"/>
        <v>0</v>
      </c>
      <c r="CN123" s="8">
        <f t="shared" si="33"/>
        <v>0</v>
      </c>
      <c r="CO123" s="8">
        <f t="shared" si="34"/>
        <v>0</v>
      </c>
      <c r="CP123" s="8">
        <f t="shared" si="35"/>
        <v>0</v>
      </c>
      <c r="CQ123" s="8">
        <f t="shared" si="36"/>
        <v>0</v>
      </c>
      <c r="CR123" s="8">
        <f t="shared" si="37"/>
        <v>0</v>
      </c>
      <c r="CS123" s="8">
        <f t="shared" si="38"/>
        <v>0</v>
      </c>
      <c r="CT123" s="8">
        <f t="shared" si="39"/>
        <v>0</v>
      </c>
      <c r="CU123" s="8">
        <f t="shared" si="40"/>
        <v>0</v>
      </c>
      <c r="CV123" s="8">
        <f t="shared" si="41"/>
        <v>0</v>
      </c>
      <c r="CW123" s="8" t="str">
        <f>+_xlfn.XLOOKUP(Table1[[#This Row],[L4 Code]],KIRMATAŞ!B:B,KIRMATAŞ!B:B,"")</f>
        <v/>
      </c>
      <c r="CX123" s="8" t="str">
        <f>+_xlfn.XLOOKUP(Table1[[#This Row],[L4 Code]],'SU TEMİNİ'!C:C,'SU TEMİNİ'!C:C,"")</f>
        <v/>
      </c>
      <c r="CY123" s="8" t="str">
        <f>+_xlfn.XLOOKUP(Table1[[#This Row],[L4 Code]],TAŞ!C:C,TAŞ!C:C,"")</f>
        <v/>
      </c>
      <c r="CZ123" s="8" t="s">
        <v>5416</v>
      </c>
      <c r="DA123" s="8"/>
      <c r="DB123" s="8"/>
      <c r="DC123" s="8"/>
      <c r="DD123" s="8"/>
      <c r="DE123" s="8"/>
      <c r="DF123" s="8"/>
      <c r="DG123" s="8"/>
      <c r="DH123" s="8"/>
    </row>
    <row r="124" spans="1:112">
      <c r="A124" s="3" t="s">
        <v>5443</v>
      </c>
      <c r="B124" s="111" t="s">
        <v>23</v>
      </c>
      <c r="C124" t="str">
        <f>+_xlfn.XLOOKUP(B124,'L4'!B:B,'L4'!C:C)</f>
        <v>TÜNELLERDE IBO BULONU YAPILMASI (MLZ.+İŞÇ.)</v>
      </c>
      <c r="D124" t="s">
        <v>74</v>
      </c>
      <c r="E124" t="str">
        <f>+_xlfn.XLOOKUP(D124,'M2'!H:H,'M2'!I:I)</f>
        <v>PETSAN - GENEL</v>
      </c>
      <c r="F124" s="77" t="s">
        <v>68</v>
      </c>
      <c r="G124" t="str">
        <f>+_xlfn.XLOOKUP(F124,'M2'!B:B,'M2'!C:C)</f>
        <v>PETSAN İNŞAAT</v>
      </c>
      <c r="H124" s="3" t="s">
        <v>69</v>
      </c>
      <c r="I124" s="3" t="s">
        <v>57</v>
      </c>
      <c r="J124" s="78">
        <v>0</v>
      </c>
      <c r="K124" s="78">
        <f t="shared" si="48"/>
        <v>133795.5</v>
      </c>
      <c r="L124" s="5">
        <f t="shared" si="49"/>
        <v>0</v>
      </c>
      <c r="M124" s="78">
        <f t="shared" si="50"/>
        <v>186546.5</v>
      </c>
      <c r="R124" s="8">
        <v>1182</v>
      </c>
      <c r="S124" s="8">
        <v>3500</v>
      </c>
      <c r="T124" s="8">
        <v>5703</v>
      </c>
      <c r="U124" s="8">
        <v>14781</v>
      </c>
      <c r="V124" s="8">
        <v>7458</v>
      </c>
      <c r="W124" s="8">
        <v>12675</v>
      </c>
      <c r="X124" s="8">
        <v>7452</v>
      </c>
      <c r="Y124" s="112">
        <v>7476</v>
      </c>
      <c r="Z124" s="8">
        <v>16837.186361007414</v>
      </c>
      <c r="AA124" s="8">
        <v>16294.051317103949</v>
      </c>
      <c r="AB124" s="8">
        <v>22266.938421446976</v>
      </c>
      <c r="AC124" s="8">
        <v>22641.404080787634</v>
      </c>
      <c r="AD124" s="8">
        <v>20450.30046006625</v>
      </c>
      <c r="AE124" s="8">
        <v>18049.197350018403</v>
      </c>
      <c r="AF124" s="8">
        <v>9780.4220095693781</v>
      </c>
      <c r="CK124" s="8">
        <f t="shared" si="30"/>
        <v>0</v>
      </c>
      <c r="CL124" s="8">
        <f t="shared" si="31"/>
        <v>0</v>
      </c>
      <c r="CM124" s="8">
        <f t="shared" si="32"/>
        <v>0</v>
      </c>
      <c r="CN124" s="8">
        <f t="shared" si="33"/>
        <v>0</v>
      </c>
      <c r="CO124" s="8">
        <f t="shared" si="34"/>
        <v>0</v>
      </c>
      <c r="CP124" s="8">
        <f t="shared" si="35"/>
        <v>0</v>
      </c>
      <c r="CQ124" s="8">
        <f t="shared" si="36"/>
        <v>0</v>
      </c>
      <c r="CR124" s="8">
        <f t="shared" si="37"/>
        <v>0</v>
      </c>
      <c r="CS124" s="8">
        <f t="shared" si="38"/>
        <v>0</v>
      </c>
      <c r="CT124" s="8">
        <f t="shared" si="39"/>
        <v>0</v>
      </c>
      <c r="CU124" s="8">
        <f t="shared" si="40"/>
        <v>0</v>
      </c>
      <c r="CV124" s="8">
        <f t="shared" si="41"/>
        <v>0</v>
      </c>
      <c r="CW124" s="8" t="str">
        <f>+_xlfn.XLOOKUP(Table1[[#This Row],[L4 Code]],KIRMATAŞ!B:B,KIRMATAŞ!B:B,"")</f>
        <v/>
      </c>
      <c r="CX124" s="8" t="str">
        <f>+_xlfn.XLOOKUP(Table1[[#This Row],[L4 Code]],'SU TEMİNİ'!C:C,'SU TEMİNİ'!C:C,"")</f>
        <v/>
      </c>
      <c r="CY124" s="8" t="str">
        <f>+_xlfn.XLOOKUP(Table1[[#This Row],[L4 Code]],TAŞ!C:C,TAŞ!C:C,"")</f>
        <v/>
      </c>
      <c r="CZ124" s="8" t="s">
        <v>5417</v>
      </c>
      <c r="DA124" s="8"/>
      <c r="DB124" s="8"/>
      <c r="DC124" s="8"/>
      <c r="DD124" s="8"/>
      <c r="DE124" s="8"/>
      <c r="DF124" s="8"/>
      <c r="DG124" s="8"/>
      <c r="DH124" s="8"/>
    </row>
    <row r="125" spans="1:112">
      <c r="A125" s="3" t="s">
        <v>5443</v>
      </c>
      <c r="B125" s="111" t="s">
        <v>23</v>
      </c>
      <c r="C125" t="str">
        <f>+_xlfn.XLOOKUP(B125,'L4'!B:B,'L4'!C:C)</f>
        <v>TÜNELLERDE IBO BULONU YAPILMASI (MLZ.+İŞÇ.)</v>
      </c>
      <c r="D125" t="s">
        <v>5182</v>
      </c>
      <c r="E125" t="str">
        <f>+_xlfn.XLOOKUP(D125,'M2'!H:H,'M2'!I:I)</f>
        <v>ÖZDOĞAN İNŞAAT - GENEL</v>
      </c>
      <c r="F125" s="77" t="s">
        <v>4971</v>
      </c>
      <c r="G125" t="s">
        <v>4998</v>
      </c>
      <c r="H125" s="3" t="s">
        <v>5185</v>
      </c>
      <c r="I125" s="3" t="s">
        <v>57</v>
      </c>
      <c r="J125" s="78">
        <v>95472</v>
      </c>
      <c r="K125" s="78">
        <f t="shared" si="48"/>
        <v>206710.49999999997</v>
      </c>
      <c r="L125" s="5">
        <f t="shared" si="49"/>
        <v>0</v>
      </c>
      <c r="M125" s="78">
        <f t="shared" si="50"/>
        <v>247483.49999999997</v>
      </c>
      <c r="P125" s="8">
        <v>0</v>
      </c>
      <c r="Q125" s="8">
        <v>0</v>
      </c>
      <c r="R125" s="8">
        <v>0</v>
      </c>
      <c r="S125" s="8">
        <v>0</v>
      </c>
      <c r="T125" s="8">
        <v>3336</v>
      </c>
      <c r="U125" s="8">
        <v>2826</v>
      </c>
      <c r="V125" s="8">
        <v>3735</v>
      </c>
      <c r="W125" s="8">
        <v>10878</v>
      </c>
      <c r="X125" s="8">
        <v>19998</v>
      </c>
      <c r="Y125" s="112">
        <v>9322.5</v>
      </c>
      <c r="Z125" s="8">
        <v>19782.687580405742</v>
      </c>
      <c r="AA125" s="8">
        <v>19144.536368134588</v>
      </c>
      <c r="AB125" s="8">
        <v>19782.687580405742</v>
      </c>
      <c r="AC125" s="8">
        <v>19782.687580405742</v>
      </c>
      <c r="AD125" s="8">
        <v>17868.233943592284</v>
      </c>
      <c r="AE125" s="8">
        <v>19782.687580405742</v>
      </c>
      <c r="AF125" s="8">
        <v>19144.536368134588</v>
      </c>
      <c r="AG125" s="8">
        <v>14734.538743196437</v>
      </c>
      <c r="AH125" s="8">
        <v>13607.234042553191</v>
      </c>
      <c r="AI125" s="8">
        <v>13760.170212765957</v>
      </c>
      <c r="AJ125" s="8">
        <v>10245.36</v>
      </c>
      <c r="AK125" s="8">
        <v>7228.7999999999993</v>
      </c>
      <c r="AL125" s="8">
        <v>2523.84</v>
      </c>
      <c r="CK125" s="8">
        <f t="shared" si="30"/>
        <v>0</v>
      </c>
      <c r="CL125" s="8">
        <f t="shared" si="31"/>
        <v>0</v>
      </c>
      <c r="CM125" s="8">
        <f t="shared" si="32"/>
        <v>0</v>
      </c>
      <c r="CN125" s="8">
        <f t="shared" si="33"/>
        <v>0</v>
      </c>
      <c r="CO125" s="8">
        <f t="shared" si="34"/>
        <v>0</v>
      </c>
      <c r="CP125" s="8">
        <f t="shared" si="35"/>
        <v>0</v>
      </c>
      <c r="CQ125" s="8">
        <f t="shared" si="36"/>
        <v>0</v>
      </c>
      <c r="CR125" s="8">
        <f t="shared" si="37"/>
        <v>0</v>
      </c>
      <c r="CS125" s="8">
        <f t="shared" si="38"/>
        <v>0</v>
      </c>
      <c r="CT125" s="8">
        <f t="shared" si="39"/>
        <v>0</v>
      </c>
      <c r="CU125" s="8">
        <f t="shared" si="40"/>
        <v>0</v>
      </c>
      <c r="CV125" s="8">
        <f t="shared" si="41"/>
        <v>0</v>
      </c>
      <c r="CW125" s="8" t="str">
        <f>+_xlfn.XLOOKUP(Table1[[#This Row],[L4 Code]],KIRMATAŞ!B:B,KIRMATAŞ!B:B,"")</f>
        <v/>
      </c>
      <c r="CX125" s="8" t="str">
        <f>+_xlfn.XLOOKUP(Table1[[#This Row],[L4 Code]],'SU TEMİNİ'!C:C,'SU TEMİNİ'!C:C,"")</f>
        <v/>
      </c>
      <c r="CY125" s="8" t="str">
        <f>+_xlfn.XLOOKUP(Table1[[#This Row],[L4 Code]],TAŞ!C:C,TAŞ!C:C,"")</f>
        <v/>
      </c>
      <c r="CZ125" s="8" t="s">
        <v>5418</v>
      </c>
      <c r="DA125" s="8"/>
      <c r="DB125" s="8"/>
      <c r="DC125" s="8"/>
      <c r="DD125" s="8"/>
      <c r="DE125" s="8"/>
      <c r="DF125" s="8"/>
      <c r="DG125" s="8"/>
      <c r="DH125" s="8"/>
    </row>
    <row r="126" spans="1:112">
      <c r="A126" s="3" t="s">
        <v>5443</v>
      </c>
      <c r="B126" s="111" t="s">
        <v>24</v>
      </c>
      <c r="C126" t="str">
        <f>+_xlfn.XLOOKUP(B126,'L4'!B:B,'L4'!C:C)</f>
        <v>SU YALITIMI  - TÜNELLERDE</v>
      </c>
      <c r="D126" t="s">
        <v>72</v>
      </c>
      <c r="E126" t="str">
        <f>+_xlfn.XLOOKUP(D126,'M2'!H:H,'M2'!I:I)</f>
        <v>DOĞUŞ T. - GENEL</v>
      </c>
      <c r="F126" s="77" t="s">
        <v>30</v>
      </c>
      <c r="G126" t="str">
        <f>+_xlfn.XLOOKUP(F126,'M2'!B:B,'M2'!C:C)</f>
        <v>DOĞUŞ TEKNİK</v>
      </c>
      <c r="H126" s="3" t="s">
        <v>32</v>
      </c>
      <c r="I126" s="3" t="s">
        <v>58</v>
      </c>
      <c r="J126" s="78">
        <v>60260.07</v>
      </c>
      <c r="K126" s="78">
        <f t="shared" si="48"/>
        <v>62999.656999999999</v>
      </c>
      <c r="L126" s="5">
        <f t="shared" si="49"/>
        <v>0</v>
      </c>
      <c r="M126" s="78">
        <f t="shared" si="50"/>
        <v>62999.656999999999</v>
      </c>
      <c r="R126" s="8">
        <v>0</v>
      </c>
      <c r="S126" s="8">
        <v>0</v>
      </c>
      <c r="T126" s="8">
        <v>0</v>
      </c>
      <c r="U126" s="8">
        <v>0</v>
      </c>
      <c r="V126" s="8">
        <v>0</v>
      </c>
      <c r="W126" s="8">
        <v>0</v>
      </c>
      <c r="X126" s="8">
        <v>0</v>
      </c>
      <c r="Y126" s="112">
        <v>0</v>
      </c>
      <c r="AB126" s="8">
        <v>666.50434782608704</v>
      </c>
      <c r="AC126" s="8">
        <v>4384.5806521739132</v>
      </c>
      <c r="AD126" s="8">
        <v>4275.7400000000007</v>
      </c>
      <c r="AE126" s="8">
        <v>458.11499999999978</v>
      </c>
      <c r="AI126" s="8">
        <v>561.89699999999993</v>
      </c>
      <c r="AY126" s="8">
        <v>352.50352941176465</v>
      </c>
      <c r="AZ126" s="8">
        <v>3523.6832013574658</v>
      </c>
      <c r="BA126" s="8">
        <v>3539.9948957367933</v>
      </c>
      <c r="BB126" s="8">
        <v>3239.6084337349398</v>
      </c>
      <c r="BC126" s="8">
        <v>3586.7093373493976</v>
      </c>
      <c r="BD126" s="8">
        <v>231.40060240963794</v>
      </c>
      <c r="BE126" s="8">
        <v>974.76691666666659</v>
      </c>
      <c r="BF126" s="8">
        <v>7228.3194537037034</v>
      </c>
      <c r="BG126" s="8">
        <v>7438.2888287037031</v>
      </c>
      <c r="BH126" s="8">
        <v>6929.2248009259265</v>
      </c>
      <c r="BI126" s="8">
        <v>6689.28</v>
      </c>
      <c r="BJ126" s="8">
        <v>6912.2560000000003</v>
      </c>
      <c r="BK126" s="8">
        <v>2006.7839999999997</v>
      </c>
      <c r="CK126" s="8">
        <f t="shared" si="30"/>
        <v>0</v>
      </c>
      <c r="CL126" s="8">
        <f t="shared" si="31"/>
        <v>0</v>
      </c>
      <c r="CM126" s="8">
        <f t="shared" si="32"/>
        <v>0</v>
      </c>
      <c r="CN126" s="8">
        <f t="shared" si="33"/>
        <v>0</v>
      </c>
      <c r="CO126" s="8">
        <f t="shared" si="34"/>
        <v>0</v>
      </c>
      <c r="CP126" s="8">
        <f t="shared" si="35"/>
        <v>0</v>
      </c>
      <c r="CQ126" s="8">
        <f t="shared" si="36"/>
        <v>0</v>
      </c>
      <c r="CR126" s="8">
        <f t="shared" si="37"/>
        <v>0</v>
      </c>
      <c r="CS126" s="8">
        <f t="shared" si="38"/>
        <v>0</v>
      </c>
      <c r="CT126" s="8">
        <f t="shared" si="39"/>
        <v>0</v>
      </c>
      <c r="CU126" s="8">
        <f t="shared" si="40"/>
        <v>0</v>
      </c>
      <c r="CV126" s="8">
        <f t="shared" si="41"/>
        <v>0</v>
      </c>
      <c r="CW126" s="8" t="str">
        <f>+_xlfn.XLOOKUP(Table1[[#This Row],[L4 Code]],KIRMATAŞ!B:B,KIRMATAŞ!B:B,"")</f>
        <v/>
      </c>
      <c r="CX126" s="8" t="str">
        <f>+_xlfn.XLOOKUP(Table1[[#This Row],[L4 Code]],'SU TEMİNİ'!C:C,'SU TEMİNİ'!C:C,"")</f>
        <v/>
      </c>
      <c r="CY126" s="8" t="str">
        <f>+_xlfn.XLOOKUP(Table1[[#This Row],[L4 Code]],TAŞ!C:C,TAŞ!C:C,"")</f>
        <v/>
      </c>
      <c r="CZ126" s="8" t="s">
        <v>5419</v>
      </c>
      <c r="DA126" s="8"/>
      <c r="DB126" s="8"/>
      <c r="DC126" s="8"/>
      <c r="DD126" s="8"/>
      <c r="DE126" s="8"/>
      <c r="DF126" s="8"/>
      <c r="DG126" s="8"/>
      <c r="DH126" s="8"/>
    </row>
    <row r="127" spans="1:112">
      <c r="A127" s="3" t="s">
        <v>5443</v>
      </c>
      <c r="B127" s="111" t="s">
        <v>24</v>
      </c>
      <c r="C127" t="str">
        <f>+_xlfn.XLOOKUP(B127,'L4'!B:B,'L4'!C:C)</f>
        <v>SU YALITIMI  - TÜNELLERDE</v>
      </c>
      <c r="D127" t="s">
        <v>74</v>
      </c>
      <c r="E127" t="str">
        <f>+_xlfn.XLOOKUP(D127,'M2'!H:H,'M2'!I:I)</f>
        <v>PETSAN - GENEL</v>
      </c>
      <c r="F127" s="77" t="s">
        <v>68</v>
      </c>
      <c r="G127" t="str">
        <f>+_xlfn.XLOOKUP(F127,'M2'!B:B,'M2'!C:C)</f>
        <v>PETSAN İNŞAAT</v>
      </c>
      <c r="H127" s="3" t="s">
        <v>69</v>
      </c>
      <c r="I127" s="3" t="s">
        <v>58</v>
      </c>
      <c r="J127" s="78">
        <v>38815.589999999997</v>
      </c>
      <c r="K127" s="78">
        <f t="shared" si="48"/>
        <v>40126.523550000005</v>
      </c>
      <c r="L127" s="5">
        <f t="shared" si="49"/>
        <v>0</v>
      </c>
      <c r="M127" s="78">
        <f t="shared" si="50"/>
        <v>40126.523550000005</v>
      </c>
      <c r="T127" s="8">
        <v>0</v>
      </c>
      <c r="U127" s="8">
        <v>0</v>
      </c>
      <c r="V127" s="8">
        <v>0</v>
      </c>
      <c r="W127" s="8">
        <v>0</v>
      </c>
      <c r="X127" s="8">
        <v>0</v>
      </c>
      <c r="Y127" s="112">
        <v>0</v>
      </c>
      <c r="AH127" s="8">
        <v>4544.8739074074074</v>
      </c>
      <c r="AI127" s="8">
        <v>6948.7395543572984</v>
      </c>
      <c r="AJ127" s="8">
        <v>7124.4767179382634</v>
      </c>
      <c r="AK127" s="8">
        <v>6693.8333465346532</v>
      </c>
      <c r="AL127" s="8">
        <v>6916.9611247524745</v>
      </c>
      <c r="AM127" s="8">
        <v>5406.3138990098996</v>
      </c>
      <c r="AN127" s="8">
        <v>1644.5427777777777</v>
      </c>
      <c r="AO127" s="8">
        <v>846.78222222222212</v>
      </c>
      <c r="CK127" s="8">
        <f t="shared" si="30"/>
        <v>0</v>
      </c>
      <c r="CL127" s="8">
        <f t="shared" si="31"/>
        <v>0</v>
      </c>
      <c r="CM127" s="8">
        <f t="shared" si="32"/>
        <v>0</v>
      </c>
      <c r="CN127" s="8">
        <f t="shared" si="33"/>
        <v>0</v>
      </c>
      <c r="CO127" s="8">
        <f t="shared" si="34"/>
        <v>0</v>
      </c>
      <c r="CP127" s="8">
        <f t="shared" si="35"/>
        <v>0</v>
      </c>
      <c r="CQ127" s="8">
        <f t="shared" si="36"/>
        <v>0</v>
      </c>
      <c r="CR127" s="8">
        <f t="shared" si="37"/>
        <v>0</v>
      </c>
      <c r="CS127" s="8">
        <f t="shared" si="38"/>
        <v>0</v>
      </c>
      <c r="CT127" s="8">
        <f t="shared" si="39"/>
        <v>0</v>
      </c>
      <c r="CU127" s="8">
        <f t="shared" si="40"/>
        <v>0</v>
      </c>
      <c r="CV127" s="8">
        <f t="shared" si="41"/>
        <v>0</v>
      </c>
      <c r="CW127" s="8" t="str">
        <f>+_xlfn.XLOOKUP(Table1[[#This Row],[L4 Code]],KIRMATAŞ!B:B,KIRMATAŞ!B:B,"")</f>
        <v/>
      </c>
      <c r="CX127" s="8" t="str">
        <f>+_xlfn.XLOOKUP(Table1[[#This Row],[L4 Code]],'SU TEMİNİ'!C:C,'SU TEMİNİ'!C:C,"")</f>
        <v/>
      </c>
      <c r="CY127" s="8" t="str">
        <f>+_xlfn.XLOOKUP(Table1[[#This Row],[L4 Code]],TAŞ!C:C,TAŞ!C:C,"")</f>
        <v/>
      </c>
      <c r="CZ127" s="8" t="s">
        <v>5420</v>
      </c>
      <c r="DA127" s="8"/>
      <c r="DB127" s="8"/>
      <c r="DC127" s="8"/>
      <c r="DD127" s="8"/>
      <c r="DE127" s="8"/>
      <c r="DF127" s="8"/>
      <c r="DG127" s="8"/>
      <c r="DH127" s="8"/>
    </row>
    <row r="128" spans="1:112">
      <c r="A128" s="3" t="s">
        <v>5443</v>
      </c>
      <c r="B128" s="111" t="s">
        <v>24</v>
      </c>
      <c r="C128" t="str">
        <f>+_xlfn.XLOOKUP(B128,'L4'!B:B,'L4'!C:C)</f>
        <v>SU YALITIMI  - TÜNELLERDE</v>
      </c>
      <c r="D128" t="s">
        <v>5182</v>
      </c>
      <c r="E128" t="str">
        <f>+_xlfn.XLOOKUP(D128,'M2'!H:H,'M2'!I:I)</f>
        <v>ÖZDOĞAN İNŞAAT - GENEL</v>
      </c>
      <c r="F128" s="77" t="s">
        <v>4971</v>
      </c>
      <c r="G128" t="s">
        <v>4998</v>
      </c>
      <c r="H128" s="3" t="s">
        <v>5185</v>
      </c>
      <c r="I128" s="3" t="s">
        <v>58</v>
      </c>
      <c r="J128" s="78">
        <v>29299.342000000001</v>
      </c>
      <c r="K128" s="78">
        <f t="shared" si="48"/>
        <v>30180.304</v>
      </c>
      <c r="L128" s="5">
        <f t="shared" si="49"/>
        <v>0</v>
      </c>
      <c r="M128" s="78">
        <f t="shared" si="50"/>
        <v>30180.304</v>
      </c>
      <c r="P128" s="8">
        <v>0</v>
      </c>
      <c r="Q128" s="8">
        <v>0</v>
      </c>
      <c r="R128" s="8">
        <v>0</v>
      </c>
      <c r="S128" s="8">
        <v>0</v>
      </c>
      <c r="T128" s="8">
        <v>0</v>
      </c>
      <c r="U128" s="8">
        <v>0</v>
      </c>
      <c r="V128" s="8">
        <v>0</v>
      </c>
      <c r="W128" s="8">
        <v>0</v>
      </c>
      <c r="X128" s="8">
        <v>0</v>
      </c>
      <c r="Y128" s="112">
        <v>0</v>
      </c>
      <c r="AP128" s="8">
        <v>3726.8845714285712</v>
      </c>
      <c r="AQ128" s="8">
        <v>6418.5234285714287</v>
      </c>
      <c r="AR128" s="8">
        <v>6908.5848275862072</v>
      </c>
      <c r="AS128" s="8">
        <v>7138.8709885057469</v>
      </c>
      <c r="AT128" s="8">
        <v>5987.4401839080456</v>
      </c>
      <c r="CK128" s="8">
        <f t="shared" si="30"/>
        <v>0</v>
      </c>
      <c r="CL128" s="8">
        <f t="shared" si="31"/>
        <v>0</v>
      </c>
      <c r="CM128" s="8">
        <f t="shared" si="32"/>
        <v>0</v>
      </c>
      <c r="CN128" s="8">
        <f t="shared" si="33"/>
        <v>0</v>
      </c>
      <c r="CO128" s="8">
        <f t="shared" si="34"/>
        <v>0</v>
      </c>
      <c r="CP128" s="8">
        <f t="shared" si="35"/>
        <v>0</v>
      </c>
      <c r="CQ128" s="8">
        <f t="shared" si="36"/>
        <v>0</v>
      </c>
      <c r="CR128" s="8">
        <f t="shared" si="37"/>
        <v>0</v>
      </c>
      <c r="CS128" s="8">
        <f t="shared" si="38"/>
        <v>0</v>
      </c>
      <c r="CT128" s="8">
        <f t="shared" si="39"/>
        <v>0</v>
      </c>
      <c r="CU128" s="8">
        <f t="shared" si="40"/>
        <v>0</v>
      </c>
      <c r="CV128" s="8">
        <f t="shared" si="41"/>
        <v>0</v>
      </c>
      <c r="CW128" s="8" t="str">
        <f>+_xlfn.XLOOKUP(Table1[[#This Row],[L4 Code]],KIRMATAŞ!B:B,KIRMATAŞ!B:B,"")</f>
        <v/>
      </c>
      <c r="CX128" s="8" t="str">
        <f>+_xlfn.XLOOKUP(Table1[[#This Row],[L4 Code]],'SU TEMİNİ'!C:C,'SU TEMİNİ'!C:C,"")</f>
        <v/>
      </c>
      <c r="CY128" s="8" t="str">
        <f>+_xlfn.XLOOKUP(Table1[[#This Row],[L4 Code]],TAŞ!C:C,TAŞ!C:C,"")</f>
        <v/>
      </c>
      <c r="CZ128" s="8" t="s">
        <v>5421</v>
      </c>
      <c r="DA128" s="8"/>
      <c r="DB128" s="8"/>
      <c r="DC128" s="8"/>
      <c r="DD128" s="8"/>
      <c r="DE128" s="8"/>
      <c r="DF128" s="8"/>
      <c r="DG128" s="8"/>
      <c r="DH128" s="8"/>
    </row>
    <row r="129" spans="1:112">
      <c r="A129" s="3" t="s">
        <v>5443</v>
      </c>
      <c r="B129" s="111" t="s">
        <v>21</v>
      </c>
      <c r="C129" t="str">
        <f>+_xlfn.XLOOKUP(B129,'L4'!B:B,'L4'!C:C)</f>
        <v>TÜNELDE PÜSKÜRTME BETONU YAPILMASI</v>
      </c>
      <c r="D129" t="s">
        <v>74</v>
      </c>
      <c r="E129" t="str">
        <f>+_xlfn.XLOOKUP(D129,'M2'!H:H,'M2'!I:I)</f>
        <v>PETSAN - GENEL</v>
      </c>
      <c r="F129" s="77" t="s">
        <v>68</v>
      </c>
      <c r="G129" t="str">
        <f>+_xlfn.XLOOKUP(F129,'M2'!B:B,'M2'!C:C)</f>
        <v>PETSAN İNŞAAT</v>
      </c>
      <c r="H129" s="3" t="s">
        <v>69</v>
      </c>
      <c r="I129" s="3" t="s">
        <v>55</v>
      </c>
      <c r="J129" s="78">
        <v>16356.44</v>
      </c>
      <c r="K129" s="78">
        <f t="shared" si="48"/>
        <v>15072.495600000002</v>
      </c>
      <c r="L129" s="5">
        <f t="shared" si="49"/>
        <v>0</v>
      </c>
      <c r="M129" s="78">
        <f t="shared" si="50"/>
        <v>21588.011600000002</v>
      </c>
      <c r="R129" s="8">
        <v>102.85</v>
      </c>
      <c r="S129" s="8">
        <v>746.83</v>
      </c>
      <c r="T129" s="8">
        <v>640.82600000000002</v>
      </c>
      <c r="U129" s="8">
        <v>1400.69</v>
      </c>
      <c r="V129" s="8">
        <v>839.01</v>
      </c>
      <c r="W129" s="8">
        <v>2143.7600000000002</v>
      </c>
      <c r="X129" s="8">
        <v>641.54999999999995</v>
      </c>
      <c r="Y129" s="112">
        <v>1528.86</v>
      </c>
      <c r="Z129" s="8">
        <v>2203.7872053981105</v>
      </c>
      <c r="AA129" s="8">
        <v>2132.6972955465585</v>
      </c>
      <c r="AB129" s="8">
        <v>2207.1915079622131</v>
      </c>
      <c r="AC129" s="8">
        <v>2207.4262874493925</v>
      </c>
      <c r="AD129" s="8">
        <v>1993.8043886639675</v>
      </c>
      <c r="AE129" s="8">
        <v>1850.8549412955465</v>
      </c>
      <c r="AF129" s="8">
        <v>947.87397368421045</v>
      </c>
      <c r="CK129" s="8">
        <f t="shared" si="30"/>
        <v>0</v>
      </c>
      <c r="CL129" s="8">
        <f t="shared" si="31"/>
        <v>0</v>
      </c>
      <c r="CM129" s="8">
        <f t="shared" si="32"/>
        <v>0</v>
      </c>
      <c r="CN129" s="8">
        <f t="shared" si="33"/>
        <v>0</v>
      </c>
      <c r="CO129" s="8">
        <f t="shared" si="34"/>
        <v>0</v>
      </c>
      <c r="CP129" s="8">
        <f t="shared" si="35"/>
        <v>0</v>
      </c>
      <c r="CQ129" s="8">
        <f t="shared" si="36"/>
        <v>0</v>
      </c>
      <c r="CR129" s="8">
        <f t="shared" si="37"/>
        <v>0</v>
      </c>
      <c r="CS129" s="8">
        <f t="shared" si="38"/>
        <v>0</v>
      </c>
      <c r="CT129" s="8">
        <f t="shared" si="39"/>
        <v>0</v>
      </c>
      <c r="CU129" s="8">
        <f t="shared" si="40"/>
        <v>0</v>
      </c>
      <c r="CV129" s="8">
        <f t="shared" si="41"/>
        <v>0</v>
      </c>
      <c r="CW129" s="8" t="str">
        <f>+_xlfn.XLOOKUP(Table1[[#This Row],[L4 Code]],KIRMATAŞ!B:B,KIRMATAŞ!B:B,"")</f>
        <v>D-01.ALT-04.TNL-006</v>
      </c>
      <c r="CX129" s="8" t="str">
        <f>+_xlfn.XLOOKUP(Table1[[#This Row],[L4 Code]],'SU TEMİNİ'!C:C,'SU TEMİNİ'!C:C,"")</f>
        <v/>
      </c>
      <c r="CY129" s="8" t="str">
        <f>+_xlfn.XLOOKUP(Table1[[#This Row],[L4 Code]],TAŞ!C:C,TAŞ!C:C,"")</f>
        <v/>
      </c>
      <c r="CZ129" s="8" t="s">
        <v>5422</v>
      </c>
      <c r="DA129" s="8"/>
      <c r="DB129" s="8"/>
      <c r="DC129" s="8"/>
      <c r="DD129" s="8"/>
      <c r="DE129" s="8"/>
      <c r="DF129" s="8"/>
      <c r="DG129" s="8"/>
      <c r="DH129" s="8"/>
    </row>
    <row r="130" spans="1:112">
      <c r="A130" s="3" t="s">
        <v>5443</v>
      </c>
      <c r="B130" s="111" t="s">
        <v>21</v>
      </c>
      <c r="C130" t="str">
        <f>+_xlfn.XLOOKUP(B130,'L4'!B:B,'L4'!C:C)</f>
        <v>TÜNELDE PÜSKÜRTME BETONU YAPILMASI</v>
      </c>
      <c r="D130" t="s">
        <v>5182</v>
      </c>
      <c r="E130" t="str">
        <f>+_xlfn.XLOOKUP(D130,'M2'!H:H,'M2'!I:I)</f>
        <v>ÖZDOĞAN İNŞAAT - GENEL</v>
      </c>
      <c r="F130" s="77" t="s">
        <v>4971</v>
      </c>
      <c r="G130" t="s">
        <v>4998</v>
      </c>
      <c r="H130" s="3" t="s">
        <v>5185</v>
      </c>
      <c r="I130" s="3" t="s">
        <v>55</v>
      </c>
      <c r="J130" s="78">
        <v>10359.347</v>
      </c>
      <c r="K130" s="78">
        <f t="shared" si="48"/>
        <v>18542.799999999996</v>
      </c>
      <c r="L130" s="5">
        <f t="shared" si="49"/>
        <v>0</v>
      </c>
      <c r="M130" s="78">
        <f t="shared" si="50"/>
        <v>20440.875999999997</v>
      </c>
      <c r="P130" s="8">
        <v>0</v>
      </c>
      <c r="Q130" s="8">
        <v>0</v>
      </c>
      <c r="R130" s="8">
        <v>0</v>
      </c>
      <c r="S130" s="8">
        <v>0</v>
      </c>
      <c r="T130" s="8">
        <v>0</v>
      </c>
      <c r="U130" s="8">
        <v>131.13061500000006</v>
      </c>
      <c r="V130" s="8">
        <v>312.64838499999985</v>
      </c>
      <c r="W130" s="8">
        <v>540.61000000000013</v>
      </c>
      <c r="X130" s="8">
        <v>913.68700000000001</v>
      </c>
      <c r="Y130" s="112">
        <v>764.8</v>
      </c>
      <c r="Z130" s="8">
        <v>1456.1675863433943</v>
      </c>
      <c r="AA130" s="8">
        <v>1409.1944383968334</v>
      </c>
      <c r="AB130" s="8">
        <v>1456.1675863433943</v>
      </c>
      <c r="AC130" s="8">
        <v>1456.1675863433943</v>
      </c>
      <c r="AD130" s="8">
        <v>1315.2481425037111</v>
      </c>
      <c r="AE130" s="8">
        <v>1456.1675863433943</v>
      </c>
      <c r="AF130" s="8">
        <v>1409.1944383968334</v>
      </c>
      <c r="AG130" s="8">
        <v>1486.2119119247895</v>
      </c>
      <c r="AH130" s="8">
        <v>1415.8097872340425</v>
      </c>
      <c r="AI130" s="8">
        <v>1496.3629361702128</v>
      </c>
      <c r="AJ130" s="8">
        <v>1481.34536</v>
      </c>
      <c r="AK130" s="8">
        <v>1437.9287999999999</v>
      </c>
      <c r="AL130" s="8">
        <v>502.03384000000028</v>
      </c>
      <c r="CK130" s="8">
        <f t="shared" ref="CK130:CK193" si="51">+CK609-CK204-CK205-CK206</f>
        <v>0</v>
      </c>
      <c r="CL130" s="8">
        <f t="shared" ref="CL130:CL193" si="52">+CL609-CL204-CL205-CL206</f>
        <v>0</v>
      </c>
      <c r="CM130" s="8">
        <f t="shared" ref="CM130:CM193" si="53">+CM609-CM204-CM205-CM206</f>
        <v>0</v>
      </c>
      <c r="CN130" s="8">
        <f t="shared" ref="CN130:CN193" si="54">+CN609-CN204-CN205-CN206</f>
        <v>0</v>
      </c>
      <c r="CO130" s="8">
        <f t="shared" ref="CO130:CO193" si="55">+CO609-CO204-CO205-CO206</f>
        <v>0</v>
      </c>
      <c r="CP130" s="8">
        <f t="shared" ref="CP130:CP193" si="56">+CP609-CP204-CP205-CP206</f>
        <v>0</v>
      </c>
      <c r="CQ130" s="8">
        <f t="shared" ref="CQ130:CQ193" si="57">+CQ609-CQ204-CQ205-CQ206</f>
        <v>0</v>
      </c>
      <c r="CR130" s="8">
        <f t="shared" ref="CR130:CR193" si="58">+CR609-CR204-CR205-CR206</f>
        <v>0</v>
      </c>
      <c r="CS130" s="8">
        <f t="shared" ref="CS130:CS193" si="59">+CS609-CS204-CS205-CS206</f>
        <v>0</v>
      </c>
      <c r="CT130" s="8">
        <f t="shared" ref="CT130:CT193" si="60">+CT609-CT204-CT205-CT206</f>
        <v>0</v>
      </c>
      <c r="CU130" s="8">
        <f t="shared" ref="CU130:CU193" si="61">+CU609-CU204-CU205-CU206</f>
        <v>0</v>
      </c>
      <c r="CV130" s="8">
        <f t="shared" ref="CV130:CV193" si="62">+CV609-CV204-CV205-CV206</f>
        <v>0</v>
      </c>
      <c r="CW130" s="8" t="str">
        <f>+_xlfn.XLOOKUP(Table1[[#This Row],[L4 Code]],KIRMATAŞ!B:B,KIRMATAŞ!B:B,"")</f>
        <v>D-01.ALT-04.TNL-006</v>
      </c>
      <c r="CX130" s="8" t="str">
        <f>+_xlfn.XLOOKUP(Table1[[#This Row],[L4 Code]],'SU TEMİNİ'!C:C,'SU TEMİNİ'!C:C,"")</f>
        <v/>
      </c>
      <c r="CY130" s="8" t="str">
        <f>+_xlfn.XLOOKUP(Table1[[#This Row],[L4 Code]],TAŞ!C:C,TAŞ!C:C,"")</f>
        <v/>
      </c>
      <c r="CZ130" s="8" t="s">
        <v>5423</v>
      </c>
      <c r="DA130" s="8"/>
      <c r="DB130" s="8"/>
      <c r="DC130" s="8"/>
      <c r="DD130" s="8"/>
      <c r="DE130" s="8"/>
      <c r="DF130" s="8"/>
      <c r="DG130" s="8"/>
      <c r="DH130" s="8"/>
    </row>
    <row r="131" spans="1:112">
      <c r="A131" s="3" t="s">
        <v>5443</v>
      </c>
      <c r="B131" s="111" t="s">
        <v>25</v>
      </c>
      <c r="C131" t="str">
        <f>+_xlfn.XLOOKUP(B131,'L4'!B:B,'L4'!C:C)</f>
        <v>TÜNELLERDE NIHAI BETON KAPLAMASI - C25/30</v>
      </c>
      <c r="D131" t="s">
        <v>4967</v>
      </c>
      <c r="E131" t="str">
        <f>+_xlfn.XLOOKUP(D131,'M2'!H:H,'M2'!I:I)</f>
        <v>PROJE GENELİ</v>
      </c>
      <c r="F131" s="77" t="s">
        <v>4973</v>
      </c>
      <c r="G131" t="s">
        <v>4983</v>
      </c>
      <c r="H131" s="3" t="s">
        <v>5444</v>
      </c>
      <c r="I131" s="3" t="s">
        <v>343</v>
      </c>
      <c r="J131" s="78">
        <v>357253.00199999998</v>
      </c>
      <c r="K131" s="78">
        <f>+M131-SUM(N131:W131)</f>
        <v>334477.8660000001</v>
      </c>
      <c r="L131" s="5">
        <f>+SUM(X131:BT131)-K131</f>
        <v>-101383.92000000004</v>
      </c>
      <c r="M131" s="78">
        <f t="shared" si="50"/>
        <v>334477.8660000001</v>
      </c>
      <c r="N131" s="8">
        <v>0</v>
      </c>
      <c r="O131" s="8">
        <v>0</v>
      </c>
      <c r="P131" s="8">
        <v>0</v>
      </c>
      <c r="Q131" s="8">
        <v>0</v>
      </c>
      <c r="R131" s="8">
        <v>0</v>
      </c>
      <c r="S131" s="8">
        <v>0</v>
      </c>
      <c r="T131" s="8">
        <v>0</v>
      </c>
      <c r="U131" s="8">
        <v>0</v>
      </c>
      <c r="V131" s="8">
        <v>0</v>
      </c>
      <c r="W131" s="8">
        <v>0</v>
      </c>
      <c r="X131" s="8">
        <v>0</v>
      </c>
      <c r="Y131" s="112"/>
      <c r="Z131" s="8">
        <v>0</v>
      </c>
      <c r="AA131" s="8">
        <v>0</v>
      </c>
      <c r="AB131" s="8">
        <v>0</v>
      </c>
      <c r="AC131" s="8">
        <v>0</v>
      </c>
      <c r="AD131" s="8">
        <v>0</v>
      </c>
      <c r="AE131" s="8">
        <v>0</v>
      </c>
      <c r="AF131" s="8">
        <v>0</v>
      </c>
      <c r="AG131" s="8">
        <v>0</v>
      </c>
      <c r="AH131" s="8">
        <v>0</v>
      </c>
      <c r="AI131" s="8">
        <v>0</v>
      </c>
      <c r="AJ131" s="8">
        <v>0</v>
      </c>
      <c r="AK131" s="8">
        <v>623.390625</v>
      </c>
      <c r="AL131" s="8">
        <v>1486.546875</v>
      </c>
      <c r="AM131" s="8">
        <v>1745.5958333333338</v>
      </c>
      <c r="AN131" s="8">
        <v>3840.6266666666661</v>
      </c>
      <c r="AO131" s="8">
        <v>3816.7200000000003</v>
      </c>
      <c r="AP131" s="8">
        <v>1354.3199999999997</v>
      </c>
      <c r="AQ131" s="8">
        <v>0</v>
      </c>
      <c r="AR131" s="8">
        <v>0</v>
      </c>
      <c r="AS131" s="8">
        <v>0</v>
      </c>
      <c r="AT131" s="8">
        <v>0</v>
      </c>
      <c r="AU131" s="8">
        <v>5094.4078048780493</v>
      </c>
      <c r="AV131" s="8">
        <v>7959.5511986845722</v>
      </c>
      <c r="AW131" s="8">
        <v>9538.1847410249393</v>
      </c>
      <c r="AX131" s="8">
        <v>9856.124232392438</v>
      </c>
      <c r="AY131" s="8">
        <v>6231.4431534547894</v>
      </c>
      <c r="AZ131" s="8">
        <v>8900.1161739130439</v>
      </c>
      <c r="BA131" s="8">
        <v>8900.1161739130439</v>
      </c>
      <c r="BB131" s="8">
        <v>8038.8146086956531</v>
      </c>
      <c r="BC131" s="8">
        <v>8900.1161739130439</v>
      </c>
      <c r="BD131" s="8">
        <v>10464.322599542335</v>
      </c>
      <c r="BE131" s="8">
        <v>9801.375350114422</v>
      </c>
      <c r="BF131" s="8">
        <v>1983.5431578947391</v>
      </c>
      <c r="BG131" s="8">
        <v>2728.2753130754063</v>
      </c>
      <c r="BH131" s="8">
        <v>10799.20861577351</v>
      </c>
      <c r="BI131" s="8">
        <v>10450.847047522751</v>
      </c>
      <c r="BJ131" s="8">
        <v>10889.33875888621</v>
      </c>
      <c r="BK131" s="8">
        <v>13847.703032127292</v>
      </c>
      <c r="BL131" s="8">
        <v>18520.702357486025</v>
      </c>
      <c r="BM131" s="8">
        <v>18192.248922438099</v>
      </c>
      <c r="BN131" s="8">
        <v>8532.1721123595507</v>
      </c>
      <c r="BO131" s="8">
        <v>9120.5977752808994</v>
      </c>
      <c r="BP131" s="8">
        <v>8826.3849438202251</v>
      </c>
      <c r="BQ131" s="8">
        <v>9120.5977752808994</v>
      </c>
      <c r="BR131" s="8">
        <v>3530.5539775280995</v>
      </c>
      <c r="BS131" s="8">
        <v>0</v>
      </c>
      <c r="BT131" s="8">
        <v>0</v>
      </c>
      <c r="BU131" s="8">
        <v>0</v>
      </c>
      <c r="BV131" s="8">
        <v>0</v>
      </c>
      <c r="BW131" s="8">
        <v>0</v>
      </c>
      <c r="BX131" s="8">
        <v>8256.7895827338143</v>
      </c>
      <c r="BY131" s="8">
        <v>6630.6457553956825</v>
      </c>
      <c r="BZ131" s="8">
        <v>5988.9703597122298</v>
      </c>
      <c r="CA131" s="8">
        <v>6630.6457553956825</v>
      </c>
      <c r="CB131" s="8">
        <v>6416.7539568345319</v>
      </c>
      <c r="CC131" s="8">
        <v>9145.1118073193647</v>
      </c>
      <c r="CD131" s="8">
        <v>9559.8365217391311</v>
      </c>
      <c r="CE131" s="8">
        <v>9878.4977391304365</v>
      </c>
      <c r="CF131" s="8">
        <v>9878.4977391304365</v>
      </c>
      <c r="CG131" s="8">
        <v>9559.8365217391311</v>
      </c>
      <c r="CH131" s="8">
        <v>9878.4977391304365</v>
      </c>
      <c r="CI131" s="8">
        <v>9559.8365217391256</v>
      </c>
      <c r="CK131" s="8">
        <f t="shared" si="51"/>
        <v>0</v>
      </c>
      <c r="CL131" s="8">
        <f t="shared" si="52"/>
        <v>0</v>
      </c>
      <c r="CM131" s="8">
        <f t="shared" si="53"/>
        <v>0</v>
      </c>
      <c r="CN131" s="8">
        <f t="shared" si="54"/>
        <v>0</v>
      </c>
      <c r="CO131" s="8">
        <f t="shared" si="55"/>
        <v>0</v>
      </c>
      <c r="CP131" s="8">
        <f t="shared" si="56"/>
        <v>0</v>
      </c>
      <c r="CQ131" s="8">
        <f t="shared" si="57"/>
        <v>0</v>
      </c>
      <c r="CR131" s="8">
        <f t="shared" si="58"/>
        <v>0</v>
      </c>
      <c r="CS131" s="8">
        <f t="shared" si="59"/>
        <v>0</v>
      </c>
      <c r="CT131" s="8">
        <f t="shared" si="60"/>
        <v>0</v>
      </c>
      <c r="CU131" s="8">
        <f t="shared" si="61"/>
        <v>0</v>
      </c>
      <c r="CV131" s="8">
        <f t="shared" si="62"/>
        <v>0</v>
      </c>
      <c r="CW131" s="8" t="str">
        <f>+_xlfn.XLOOKUP(Table1[[#This Row],[L4 Code]],KIRMATAŞ!B:B,KIRMATAŞ!B:B,"")</f>
        <v>D-01.ALT-04.TNL-011</v>
      </c>
      <c r="CX131" s="8" t="str">
        <f>+_xlfn.XLOOKUP(Table1[[#This Row],[L4 Code]],'SU TEMİNİ'!C:C,'SU TEMİNİ'!C:C,"")</f>
        <v/>
      </c>
      <c r="CY131" s="8" t="str">
        <f>+_xlfn.XLOOKUP(Table1[[#This Row],[L4 Code]],TAŞ!C:C,TAŞ!C:C,"")</f>
        <v/>
      </c>
      <c r="CZ131" s="8" t="s">
        <v>5424</v>
      </c>
      <c r="DA131" s="8"/>
      <c r="DB131" s="8"/>
      <c r="DC131" s="8"/>
      <c r="DD131" s="8"/>
      <c r="DE131" s="8"/>
      <c r="DF131" s="8"/>
      <c r="DG131" s="8"/>
      <c r="DH131" s="8"/>
    </row>
    <row r="132" spans="1:112">
      <c r="A132" s="3" t="s">
        <v>5443</v>
      </c>
      <c r="B132" s="111" t="s">
        <v>25</v>
      </c>
      <c r="C132" t="str">
        <f>+_xlfn.XLOOKUP(B132,'L4'!B:B,'L4'!C:C)</f>
        <v>TÜNELLERDE NIHAI BETON KAPLAMASI - C25/30</v>
      </c>
      <c r="D132" t="s">
        <v>72</v>
      </c>
      <c r="E132" t="str">
        <f>+_xlfn.XLOOKUP(D132,'M2'!H:H,'M2'!I:I)</f>
        <v>DOĞUŞ T. - GENEL</v>
      </c>
      <c r="F132" s="77" t="s">
        <v>30</v>
      </c>
      <c r="G132" t="str">
        <f>+_xlfn.XLOOKUP(F132,'M2'!B:B,'M2'!C:C)</f>
        <v>DOĞUŞ TEKNİK</v>
      </c>
      <c r="H132" s="3" t="s">
        <v>32</v>
      </c>
      <c r="I132" s="3" t="s">
        <v>59</v>
      </c>
      <c r="J132" s="78">
        <v>38977.18</v>
      </c>
      <c r="K132" s="78">
        <f t="shared" ref="K132:K140" si="63">+M132-SUM(N132:X132)</f>
        <v>54748.328812500004</v>
      </c>
      <c r="L132" s="5">
        <f t="shared" ref="L132:L140" si="64">-SUM(Y132:BT132)+K132</f>
        <v>0</v>
      </c>
      <c r="M132" s="78">
        <f t="shared" si="50"/>
        <v>54748.328812500004</v>
      </c>
      <c r="R132" s="8">
        <v>0</v>
      </c>
      <c r="S132" s="8">
        <v>0</v>
      </c>
      <c r="T132" s="8">
        <v>0</v>
      </c>
      <c r="U132" s="8">
        <v>0</v>
      </c>
      <c r="V132" s="8">
        <v>0</v>
      </c>
      <c r="W132" s="8">
        <v>0</v>
      </c>
      <c r="X132" s="8">
        <v>0</v>
      </c>
      <c r="Y132" s="112">
        <v>0</v>
      </c>
      <c r="AB132" s="8">
        <v>515.23043478260865</v>
      </c>
      <c r="AC132" s="8">
        <v>4137.8895652173915</v>
      </c>
      <c r="AD132" s="8">
        <v>4917.3600000000006</v>
      </c>
      <c r="AE132" s="8">
        <v>526.86000000000058</v>
      </c>
      <c r="AI132" s="8">
        <v>488.41481250000004</v>
      </c>
      <c r="AY132" s="8">
        <v>222.05117647058825</v>
      </c>
      <c r="AZ132" s="8">
        <v>2150.9674004524886</v>
      </c>
      <c r="BA132" s="8">
        <v>2100.496808619092</v>
      </c>
      <c r="BB132" s="8">
        <v>1922.2590361445787</v>
      </c>
      <c r="BC132" s="8">
        <v>2128.2153614457834</v>
      </c>
      <c r="BD132" s="8">
        <v>137.30421686747013</v>
      </c>
      <c r="BE132" s="8">
        <v>1121.0409999999999</v>
      </c>
      <c r="BF132" s="8">
        <v>8313.0052222222221</v>
      </c>
      <c r="BG132" s="8">
        <v>8554.4827222222229</v>
      </c>
      <c r="BH132" s="8">
        <v>5446.9910555555552</v>
      </c>
      <c r="BI132" s="8">
        <v>5171.04</v>
      </c>
      <c r="BJ132" s="8">
        <v>5343.4079999999994</v>
      </c>
      <c r="BK132" s="8">
        <v>1551.3119999999999</v>
      </c>
      <c r="CK132" s="8">
        <f t="shared" si="51"/>
        <v>0</v>
      </c>
      <c r="CL132" s="8">
        <f t="shared" si="52"/>
        <v>0</v>
      </c>
      <c r="CM132" s="8">
        <f t="shared" si="53"/>
        <v>0</v>
      </c>
      <c r="CN132" s="8">
        <f t="shared" si="54"/>
        <v>0</v>
      </c>
      <c r="CO132" s="8">
        <f t="shared" si="55"/>
        <v>0</v>
      </c>
      <c r="CP132" s="8">
        <f t="shared" si="56"/>
        <v>0</v>
      </c>
      <c r="CQ132" s="8">
        <f t="shared" si="57"/>
        <v>0</v>
      </c>
      <c r="CR132" s="8">
        <f t="shared" si="58"/>
        <v>0</v>
      </c>
      <c r="CS132" s="8">
        <f t="shared" si="59"/>
        <v>0</v>
      </c>
      <c r="CT132" s="8">
        <f t="shared" si="60"/>
        <v>0</v>
      </c>
      <c r="CU132" s="8">
        <f t="shared" si="61"/>
        <v>0</v>
      </c>
      <c r="CV132" s="8">
        <f t="shared" si="62"/>
        <v>0</v>
      </c>
      <c r="CW132" s="8" t="str">
        <f>+_xlfn.XLOOKUP(Table1[[#This Row],[L4 Code]],KIRMATAŞ!B:B,KIRMATAŞ!B:B,"")</f>
        <v>D-01.ALT-04.TNL-011</v>
      </c>
      <c r="CX132" s="8" t="str">
        <f>+_xlfn.XLOOKUP(Table1[[#This Row],[L4 Code]],'SU TEMİNİ'!C:C,'SU TEMİNİ'!C:C,"")</f>
        <v/>
      </c>
      <c r="CY132" s="8" t="str">
        <f>+_xlfn.XLOOKUP(Table1[[#This Row],[L4 Code]],TAŞ!C:C,TAŞ!C:C,"")</f>
        <v/>
      </c>
      <c r="CZ132" s="8" t="s">
        <v>5425</v>
      </c>
      <c r="DA132" s="8"/>
      <c r="DB132" s="8"/>
      <c r="DC132" s="8"/>
      <c r="DD132" s="8"/>
      <c r="DE132" s="8"/>
      <c r="DF132" s="8"/>
      <c r="DG132" s="8"/>
      <c r="DH132" s="8"/>
    </row>
    <row r="133" spans="1:112">
      <c r="A133" s="3" t="s">
        <v>5443</v>
      </c>
      <c r="B133" s="111" t="s">
        <v>25</v>
      </c>
      <c r="C133" t="str">
        <f>+_xlfn.XLOOKUP(B133,'L4'!B:B,'L4'!C:C)</f>
        <v>TÜNELLERDE NIHAI BETON KAPLAMASI - C25/30</v>
      </c>
      <c r="D133" t="s">
        <v>74</v>
      </c>
      <c r="E133" t="str">
        <f>+_xlfn.XLOOKUP(D133,'M2'!H:H,'M2'!I:I)</f>
        <v>PETSAN - GENEL</v>
      </c>
      <c r="F133" s="77" t="s">
        <v>68</v>
      </c>
      <c r="G133" t="str">
        <f>+_xlfn.XLOOKUP(F133,'M2'!B:B,'M2'!C:C)</f>
        <v>PETSAN İNŞAAT</v>
      </c>
      <c r="H133" s="3" t="s">
        <v>69</v>
      </c>
      <c r="I133" s="3" t="s">
        <v>59</v>
      </c>
      <c r="J133" s="78">
        <v>26920.83</v>
      </c>
      <c r="K133" s="78">
        <f t="shared" si="63"/>
        <v>35711.837100000004</v>
      </c>
      <c r="L133" s="5">
        <f t="shared" si="64"/>
        <v>0</v>
      </c>
      <c r="M133" s="78">
        <f t="shared" si="50"/>
        <v>35711.837100000004</v>
      </c>
      <c r="T133" s="8">
        <v>0</v>
      </c>
      <c r="U133" s="8">
        <v>0</v>
      </c>
      <c r="V133" s="8">
        <v>0</v>
      </c>
      <c r="W133" s="8">
        <v>0</v>
      </c>
      <c r="X133" s="8">
        <v>0</v>
      </c>
      <c r="Y133" s="112">
        <v>0</v>
      </c>
      <c r="AH133" s="8">
        <v>4666.505444444444</v>
      </c>
      <c r="AI133" s="8">
        <v>7991.4714026143793</v>
      </c>
      <c r="AJ133" s="8">
        <v>6763.4525578916709</v>
      </c>
      <c r="AK133" s="8">
        <v>5174.5598910891085</v>
      </c>
      <c r="AL133" s="8">
        <v>5347.0452207920789</v>
      </c>
      <c r="AM133" s="8">
        <v>4129.9661545968893</v>
      </c>
      <c r="AN133" s="8">
        <v>1079.2933174603177</v>
      </c>
      <c r="AO133" s="8">
        <v>559.5431111111111</v>
      </c>
      <c r="CK133" s="8">
        <f t="shared" si="51"/>
        <v>0</v>
      </c>
      <c r="CL133" s="8">
        <f t="shared" si="52"/>
        <v>0</v>
      </c>
      <c r="CM133" s="8">
        <f t="shared" si="53"/>
        <v>0</v>
      </c>
      <c r="CN133" s="8">
        <f t="shared" si="54"/>
        <v>0</v>
      </c>
      <c r="CO133" s="8">
        <f t="shared" si="55"/>
        <v>0</v>
      </c>
      <c r="CP133" s="8">
        <f t="shared" si="56"/>
        <v>0</v>
      </c>
      <c r="CQ133" s="8">
        <f t="shared" si="57"/>
        <v>0</v>
      </c>
      <c r="CR133" s="8">
        <f t="shared" si="58"/>
        <v>0</v>
      </c>
      <c r="CS133" s="8">
        <f t="shared" si="59"/>
        <v>0</v>
      </c>
      <c r="CT133" s="8">
        <f t="shared" si="60"/>
        <v>0</v>
      </c>
      <c r="CU133" s="8">
        <f t="shared" si="61"/>
        <v>0</v>
      </c>
      <c r="CV133" s="8">
        <f t="shared" si="62"/>
        <v>0</v>
      </c>
      <c r="CW133" s="8" t="str">
        <f>+_xlfn.XLOOKUP(Table1[[#This Row],[L4 Code]],KIRMATAŞ!B:B,KIRMATAŞ!B:B,"")</f>
        <v>D-01.ALT-04.TNL-011</v>
      </c>
      <c r="CX133" s="8" t="str">
        <f>+_xlfn.XLOOKUP(Table1[[#This Row],[L4 Code]],'SU TEMİNİ'!C:C,'SU TEMİNİ'!C:C,"")</f>
        <v/>
      </c>
      <c r="CY133" s="8" t="str">
        <f>+_xlfn.XLOOKUP(Table1[[#This Row],[L4 Code]],TAŞ!C:C,TAŞ!C:C,"")</f>
        <v/>
      </c>
      <c r="CZ133" s="8" t="s">
        <v>5426</v>
      </c>
      <c r="DA133" s="8"/>
      <c r="DB133" s="8"/>
      <c r="DC133" s="8"/>
      <c r="DD133" s="8"/>
      <c r="DE133" s="8"/>
      <c r="DF133" s="8"/>
      <c r="DG133" s="8"/>
      <c r="DH133" s="8"/>
    </row>
    <row r="134" spans="1:112">
      <c r="A134" s="3" t="s">
        <v>5443</v>
      </c>
      <c r="B134" s="111" t="s">
        <v>25</v>
      </c>
      <c r="C134" t="str">
        <f>+_xlfn.XLOOKUP(B134,'L4'!B:B,'L4'!C:C)</f>
        <v>TÜNELLERDE NIHAI BETON KAPLAMASI - C25/30</v>
      </c>
      <c r="D134" t="s">
        <v>5182</v>
      </c>
      <c r="E134" t="str">
        <f>+_xlfn.XLOOKUP(D134,'M2'!H:H,'M2'!I:I)</f>
        <v>ÖZDOĞAN İNŞAAT - GENEL</v>
      </c>
      <c r="F134" s="77" t="s">
        <v>4971</v>
      </c>
      <c r="G134" t="s">
        <v>4998</v>
      </c>
      <c r="H134" s="3" t="s">
        <v>5185</v>
      </c>
      <c r="I134" s="3" t="s">
        <v>59</v>
      </c>
      <c r="J134" s="78">
        <v>23350.986000000001</v>
      </c>
      <c r="K134" s="78">
        <f t="shared" si="63"/>
        <v>30884.088000000003</v>
      </c>
      <c r="L134" s="5">
        <f t="shared" si="64"/>
        <v>0</v>
      </c>
      <c r="M134" s="78">
        <f t="shared" si="50"/>
        <v>30884.088000000003</v>
      </c>
      <c r="P134" s="8">
        <v>0</v>
      </c>
      <c r="Q134" s="8">
        <v>0</v>
      </c>
      <c r="R134" s="8">
        <v>0</v>
      </c>
      <c r="S134" s="8">
        <v>0</v>
      </c>
      <c r="T134" s="8">
        <v>0</v>
      </c>
      <c r="U134" s="8">
        <v>0</v>
      </c>
      <c r="V134" s="8">
        <v>0</v>
      </c>
      <c r="W134" s="8">
        <v>0</v>
      </c>
      <c r="X134" s="8">
        <v>0</v>
      </c>
      <c r="Y134" s="112">
        <v>0</v>
      </c>
      <c r="AP134" s="8">
        <v>2881.0079999999998</v>
      </c>
      <c r="AQ134" s="8">
        <v>4961.7359999999999</v>
      </c>
      <c r="AR134" s="8">
        <v>7945.2910344827596</v>
      </c>
      <c r="AS134" s="8">
        <v>8210.1340689655171</v>
      </c>
      <c r="AT134" s="8">
        <v>6885.9188965517242</v>
      </c>
      <c r="CK134" s="8">
        <f t="shared" si="51"/>
        <v>0</v>
      </c>
      <c r="CL134" s="8">
        <f t="shared" si="52"/>
        <v>0</v>
      </c>
      <c r="CM134" s="8">
        <f t="shared" si="53"/>
        <v>0</v>
      </c>
      <c r="CN134" s="8">
        <f t="shared" si="54"/>
        <v>0</v>
      </c>
      <c r="CO134" s="8">
        <f t="shared" si="55"/>
        <v>0</v>
      </c>
      <c r="CP134" s="8">
        <f t="shared" si="56"/>
        <v>0</v>
      </c>
      <c r="CQ134" s="8">
        <f t="shared" si="57"/>
        <v>0</v>
      </c>
      <c r="CR134" s="8">
        <f t="shared" si="58"/>
        <v>0</v>
      </c>
      <c r="CS134" s="8">
        <f t="shared" si="59"/>
        <v>0</v>
      </c>
      <c r="CT134" s="8">
        <f t="shared" si="60"/>
        <v>0</v>
      </c>
      <c r="CU134" s="8">
        <f t="shared" si="61"/>
        <v>0</v>
      </c>
      <c r="CV134" s="8">
        <f t="shared" si="62"/>
        <v>0</v>
      </c>
      <c r="CW134" s="8" t="str">
        <f>+_xlfn.XLOOKUP(Table1[[#This Row],[L4 Code]],KIRMATAŞ!B:B,KIRMATAŞ!B:B,"")</f>
        <v>D-01.ALT-04.TNL-011</v>
      </c>
      <c r="CX134" s="8" t="str">
        <f>+_xlfn.XLOOKUP(Table1[[#This Row],[L4 Code]],'SU TEMİNİ'!C:C,'SU TEMİNİ'!C:C,"")</f>
        <v/>
      </c>
      <c r="CY134" s="8" t="str">
        <f>+_xlfn.XLOOKUP(Table1[[#This Row],[L4 Code]],TAŞ!C:C,TAŞ!C:C,"")</f>
        <v/>
      </c>
      <c r="CZ134" s="8" t="s">
        <v>5427</v>
      </c>
      <c r="DA134" s="8"/>
      <c r="DB134" s="8"/>
      <c r="DC134" s="8"/>
      <c r="DD134" s="8"/>
      <c r="DE134" s="8"/>
      <c r="DF134" s="8"/>
      <c r="DG134" s="8"/>
      <c r="DH134" s="8"/>
    </row>
    <row r="135" spans="1:112">
      <c r="A135" s="3" t="s">
        <v>5443</v>
      </c>
      <c r="B135" s="111" t="s">
        <v>27</v>
      </c>
      <c r="C135" t="str">
        <f>+_xlfn.XLOOKUP(B135,'L4'!B:B,'L4'!C:C)</f>
        <v>TÜNELDE ENJEKSIYON YAPILMASI</v>
      </c>
      <c r="D135" t="s">
        <v>72</v>
      </c>
      <c r="E135" t="str">
        <f>+_xlfn.XLOOKUP(D135,'M2'!H:H,'M2'!I:I)</f>
        <v>DOĞUŞ T. - GENEL</v>
      </c>
      <c r="F135" s="77" t="s">
        <v>30</v>
      </c>
      <c r="G135" t="str">
        <f>+_xlfn.XLOOKUP(F135,'M2'!B:B,'M2'!C:C)</f>
        <v>DOĞUŞ TEKNİK</v>
      </c>
      <c r="H135" s="3" t="s">
        <v>32</v>
      </c>
      <c r="I135" s="3" t="s">
        <v>61</v>
      </c>
      <c r="J135" s="78">
        <v>6609.9250000000002</v>
      </c>
      <c r="K135" s="78">
        <f t="shared" si="63"/>
        <v>0</v>
      </c>
      <c r="L135" s="5">
        <f t="shared" si="64"/>
        <v>0</v>
      </c>
      <c r="M135" s="78">
        <f t="shared" si="50"/>
        <v>0</v>
      </c>
      <c r="R135" s="8">
        <v>0</v>
      </c>
      <c r="S135" s="8">
        <v>0</v>
      </c>
      <c r="T135" s="8">
        <v>0</v>
      </c>
      <c r="U135" s="8">
        <v>0</v>
      </c>
      <c r="V135" s="8">
        <v>0</v>
      </c>
      <c r="W135" s="8">
        <v>0</v>
      </c>
      <c r="X135" s="8">
        <v>0</v>
      </c>
      <c r="Y135" s="112">
        <v>0</v>
      </c>
      <c r="CK135" s="8">
        <f t="shared" si="51"/>
        <v>0</v>
      </c>
      <c r="CL135" s="8">
        <f t="shared" si="52"/>
        <v>0</v>
      </c>
      <c r="CM135" s="8">
        <f t="shared" si="53"/>
        <v>0</v>
      </c>
      <c r="CN135" s="8">
        <f t="shared" si="54"/>
        <v>0</v>
      </c>
      <c r="CO135" s="8">
        <f t="shared" si="55"/>
        <v>0</v>
      </c>
      <c r="CP135" s="8">
        <f t="shared" si="56"/>
        <v>0</v>
      </c>
      <c r="CQ135" s="8">
        <f t="shared" si="57"/>
        <v>0</v>
      </c>
      <c r="CR135" s="8">
        <f t="shared" si="58"/>
        <v>0</v>
      </c>
      <c r="CS135" s="8">
        <f t="shared" si="59"/>
        <v>0</v>
      </c>
      <c r="CT135" s="8">
        <f t="shared" si="60"/>
        <v>0</v>
      </c>
      <c r="CU135" s="8">
        <f t="shared" si="61"/>
        <v>0</v>
      </c>
      <c r="CV135" s="8">
        <f t="shared" si="62"/>
        <v>0</v>
      </c>
      <c r="CW135" s="8" t="str">
        <f>+_xlfn.XLOOKUP(Table1[[#This Row],[L4 Code]],KIRMATAŞ!B:B,KIRMATAŞ!B:B,"")</f>
        <v/>
      </c>
      <c r="CX135" s="8" t="str">
        <f>+_xlfn.XLOOKUP(Table1[[#This Row],[L4 Code]],'SU TEMİNİ'!C:C,'SU TEMİNİ'!C:C,"")</f>
        <v/>
      </c>
      <c r="CY135" s="8" t="str">
        <f>+_xlfn.XLOOKUP(Table1[[#This Row],[L4 Code]],TAŞ!C:C,TAŞ!C:C,"")</f>
        <v/>
      </c>
      <c r="CZ135" s="8" t="s">
        <v>5428</v>
      </c>
      <c r="DA135" s="8"/>
      <c r="DB135" s="8"/>
      <c r="DC135" s="8"/>
      <c r="DD135" s="8"/>
      <c r="DE135" s="8"/>
      <c r="DF135" s="8"/>
      <c r="DG135" s="8"/>
      <c r="DH135" s="8"/>
    </row>
    <row r="136" spans="1:112">
      <c r="A136" s="3" t="s">
        <v>5443</v>
      </c>
      <c r="B136" s="111" t="s">
        <v>27</v>
      </c>
      <c r="C136" t="str">
        <f>+_xlfn.XLOOKUP(B136,'L4'!B:B,'L4'!C:C)</f>
        <v>TÜNELDE ENJEKSIYON YAPILMASI</v>
      </c>
      <c r="D136" t="s">
        <v>74</v>
      </c>
      <c r="E136" t="str">
        <f>+_xlfn.XLOOKUP(D136,'M2'!H:H,'M2'!I:I)</f>
        <v>PETSAN - GENEL</v>
      </c>
      <c r="F136" s="77" t="s">
        <v>68</v>
      </c>
      <c r="G136" t="str">
        <f>+_xlfn.XLOOKUP(F136,'M2'!B:B,'M2'!C:C)</f>
        <v>PETSAN İNŞAAT</v>
      </c>
      <c r="H136" s="3" t="s">
        <v>69</v>
      </c>
      <c r="I136" s="3" t="s">
        <v>61</v>
      </c>
      <c r="J136" s="78">
        <v>5287.94</v>
      </c>
      <c r="K136" s="78">
        <f t="shared" si="63"/>
        <v>0</v>
      </c>
      <c r="L136" s="5">
        <f t="shared" si="64"/>
        <v>0</v>
      </c>
      <c r="M136" s="78">
        <f t="shared" si="50"/>
        <v>0</v>
      </c>
      <c r="T136" s="8">
        <v>0</v>
      </c>
      <c r="U136" s="8">
        <v>0</v>
      </c>
      <c r="V136" s="8">
        <v>0</v>
      </c>
      <c r="W136" s="8">
        <v>0</v>
      </c>
      <c r="X136" s="8">
        <v>0</v>
      </c>
      <c r="Y136" s="112">
        <v>0</v>
      </c>
      <c r="CK136" s="8">
        <f t="shared" si="51"/>
        <v>0</v>
      </c>
      <c r="CL136" s="8">
        <f t="shared" si="52"/>
        <v>0</v>
      </c>
      <c r="CM136" s="8">
        <f t="shared" si="53"/>
        <v>0</v>
      </c>
      <c r="CN136" s="8">
        <f t="shared" si="54"/>
        <v>0</v>
      </c>
      <c r="CO136" s="8">
        <f t="shared" si="55"/>
        <v>0</v>
      </c>
      <c r="CP136" s="8">
        <f t="shared" si="56"/>
        <v>0</v>
      </c>
      <c r="CQ136" s="8">
        <f t="shared" si="57"/>
        <v>0</v>
      </c>
      <c r="CR136" s="8">
        <f t="shared" si="58"/>
        <v>0</v>
      </c>
      <c r="CS136" s="8">
        <f t="shared" si="59"/>
        <v>0</v>
      </c>
      <c r="CT136" s="8">
        <f t="shared" si="60"/>
        <v>0</v>
      </c>
      <c r="CU136" s="8">
        <f t="shared" si="61"/>
        <v>0</v>
      </c>
      <c r="CV136" s="8">
        <f t="shared" si="62"/>
        <v>0</v>
      </c>
      <c r="CW136" s="8" t="str">
        <f>+_xlfn.XLOOKUP(Table1[[#This Row],[L4 Code]],KIRMATAŞ!B:B,KIRMATAŞ!B:B,"")</f>
        <v/>
      </c>
      <c r="CX136" s="8" t="str">
        <f>+_xlfn.XLOOKUP(Table1[[#This Row],[L4 Code]],'SU TEMİNİ'!C:C,'SU TEMİNİ'!C:C,"")</f>
        <v/>
      </c>
      <c r="CY136" s="8" t="str">
        <f>+_xlfn.XLOOKUP(Table1[[#This Row],[L4 Code]],TAŞ!C:C,TAŞ!C:C,"")</f>
        <v/>
      </c>
      <c r="CZ136" s="8" t="s">
        <v>5429</v>
      </c>
      <c r="DA136" s="8"/>
      <c r="DB136" s="8"/>
      <c r="DC136" s="8"/>
      <c r="DD136" s="8"/>
      <c r="DE136" s="8"/>
      <c r="DF136" s="8"/>
      <c r="DG136" s="8"/>
      <c r="DH136" s="8"/>
    </row>
    <row r="137" spans="1:112">
      <c r="A137" s="3" t="s">
        <v>5443</v>
      </c>
      <c r="B137" s="111" t="s">
        <v>27</v>
      </c>
      <c r="C137" t="str">
        <f>+_xlfn.XLOOKUP(B137,'L4'!B:B,'L4'!C:C)</f>
        <v>TÜNELDE ENJEKSIYON YAPILMASI</v>
      </c>
      <c r="D137" t="s">
        <v>5182</v>
      </c>
      <c r="E137" t="str">
        <f>+_xlfn.XLOOKUP(D137,'M2'!H:H,'M2'!I:I)</f>
        <v>ÖZDOĞAN İNŞAAT - GENEL</v>
      </c>
      <c r="F137" s="77" t="s">
        <v>4971</v>
      </c>
      <c r="G137" t="s">
        <v>4998</v>
      </c>
      <c r="H137" s="3" t="s">
        <v>5185</v>
      </c>
      <c r="I137" s="3" t="s">
        <v>61</v>
      </c>
      <c r="J137" s="78">
        <v>4086.1350000000002</v>
      </c>
      <c r="K137" s="78">
        <f t="shared" si="63"/>
        <v>17.350000000000001</v>
      </c>
      <c r="L137" s="5">
        <f t="shared" si="64"/>
        <v>0</v>
      </c>
      <c r="M137" s="78">
        <f t="shared" si="50"/>
        <v>17.350000000000001</v>
      </c>
      <c r="P137" s="8">
        <v>0</v>
      </c>
      <c r="Q137" s="8">
        <v>0</v>
      </c>
      <c r="R137" s="8">
        <v>0</v>
      </c>
      <c r="S137" s="8">
        <v>0</v>
      </c>
      <c r="T137" s="8">
        <v>0</v>
      </c>
      <c r="U137" s="8">
        <v>0</v>
      </c>
      <c r="V137" s="8">
        <v>0</v>
      </c>
      <c r="W137" s="8">
        <v>0</v>
      </c>
      <c r="X137" s="8">
        <v>0</v>
      </c>
      <c r="Y137" s="112">
        <v>17.350000000000001</v>
      </c>
      <c r="Z137" s="8">
        <v>0</v>
      </c>
      <c r="AA137" s="8">
        <v>0</v>
      </c>
      <c r="AB137" s="8">
        <v>0</v>
      </c>
      <c r="AC137" s="8">
        <v>0</v>
      </c>
      <c r="AD137" s="8">
        <v>0</v>
      </c>
      <c r="AE137" s="8">
        <v>0</v>
      </c>
      <c r="AF137" s="8">
        <v>0</v>
      </c>
      <c r="AG137" s="8">
        <v>0</v>
      </c>
      <c r="AH137" s="8">
        <v>0</v>
      </c>
      <c r="AI137" s="8">
        <v>0</v>
      </c>
      <c r="AJ137" s="8">
        <v>0</v>
      </c>
      <c r="AK137" s="8">
        <v>0</v>
      </c>
      <c r="AL137" s="8">
        <v>0</v>
      </c>
      <c r="CK137" s="8">
        <f t="shared" si="51"/>
        <v>0</v>
      </c>
      <c r="CL137" s="8">
        <f t="shared" si="52"/>
        <v>0</v>
      </c>
      <c r="CM137" s="8">
        <f t="shared" si="53"/>
        <v>0</v>
      </c>
      <c r="CN137" s="8">
        <f t="shared" si="54"/>
        <v>0</v>
      </c>
      <c r="CO137" s="8">
        <f t="shared" si="55"/>
        <v>0</v>
      </c>
      <c r="CP137" s="8">
        <f t="shared" si="56"/>
        <v>0</v>
      </c>
      <c r="CQ137" s="8">
        <f t="shared" si="57"/>
        <v>0</v>
      </c>
      <c r="CR137" s="8">
        <f t="shared" si="58"/>
        <v>0</v>
      </c>
      <c r="CS137" s="8">
        <f t="shared" si="59"/>
        <v>0</v>
      </c>
      <c r="CT137" s="8">
        <f t="shared" si="60"/>
        <v>0</v>
      </c>
      <c r="CU137" s="8">
        <f t="shared" si="61"/>
        <v>0</v>
      </c>
      <c r="CV137" s="8">
        <f t="shared" si="62"/>
        <v>0</v>
      </c>
      <c r="CW137" s="8" t="str">
        <f>+_xlfn.XLOOKUP(Table1[[#This Row],[L4 Code]],KIRMATAŞ!B:B,KIRMATAŞ!B:B,"")</f>
        <v/>
      </c>
      <c r="CX137" s="8" t="str">
        <f>+_xlfn.XLOOKUP(Table1[[#This Row],[L4 Code]],'SU TEMİNİ'!C:C,'SU TEMİNİ'!C:C,"")</f>
        <v/>
      </c>
      <c r="CY137" s="8" t="str">
        <f>+_xlfn.XLOOKUP(Table1[[#This Row],[L4 Code]],TAŞ!C:C,TAŞ!C:C,"")</f>
        <v/>
      </c>
      <c r="CZ137" s="8" t="s">
        <v>5430</v>
      </c>
      <c r="DA137" s="8"/>
      <c r="DB137" s="8"/>
      <c r="DC137" s="8"/>
      <c r="DD137" s="8"/>
      <c r="DE137" s="8"/>
      <c r="DF137" s="8"/>
      <c r="DG137" s="8"/>
      <c r="DH137" s="8"/>
    </row>
    <row r="138" spans="1:112">
      <c r="A138" s="3" t="s">
        <v>5443</v>
      </c>
      <c r="B138" s="111" t="s">
        <v>28</v>
      </c>
      <c r="C138" t="str">
        <f>+_xlfn.XLOOKUP(B138,'L4'!B:B,'L4'!C:C)</f>
        <v>ENJEKSIYON AMAÇLI DELIK AÇILMASI</v>
      </c>
      <c r="D138" t="s">
        <v>72</v>
      </c>
      <c r="E138" t="str">
        <f>+_xlfn.XLOOKUP(D138,'M2'!H:H,'M2'!I:I)</f>
        <v>DOĞUŞ T. - GENEL</v>
      </c>
      <c r="F138" s="77" t="s">
        <v>30</v>
      </c>
      <c r="G138" t="str">
        <f>+_xlfn.XLOOKUP(F138,'M2'!B:B,'M2'!C:C)</f>
        <v>DOĞUŞ TEKNİK</v>
      </c>
      <c r="H138" s="3" t="s">
        <v>32</v>
      </c>
      <c r="I138" s="3" t="s">
        <v>62</v>
      </c>
      <c r="J138" s="78">
        <v>24235.563999999998</v>
      </c>
      <c r="K138" s="78">
        <f t="shared" si="63"/>
        <v>0</v>
      </c>
      <c r="L138" s="5">
        <f t="shared" si="64"/>
        <v>0</v>
      </c>
      <c r="M138" s="78">
        <f t="shared" si="50"/>
        <v>0</v>
      </c>
      <c r="R138" s="8">
        <v>0</v>
      </c>
      <c r="S138" s="8">
        <v>0</v>
      </c>
      <c r="T138" s="8">
        <v>0</v>
      </c>
      <c r="U138" s="8">
        <v>0</v>
      </c>
      <c r="V138" s="8">
        <v>0</v>
      </c>
      <c r="W138" s="8">
        <v>0</v>
      </c>
      <c r="X138" s="8">
        <v>0</v>
      </c>
      <c r="Y138" s="112">
        <v>0</v>
      </c>
      <c r="CK138" s="8">
        <f t="shared" si="51"/>
        <v>0</v>
      </c>
      <c r="CL138" s="8">
        <f t="shared" si="52"/>
        <v>0</v>
      </c>
      <c r="CM138" s="8">
        <f t="shared" si="53"/>
        <v>0</v>
      </c>
      <c r="CN138" s="8">
        <f t="shared" si="54"/>
        <v>0</v>
      </c>
      <c r="CO138" s="8">
        <f t="shared" si="55"/>
        <v>0</v>
      </c>
      <c r="CP138" s="8">
        <f t="shared" si="56"/>
        <v>0</v>
      </c>
      <c r="CQ138" s="8">
        <f t="shared" si="57"/>
        <v>0</v>
      </c>
      <c r="CR138" s="8">
        <f t="shared" si="58"/>
        <v>0</v>
      </c>
      <c r="CS138" s="8">
        <f t="shared" si="59"/>
        <v>0</v>
      </c>
      <c r="CT138" s="8">
        <f t="shared" si="60"/>
        <v>0</v>
      </c>
      <c r="CU138" s="8">
        <f t="shared" si="61"/>
        <v>0</v>
      </c>
      <c r="CV138" s="8">
        <f t="shared" si="62"/>
        <v>0</v>
      </c>
      <c r="CW138" s="8" t="str">
        <f>+_xlfn.XLOOKUP(Table1[[#This Row],[L4 Code]],KIRMATAŞ!B:B,KIRMATAŞ!B:B,"")</f>
        <v/>
      </c>
      <c r="CX138" s="8" t="str">
        <f>+_xlfn.XLOOKUP(Table1[[#This Row],[L4 Code]],'SU TEMİNİ'!C:C,'SU TEMİNİ'!C:C,"")</f>
        <v/>
      </c>
      <c r="CY138" s="8" t="str">
        <f>+_xlfn.XLOOKUP(Table1[[#This Row],[L4 Code]],TAŞ!C:C,TAŞ!C:C,"")</f>
        <v/>
      </c>
      <c r="CZ138" s="8" t="s">
        <v>5431</v>
      </c>
      <c r="DA138" s="8"/>
      <c r="DB138" s="8"/>
      <c r="DC138" s="8"/>
      <c r="DD138" s="8"/>
      <c r="DE138" s="8"/>
      <c r="DF138" s="8"/>
      <c r="DG138" s="8"/>
      <c r="DH138" s="8"/>
    </row>
    <row r="139" spans="1:112">
      <c r="A139" s="3" t="s">
        <v>5443</v>
      </c>
      <c r="B139" s="111" t="s">
        <v>28</v>
      </c>
      <c r="C139" t="str">
        <f>+_xlfn.XLOOKUP(B139,'L4'!B:B,'L4'!C:C)</f>
        <v>ENJEKSIYON AMAÇLI DELIK AÇILMASI</v>
      </c>
      <c r="D139" t="s">
        <v>74</v>
      </c>
      <c r="E139" t="str">
        <f>+_xlfn.XLOOKUP(D139,'M2'!H:H,'M2'!I:I)</f>
        <v>PETSAN - GENEL</v>
      </c>
      <c r="F139" s="77" t="s">
        <v>68</v>
      </c>
      <c r="G139" t="str">
        <f>+_xlfn.XLOOKUP(F139,'M2'!B:B,'M2'!C:C)</f>
        <v>PETSAN İNŞAAT</v>
      </c>
      <c r="H139" s="3" t="s">
        <v>69</v>
      </c>
      <c r="I139" s="3" t="s">
        <v>62</v>
      </c>
      <c r="J139" s="78">
        <v>19388.45</v>
      </c>
      <c r="K139" s="78">
        <f t="shared" si="63"/>
        <v>0</v>
      </c>
      <c r="L139" s="5">
        <f t="shared" si="64"/>
        <v>0</v>
      </c>
      <c r="M139" s="78">
        <f t="shared" si="50"/>
        <v>0</v>
      </c>
      <c r="T139" s="8">
        <v>0</v>
      </c>
      <c r="U139" s="8">
        <v>0</v>
      </c>
      <c r="V139" s="8">
        <v>0</v>
      </c>
      <c r="W139" s="8">
        <v>0</v>
      </c>
      <c r="X139" s="8">
        <v>0</v>
      </c>
      <c r="Y139" s="112">
        <v>0</v>
      </c>
      <c r="CK139" s="8">
        <f t="shared" si="51"/>
        <v>0</v>
      </c>
      <c r="CL139" s="8">
        <f t="shared" si="52"/>
        <v>0</v>
      </c>
      <c r="CM139" s="8">
        <f t="shared" si="53"/>
        <v>0</v>
      </c>
      <c r="CN139" s="8">
        <f t="shared" si="54"/>
        <v>0</v>
      </c>
      <c r="CO139" s="8">
        <f t="shared" si="55"/>
        <v>0</v>
      </c>
      <c r="CP139" s="8">
        <f t="shared" si="56"/>
        <v>0</v>
      </c>
      <c r="CQ139" s="8">
        <f t="shared" si="57"/>
        <v>0</v>
      </c>
      <c r="CR139" s="8">
        <f t="shared" si="58"/>
        <v>0</v>
      </c>
      <c r="CS139" s="8">
        <f t="shared" si="59"/>
        <v>0</v>
      </c>
      <c r="CT139" s="8">
        <f t="shared" si="60"/>
        <v>0</v>
      </c>
      <c r="CU139" s="8">
        <f t="shared" si="61"/>
        <v>0</v>
      </c>
      <c r="CV139" s="8">
        <f t="shared" si="62"/>
        <v>0</v>
      </c>
      <c r="CW139" s="8" t="str">
        <f>+_xlfn.XLOOKUP(Table1[[#This Row],[L4 Code]],KIRMATAŞ!B:B,KIRMATAŞ!B:B,"")</f>
        <v/>
      </c>
      <c r="CX139" s="8" t="str">
        <f>+_xlfn.XLOOKUP(Table1[[#This Row],[L4 Code]],'SU TEMİNİ'!C:C,'SU TEMİNİ'!C:C,"")</f>
        <v/>
      </c>
      <c r="CY139" s="8" t="str">
        <f>+_xlfn.XLOOKUP(Table1[[#This Row],[L4 Code]],TAŞ!C:C,TAŞ!C:C,"")</f>
        <v/>
      </c>
      <c r="CZ139" s="8" t="s">
        <v>5432</v>
      </c>
      <c r="DA139" s="8"/>
      <c r="DB139" s="8"/>
      <c r="DC139" s="8"/>
      <c r="DD139" s="8"/>
      <c r="DE139" s="8"/>
      <c r="DF139" s="8"/>
      <c r="DG139" s="8"/>
      <c r="DH139" s="8"/>
    </row>
    <row r="140" spans="1:112">
      <c r="A140" s="3" t="s">
        <v>5443</v>
      </c>
      <c r="B140" s="111" t="s">
        <v>28</v>
      </c>
      <c r="C140" t="str">
        <f>+_xlfn.XLOOKUP(B140,'L4'!B:B,'L4'!C:C)</f>
        <v>ENJEKSIYON AMAÇLI DELIK AÇILMASI</v>
      </c>
      <c r="D140" t="s">
        <v>5182</v>
      </c>
      <c r="E140" t="str">
        <f>+_xlfn.XLOOKUP(D140,'M2'!H:H,'M2'!I:I)</f>
        <v>ÖZDOĞAN İNŞAAT - GENEL</v>
      </c>
      <c r="F140" s="77" t="s">
        <v>4971</v>
      </c>
      <c r="G140" t="s">
        <v>4998</v>
      </c>
      <c r="H140" s="3" t="s">
        <v>5185</v>
      </c>
      <c r="I140" s="3" t="s">
        <v>62</v>
      </c>
      <c r="J140" s="78">
        <v>14981.985000000001</v>
      </c>
      <c r="K140" s="78">
        <f t="shared" si="63"/>
        <v>0</v>
      </c>
      <c r="L140" s="5">
        <f t="shared" si="64"/>
        <v>0</v>
      </c>
      <c r="M140" s="78">
        <f t="shared" si="50"/>
        <v>0</v>
      </c>
      <c r="P140" s="8">
        <v>0</v>
      </c>
      <c r="Q140" s="8">
        <v>0</v>
      </c>
      <c r="R140" s="8">
        <v>0</v>
      </c>
      <c r="S140" s="8">
        <v>0</v>
      </c>
      <c r="T140" s="8">
        <v>0</v>
      </c>
      <c r="U140" s="8">
        <v>0</v>
      </c>
      <c r="V140" s="8">
        <v>0</v>
      </c>
      <c r="W140" s="8">
        <v>0</v>
      </c>
      <c r="X140" s="8">
        <v>0</v>
      </c>
      <c r="Y140" s="112">
        <v>0</v>
      </c>
      <c r="Z140" s="8">
        <v>0</v>
      </c>
      <c r="AA140" s="8">
        <v>0</v>
      </c>
      <c r="AB140" s="8">
        <v>0</v>
      </c>
      <c r="AC140" s="8">
        <v>0</v>
      </c>
      <c r="AD140" s="8">
        <v>0</v>
      </c>
      <c r="AE140" s="8">
        <v>0</v>
      </c>
      <c r="AF140" s="8">
        <v>0</v>
      </c>
      <c r="AG140" s="8">
        <v>0</v>
      </c>
      <c r="AH140" s="8">
        <v>0</v>
      </c>
      <c r="AI140" s="8">
        <v>0</v>
      </c>
      <c r="AJ140" s="8">
        <v>0</v>
      </c>
      <c r="AK140" s="8">
        <v>0</v>
      </c>
      <c r="AL140" s="8">
        <v>0</v>
      </c>
      <c r="CK140" s="8">
        <f t="shared" si="51"/>
        <v>0</v>
      </c>
      <c r="CL140" s="8">
        <f t="shared" si="52"/>
        <v>0</v>
      </c>
      <c r="CM140" s="8">
        <f t="shared" si="53"/>
        <v>0</v>
      </c>
      <c r="CN140" s="8">
        <f t="shared" si="54"/>
        <v>0</v>
      </c>
      <c r="CO140" s="8">
        <f t="shared" si="55"/>
        <v>0</v>
      </c>
      <c r="CP140" s="8">
        <f t="shared" si="56"/>
        <v>0</v>
      </c>
      <c r="CQ140" s="8">
        <f t="shared" si="57"/>
        <v>0</v>
      </c>
      <c r="CR140" s="8">
        <f t="shared" si="58"/>
        <v>0</v>
      </c>
      <c r="CS140" s="8">
        <f t="shared" si="59"/>
        <v>0</v>
      </c>
      <c r="CT140" s="8">
        <f t="shared" si="60"/>
        <v>0</v>
      </c>
      <c r="CU140" s="8">
        <f t="shared" si="61"/>
        <v>0</v>
      </c>
      <c r="CV140" s="8">
        <f t="shared" si="62"/>
        <v>0</v>
      </c>
      <c r="CW140" s="8" t="str">
        <f>+_xlfn.XLOOKUP(Table1[[#This Row],[L4 Code]],KIRMATAŞ!B:B,KIRMATAŞ!B:B,"")</f>
        <v/>
      </c>
      <c r="CX140" s="8" t="str">
        <f>+_xlfn.XLOOKUP(Table1[[#This Row],[L4 Code]],'SU TEMİNİ'!C:C,'SU TEMİNİ'!C:C,"")</f>
        <v/>
      </c>
      <c r="CY140" s="8" t="str">
        <f>+_xlfn.XLOOKUP(Table1[[#This Row],[L4 Code]],TAŞ!C:C,TAŞ!C:C,"")</f>
        <v/>
      </c>
      <c r="CZ140" s="8" t="s">
        <v>5433</v>
      </c>
      <c r="DA140" s="8"/>
      <c r="DB140" s="8"/>
      <c r="DC140" s="8"/>
      <c r="DD140" s="8"/>
      <c r="DE140" s="8"/>
      <c r="DF140" s="8"/>
      <c r="DG140" s="8"/>
      <c r="DH140" s="8"/>
    </row>
    <row r="141" spans="1:112">
      <c r="A141" s="3" t="s">
        <v>5443</v>
      </c>
      <c r="B141" s="111" t="s">
        <v>26</v>
      </c>
      <c r="C141" t="str">
        <f>+_xlfn.XLOOKUP(B141,'L4'!B:B,'L4'!C:C)</f>
        <v>PREKAST KABLO KANALI YAPILMASI</v>
      </c>
      <c r="D141" t="s">
        <v>4967</v>
      </c>
      <c r="E141" t="str">
        <f>+_xlfn.XLOOKUP(D141,'M2'!H:H,'M2'!I:I)</f>
        <v>PROJE GENELİ</v>
      </c>
      <c r="F141" s="77" t="s">
        <v>4973</v>
      </c>
      <c r="G141" t="s">
        <v>4983</v>
      </c>
      <c r="H141" s="3" t="s">
        <v>5444</v>
      </c>
      <c r="I141" s="3" t="s">
        <v>347</v>
      </c>
      <c r="J141" s="78">
        <v>18836</v>
      </c>
      <c r="K141" s="78">
        <f>+M141-SUM(N141:W141)</f>
        <v>25989.375</v>
      </c>
      <c r="L141" s="5">
        <f>+SUM(X141:BT141)-K141</f>
        <v>-5970</v>
      </c>
      <c r="M141" s="78">
        <f t="shared" si="50"/>
        <v>25989.375</v>
      </c>
      <c r="Y141" s="112">
        <v>0</v>
      </c>
      <c r="AE141" s="8">
        <v>660</v>
      </c>
      <c r="AP141" s="8">
        <v>830.55555555555554</v>
      </c>
      <c r="AQ141" s="8">
        <v>44.444444444444457</v>
      </c>
      <c r="AT141" s="8">
        <v>369.42857142857144</v>
      </c>
      <c r="AU141" s="8">
        <v>1670.5714285714287</v>
      </c>
      <c r="AY141" s="8">
        <v>892</v>
      </c>
      <c r="AZ141" s="8">
        <v>892</v>
      </c>
      <c r="BK141" s="8">
        <v>2125.5886764705883</v>
      </c>
      <c r="BL141" s="8">
        <v>2364.3216176470587</v>
      </c>
      <c r="BM141" s="8">
        <v>1451.1185520361987</v>
      </c>
      <c r="BN141" s="8">
        <v>5321.8461538461543</v>
      </c>
      <c r="BR141" s="8">
        <v>1267.5</v>
      </c>
      <c r="BS141" s="8">
        <v>1467.3333333333335</v>
      </c>
      <c r="BT141" s="8">
        <v>662.66666666666652</v>
      </c>
      <c r="CJ141" s="8">
        <v>5970</v>
      </c>
      <c r="CK141" s="8">
        <f t="shared" si="51"/>
        <v>0</v>
      </c>
      <c r="CL141" s="8">
        <f t="shared" si="52"/>
        <v>0</v>
      </c>
      <c r="CM141" s="8">
        <f t="shared" si="53"/>
        <v>0</v>
      </c>
      <c r="CN141" s="8">
        <f t="shared" si="54"/>
        <v>0</v>
      </c>
      <c r="CO141" s="8">
        <f t="shared" si="55"/>
        <v>0</v>
      </c>
      <c r="CP141" s="8">
        <f t="shared" si="56"/>
        <v>0</v>
      </c>
      <c r="CQ141" s="8">
        <f t="shared" si="57"/>
        <v>0</v>
      </c>
      <c r="CR141" s="8">
        <f t="shared" si="58"/>
        <v>0</v>
      </c>
      <c r="CS141" s="8">
        <f t="shared" si="59"/>
        <v>0</v>
      </c>
      <c r="CT141" s="8">
        <f t="shared" si="60"/>
        <v>0</v>
      </c>
      <c r="CU141" s="8">
        <f t="shared" si="61"/>
        <v>0</v>
      </c>
      <c r="CV141" s="8">
        <f t="shared" si="62"/>
        <v>0</v>
      </c>
      <c r="CW141" s="8" t="str">
        <f>+_xlfn.XLOOKUP(Table1[[#This Row],[L4 Code]],KIRMATAŞ!B:B,KIRMATAŞ!B:B,"")</f>
        <v>D-01.ALT-04.TNL-013</v>
      </c>
      <c r="CX141" s="8" t="str">
        <f>+_xlfn.XLOOKUP(Table1[[#This Row],[L4 Code]],'SU TEMİNİ'!C:C,'SU TEMİNİ'!C:C,"")</f>
        <v/>
      </c>
      <c r="CY141" s="8" t="str">
        <f>+_xlfn.XLOOKUP(Table1[[#This Row],[L4 Code]],TAŞ!C:C,TAŞ!C:C,"")</f>
        <v/>
      </c>
      <c r="CZ141" s="8" t="s">
        <v>5434</v>
      </c>
      <c r="DA141" s="8"/>
      <c r="DB141" s="8"/>
      <c r="DC141" s="8"/>
      <c r="DD141" s="8"/>
      <c r="DE141" s="8"/>
      <c r="DF141" s="8"/>
      <c r="DG141" s="8"/>
      <c r="DH141" s="8"/>
    </row>
    <row r="142" spans="1:112">
      <c r="A142" s="3" t="s">
        <v>5443</v>
      </c>
      <c r="B142" s="111" t="s">
        <v>26</v>
      </c>
      <c r="C142" t="str">
        <f>+_xlfn.XLOOKUP(B142,'L4'!B:B,'L4'!C:C)</f>
        <v>PREKAST KABLO KANALI YAPILMASI</v>
      </c>
      <c r="D142" t="s">
        <v>72</v>
      </c>
      <c r="E142" t="str">
        <f>+_xlfn.XLOOKUP(D142,'M2'!H:H,'M2'!I:I)</f>
        <v>DOĞUŞ T. - GENEL</v>
      </c>
      <c r="F142" s="77" t="s">
        <v>30</v>
      </c>
      <c r="G142" t="str">
        <f>+_xlfn.XLOOKUP(F142,'M2'!B:B,'M2'!C:C)</f>
        <v>DOĞUŞ TEKNİK</v>
      </c>
      <c r="H142" s="3" t="s">
        <v>32</v>
      </c>
      <c r="I142" s="3" t="s">
        <v>60</v>
      </c>
      <c r="J142" s="78">
        <v>3300</v>
      </c>
      <c r="K142" s="78">
        <f>+M142-SUM(N142:X142)</f>
        <v>0</v>
      </c>
      <c r="L142" s="5">
        <f>-SUM(Y142:BT142)+K142</f>
        <v>0</v>
      </c>
      <c r="M142" s="78">
        <f t="shared" si="50"/>
        <v>0</v>
      </c>
      <c r="R142" s="8">
        <v>0</v>
      </c>
      <c r="S142" s="8">
        <v>0</v>
      </c>
      <c r="T142" s="8">
        <v>0</v>
      </c>
      <c r="U142" s="8">
        <v>0</v>
      </c>
      <c r="V142" s="8">
        <v>0</v>
      </c>
      <c r="W142" s="8">
        <v>0</v>
      </c>
      <c r="X142" s="8">
        <v>0</v>
      </c>
      <c r="Y142" s="112">
        <v>0</v>
      </c>
      <c r="CK142" s="8">
        <f t="shared" si="51"/>
        <v>0</v>
      </c>
      <c r="CL142" s="8">
        <f t="shared" si="52"/>
        <v>0</v>
      </c>
      <c r="CM142" s="8">
        <f t="shared" si="53"/>
        <v>0</v>
      </c>
      <c r="CN142" s="8">
        <f t="shared" si="54"/>
        <v>0</v>
      </c>
      <c r="CO142" s="8">
        <f t="shared" si="55"/>
        <v>0</v>
      </c>
      <c r="CP142" s="8">
        <f t="shared" si="56"/>
        <v>0</v>
      </c>
      <c r="CQ142" s="8">
        <f t="shared" si="57"/>
        <v>0</v>
      </c>
      <c r="CR142" s="8">
        <f t="shared" si="58"/>
        <v>0</v>
      </c>
      <c r="CS142" s="8">
        <f t="shared" si="59"/>
        <v>0</v>
      </c>
      <c r="CT142" s="8">
        <f t="shared" si="60"/>
        <v>0</v>
      </c>
      <c r="CU142" s="8">
        <f t="shared" si="61"/>
        <v>0</v>
      </c>
      <c r="CV142" s="8">
        <f t="shared" si="62"/>
        <v>0</v>
      </c>
      <c r="CW142" s="8" t="str">
        <f>+_xlfn.XLOOKUP(Table1[[#This Row],[L4 Code]],KIRMATAŞ!B:B,KIRMATAŞ!B:B,"")</f>
        <v>D-01.ALT-04.TNL-013</v>
      </c>
      <c r="CX142" s="8" t="str">
        <f>+_xlfn.XLOOKUP(Table1[[#This Row],[L4 Code]],'SU TEMİNİ'!C:C,'SU TEMİNİ'!C:C,"")</f>
        <v/>
      </c>
      <c r="CY142" s="8" t="str">
        <f>+_xlfn.XLOOKUP(Table1[[#This Row],[L4 Code]],TAŞ!C:C,TAŞ!C:C,"")</f>
        <v/>
      </c>
      <c r="CZ142" s="8" t="s">
        <v>5435</v>
      </c>
      <c r="DA142" s="8"/>
      <c r="DB142" s="8"/>
      <c r="DC142" s="8"/>
      <c r="DD142" s="8"/>
      <c r="DE142" s="8"/>
      <c r="DF142" s="8"/>
      <c r="DG142" s="8"/>
      <c r="DH142" s="8"/>
    </row>
    <row r="143" spans="1:112">
      <c r="A143" s="3" t="s">
        <v>5443</v>
      </c>
      <c r="B143" s="111" t="s">
        <v>26</v>
      </c>
      <c r="C143" t="str">
        <f>+_xlfn.XLOOKUP(B143,'L4'!B:B,'L4'!C:C)</f>
        <v>PREKAST KABLO KANALI YAPILMASI</v>
      </c>
      <c r="D143" t="s">
        <v>74</v>
      </c>
      <c r="E143" t="str">
        <f>+_xlfn.XLOOKUP(D143,'M2'!H:H,'M2'!I:I)</f>
        <v>PETSAN - GENEL</v>
      </c>
      <c r="F143" s="77" t="s">
        <v>68</v>
      </c>
      <c r="G143" t="str">
        <f>+_xlfn.XLOOKUP(F143,'M2'!B:B,'M2'!C:C)</f>
        <v>PETSAN İNŞAAT</v>
      </c>
      <c r="H143" s="3" t="s">
        <v>69</v>
      </c>
      <c r="I143" s="3" t="s">
        <v>60</v>
      </c>
      <c r="J143" s="78">
        <v>2640</v>
      </c>
      <c r="K143" s="78">
        <f>+M143-SUM(N143:X143)</f>
        <v>0</v>
      </c>
      <c r="L143" s="5">
        <f>-SUM(Y143:BT143)+K143</f>
        <v>0</v>
      </c>
      <c r="M143" s="78">
        <f t="shared" si="50"/>
        <v>0</v>
      </c>
      <c r="T143" s="8">
        <v>0</v>
      </c>
      <c r="U143" s="8">
        <v>0</v>
      </c>
      <c r="V143" s="8">
        <v>0</v>
      </c>
      <c r="W143" s="8">
        <v>0</v>
      </c>
      <c r="X143" s="8">
        <v>0</v>
      </c>
      <c r="Y143" s="112">
        <v>0</v>
      </c>
      <c r="CK143" s="8">
        <f t="shared" si="51"/>
        <v>0</v>
      </c>
      <c r="CL143" s="8">
        <f t="shared" si="52"/>
        <v>0</v>
      </c>
      <c r="CM143" s="8">
        <f t="shared" si="53"/>
        <v>0</v>
      </c>
      <c r="CN143" s="8">
        <f t="shared" si="54"/>
        <v>0</v>
      </c>
      <c r="CO143" s="8">
        <f t="shared" si="55"/>
        <v>0</v>
      </c>
      <c r="CP143" s="8">
        <f t="shared" si="56"/>
        <v>0</v>
      </c>
      <c r="CQ143" s="8">
        <f t="shared" si="57"/>
        <v>0</v>
      </c>
      <c r="CR143" s="8">
        <f t="shared" si="58"/>
        <v>0</v>
      </c>
      <c r="CS143" s="8">
        <f t="shared" si="59"/>
        <v>0</v>
      </c>
      <c r="CT143" s="8">
        <f t="shared" si="60"/>
        <v>0</v>
      </c>
      <c r="CU143" s="8">
        <f t="shared" si="61"/>
        <v>0</v>
      </c>
      <c r="CV143" s="8">
        <f t="shared" si="62"/>
        <v>0</v>
      </c>
      <c r="CW143" s="8" t="str">
        <f>+_xlfn.XLOOKUP(Table1[[#This Row],[L4 Code]],KIRMATAŞ!B:B,KIRMATAŞ!B:B,"")</f>
        <v>D-01.ALT-04.TNL-013</v>
      </c>
      <c r="CX143" s="8" t="str">
        <f>+_xlfn.XLOOKUP(Table1[[#This Row],[L4 Code]],'SU TEMİNİ'!C:C,'SU TEMİNİ'!C:C,"")</f>
        <v/>
      </c>
      <c r="CY143" s="8" t="str">
        <f>+_xlfn.XLOOKUP(Table1[[#This Row],[L4 Code]],TAŞ!C:C,TAŞ!C:C,"")</f>
        <v/>
      </c>
      <c r="CZ143" s="8" t="s">
        <v>5436</v>
      </c>
      <c r="DA143" s="8"/>
      <c r="DB143" s="8"/>
      <c r="DC143" s="8"/>
      <c r="DD143" s="8"/>
      <c r="DE143" s="8"/>
      <c r="DF143" s="8"/>
      <c r="DG143" s="8"/>
      <c r="DH143" s="8"/>
    </row>
    <row r="144" spans="1:112">
      <c r="A144" s="3" t="s">
        <v>5443</v>
      </c>
      <c r="B144" s="111" t="s">
        <v>26</v>
      </c>
      <c r="C144" t="str">
        <f>+_xlfn.XLOOKUP(B144,'L4'!B:B,'L4'!C:C)</f>
        <v>PREKAST KABLO KANALI YAPILMASI</v>
      </c>
      <c r="D144" t="s">
        <v>5182</v>
      </c>
      <c r="E144" t="str">
        <f>+_xlfn.XLOOKUP(D144,'M2'!H:H,'M2'!I:I)</f>
        <v>ÖZDOĞAN İNŞAAT - GENEL</v>
      </c>
      <c r="F144" s="77" t="s">
        <v>4971</v>
      </c>
      <c r="G144" t="s">
        <v>4998</v>
      </c>
      <c r="H144" s="3" t="s">
        <v>5185</v>
      </c>
      <c r="I144" s="3" t="s">
        <v>60</v>
      </c>
      <c r="J144" s="78">
        <v>2040</v>
      </c>
      <c r="K144" s="78">
        <f>+M144-SUM(N144:X144)</f>
        <v>0</v>
      </c>
      <c r="L144" s="5">
        <f>-SUM(Y144:BT144)+K144</f>
        <v>0</v>
      </c>
      <c r="M144" s="78">
        <f t="shared" si="50"/>
        <v>0</v>
      </c>
      <c r="P144" s="8">
        <v>0</v>
      </c>
      <c r="Q144" s="8">
        <v>0</v>
      </c>
      <c r="R144" s="8">
        <v>0</v>
      </c>
      <c r="S144" s="8">
        <v>0</v>
      </c>
      <c r="T144" s="8">
        <v>0</v>
      </c>
      <c r="U144" s="8">
        <v>0</v>
      </c>
      <c r="V144" s="8">
        <v>0</v>
      </c>
      <c r="W144" s="8">
        <v>0</v>
      </c>
      <c r="X144" s="8">
        <v>0</v>
      </c>
      <c r="Y144" s="112">
        <v>0</v>
      </c>
      <c r="CK144" s="8">
        <f t="shared" si="51"/>
        <v>0</v>
      </c>
      <c r="CL144" s="8">
        <f t="shared" si="52"/>
        <v>0</v>
      </c>
      <c r="CM144" s="8">
        <f t="shared" si="53"/>
        <v>0</v>
      </c>
      <c r="CN144" s="8">
        <f t="shared" si="54"/>
        <v>0</v>
      </c>
      <c r="CO144" s="8">
        <f t="shared" si="55"/>
        <v>0</v>
      </c>
      <c r="CP144" s="8">
        <f t="shared" si="56"/>
        <v>0</v>
      </c>
      <c r="CQ144" s="8">
        <f t="shared" si="57"/>
        <v>0</v>
      </c>
      <c r="CR144" s="8">
        <f t="shared" si="58"/>
        <v>0</v>
      </c>
      <c r="CS144" s="8">
        <f t="shared" si="59"/>
        <v>0</v>
      </c>
      <c r="CT144" s="8">
        <f t="shared" si="60"/>
        <v>0</v>
      </c>
      <c r="CU144" s="8">
        <f t="shared" si="61"/>
        <v>0</v>
      </c>
      <c r="CV144" s="8">
        <f t="shared" si="62"/>
        <v>0</v>
      </c>
      <c r="CW144" s="8" t="str">
        <f>+_xlfn.XLOOKUP(Table1[[#This Row],[L4 Code]],KIRMATAŞ!B:B,KIRMATAŞ!B:B,"")</f>
        <v>D-01.ALT-04.TNL-013</v>
      </c>
      <c r="CX144" s="8" t="str">
        <f>+_xlfn.XLOOKUP(Table1[[#This Row],[L4 Code]],'SU TEMİNİ'!C:C,'SU TEMİNİ'!C:C,"")</f>
        <v/>
      </c>
      <c r="CY144" s="8" t="str">
        <f>+_xlfn.XLOOKUP(Table1[[#This Row],[L4 Code]],TAŞ!C:C,TAŞ!C:C,"")</f>
        <v/>
      </c>
      <c r="CZ144" s="8" t="s">
        <v>5437</v>
      </c>
      <c r="DA144" s="8"/>
      <c r="DB144" s="8"/>
      <c r="DC144" s="8"/>
      <c r="DD144" s="8"/>
      <c r="DE144" s="8"/>
      <c r="DF144" s="8"/>
      <c r="DG144" s="8"/>
      <c r="DH144" s="8"/>
    </row>
    <row r="145" spans="1:112">
      <c r="A145" s="3" t="s">
        <v>5443</v>
      </c>
      <c r="B145" s="111" t="s">
        <v>29</v>
      </c>
      <c r="C145" t="str">
        <f>+_xlfn.XLOOKUP(B145,'L4'!B:B,'L4'!C:C)</f>
        <v>BETON - DEMIRSIZ - BOŞLUK / POROZ</v>
      </c>
      <c r="D145" t="s">
        <v>4967</v>
      </c>
      <c r="E145" t="str">
        <f>+_xlfn.XLOOKUP(D145,'M2'!H:H,'M2'!I:I)</f>
        <v>PROJE GENELİ</v>
      </c>
      <c r="F145" s="77" t="s">
        <v>4973</v>
      </c>
      <c r="G145" t="s">
        <v>4983</v>
      </c>
      <c r="H145" s="3" t="s">
        <v>5444</v>
      </c>
      <c r="I145" s="3" t="s">
        <v>359</v>
      </c>
      <c r="J145" s="78">
        <v>5006.3510000000015</v>
      </c>
      <c r="K145" s="78">
        <f>+M145-SUM(N145:W145)</f>
        <v>6026.2996250000015</v>
      </c>
      <c r="L145" s="5">
        <f>+SUM(X145:BT145)-K145</f>
        <v>-1265.7300000000005</v>
      </c>
      <c r="M145" s="78">
        <f t="shared" si="50"/>
        <v>6026.2996250000015</v>
      </c>
      <c r="Y145" s="112">
        <v>0</v>
      </c>
      <c r="AE145" s="8">
        <v>143.66000000000003</v>
      </c>
      <c r="AM145" s="8">
        <v>23.571428571428573</v>
      </c>
      <c r="AN145" s="8">
        <v>9.4285714285714288</v>
      </c>
      <c r="AO145" s="8">
        <v>1.8</v>
      </c>
      <c r="AP145" s="8">
        <v>81.663888888888906</v>
      </c>
      <c r="AQ145" s="8">
        <v>4.3111111111111029</v>
      </c>
      <c r="AT145" s="8">
        <v>73.202285714285722</v>
      </c>
      <c r="AU145" s="8">
        <v>364.95771428571425</v>
      </c>
      <c r="AY145" s="8">
        <v>238.14449999999999</v>
      </c>
      <c r="AZ145" s="8">
        <v>283.51949999999999</v>
      </c>
      <c r="BD145" s="8">
        <v>20.026</v>
      </c>
      <c r="BE145" s="8">
        <v>1.6239999999999997</v>
      </c>
      <c r="BG145" s="8">
        <v>62.537037037037045</v>
      </c>
      <c r="BH145" s="8">
        <v>5.0029629629629611</v>
      </c>
      <c r="BJ145" s="8">
        <v>56.649999999999991</v>
      </c>
      <c r="BK145" s="8">
        <v>406.62662875000007</v>
      </c>
      <c r="BL145" s="8">
        <v>431.51629624999998</v>
      </c>
      <c r="BM145" s="8">
        <v>323.45263589743593</v>
      </c>
      <c r="BN145" s="8">
        <v>1411.6305641025642</v>
      </c>
      <c r="BR145" s="8">
        <v>266.6395</v>
      </c>
      <c r="BS145" s="8">
        <v>379.3056666666667</v>
      </c>
      <c r="BT145" s="8">
        <v>171.29933333333327</v>
      </c>
      <c r="CJ145" s="8">
        <v>1265.73</v>
      </c>
      <c r="CK145" s="8">
        <f t="shared" si="51"/>
        <v>0</v>
      </c>
      <c r="CL145" s="8">
        <f t="shared" si="52"/>
        <v>0</v>
      </c>
      <c r="CM145" s="8">
        <f t="shared" si="53"/>
        <v>0</v>
      </c>
      <c r="CN145" s="8">
        <f t="shared" si="54"/>
        <v>0</v>
      </c>
      <c r="CO145" s="8">
        <f t="shared" si="55"/>
        <v>0</v>
      </c>
      <c r="CP145" s="8">
        <f t="shared" si="56"/>
        <v>0</v>
      </c>
      <c r="CQ145" s="8">
        <f t="shared" si="57"/>
        <v>0</v>
      </c>
      <c r="CR145" s="8">
        <f t="shared" si="58"/>
        <v>0</v>
      </c>
      <c r="CS145" s="8">
        <f t="shared" si="59"/>
        <v>0</v>
      </c>
      <c r="CT145" s="8">
        <f t="shared" si="60"/>
        <v>0</v>
      </c>
      <c r="CU145" s="8">
        <f t="shared" si="61"/>
        <v>0</v>
      </c>
      <c r="CV145" s="8">
        <f t="shared" si="62"/>
        <v>0</v>
      </c>
      <c r="CW145" s="8" t="str">
        <f>+_xlfn.XLOOKUP(Table1[[#This Row],[L4 Code]],KIRMATAŞ!B:B,KIRMATAŞ!B:B,"")</f>
        <v>D-01.ALT-04.TNL-018</v>
      </c>
      <c r="CX145" s="8" t="str">
        <f>+_xlfn.XLOOKUP(Table1[[#This Row],[L4 Code]],'SU TEMİNİ'!C:C,'SU TEMİNİ'!C:C,"")</f>
        <v/>
      </c>
      <c r="CY145" s="8" t="str">
        <f>+_xlfn.XLOOKUP(Table1[[#This Row],[L4 Code]],TAŞ!C:C,TAŞ!C:C,"")</f>
        <v/>
      </c>
      <c r="CZ145" s="8" t="s">
        <v>5438</v>
      </c>
      <c r="DA145" s="8"/>
      <c r="DB145" s="8"/>
      <c r="DC145" s="8"/>
      <c r="DD145" s="8"/>
      <c r="DE145" s="8"/>
      <c r="DF145" s="8"/>
      <c r="DG145" s="8"/>
      <c r="DH145" s="8"/>
    </row>
    <row r="146" spans="1:112">
      <c r="A146" s="3" t="s">
        <v>5443</v>
      </c>
      <c r="B146" s="111" t="s">
        <v>29</v>
      </c>
      <c r="C146" t="str">
        <f>+_xlfn.XLOOKUP(B146,'L4'!B:B,'L4'!C:C)</f>
        <v>BETON - DEMIRSIZ - BOŞLUK / POROZ</v>
      </c>
      <c r="D146" t="s">
        <v>72</v>
      </c>
      <c r="E146" t="str">
        <f>+_xlfn.XLOOKUP(D146,'M2'!H:H,'M2'!I:I)</f>
        <v>DOĞUŞ T. - GENEL</v>
      </c>
      <c r="F146" s="77" t="s">
        <v>30</v>
      </c>
      <c r="G146" t="str">
        <f>+_xlfn.XLOOKUP(F146,'M2'!B:B,'M2'!C:C)</f>
        <v>DOĞUŞ TEKNİK</v>
      </c>
      <c r="H146" s="3" t="s">
        <v>32</v>
      </c>
      <c r="I146" s="3" t="s">
        <v>63</v>
      </c>
      <c r="J146" s="78">
        <v>172.32</v>
      </c>
      <c r="K146" s="78">
        <f>+M146-SUM(N146:X146)</f>
        <v>0</v>
      </c>
      <c r="L146" s="5">
        <f>-SUM(Y146:BT146)+K146</f>
        <v>0</v>
      </c>
      <c r="M146" s="78">
        <f t="shared" si="50"/>
        <v>0</v>
      </c>
      <c r="R146" s="8">
        <v>0</v>
      </c>
      <c r="S146" s="8">
        <v>0</v>
      </c>
      <c r="T146" s="8">
        <v>0</v>
      </c>
      <c r="U146" s="8">
        <v>0</v>
      </c>
      <c r="V146" s="8">
        <v>0</v>
      </c>
      <c r="W146" s="8">
        <v>0</v>
      </c>
      <c r="X146" s="8">
        <v>0</v>
      </c>
      <c r="Y146" s="112">
        <v>0</v>
      </c>
      <c r="CK146" s="8">
        <f t="shared" si="51"/>
        <v>0</v>
      </c>
      <c r="CL146" s="8">
        <f t="shared" si="52"/>
        <v>0</v>
      </c>
      <c r="CM146" s="8">
        <f t="shared" si="53"/>
        <v>0</v>
      </c>
      <c r="CN146" s="8">
        <f t="shared" si="54"/>
        <v>0</v>
      </c>
      <c r="CO146" s="8">
        <f t="shared" si="55"/>
        <v>0</v>
      </c>
      <c r="CP146" s="8">
        <f t="shared" si="56"/>
        <v>0</v>
      </c>
      <c r="CQ146" s="8">
        <f t="shared" si="57"/>
        <v>0</v>
      </c>
      <c r="CR146" s="8">
        <f t="shared" si="58"/>
        <v>0</v>
      </c>
      <c r="CS146" s="8">
        <f t="shared" si="59"/>
        <v>0</v>
      </c>
      <c r="CT146" s="8">
        <f t="shared" si="60"/>
        <v>0</v>
      </c>
      <c r="CU146" s="8">
        <f t="shared" si="61"/>
        <v>0</v>
      </c>
      <c r="CV146" s="8">
        <f t="shared" si="62"/>
        <v>0</v>
      </c>
      <c r="CW146" s="8" t="str">
        <f>+_xlfn.XLOOKUP(Table1[[#This Row],[L4 Code]],KIRMATAŞ!B:B,KIRMATAŞ!B:B,"")</f>
        <v>D-01.ALT-04.TNL-018</v>
      </c>
      <c r="CX146" s="8" t="str">
        <f>+_xlfn.XLOOKUP(Table1[[#This Row],[L4 Code]],'SU TEMİNİ'!C:C,'SU TEMİNİ'!C:C,"")</f>
        <v/>
      </c>
      <c r="CY146" s="8" t="str">
        <f>+_xlfn.XLOOKUP(Table1[[#This Row],[L4 Code]],TAŞ!C:C,TAŞ!C:C,"")</f>
        <v/>
      </c>
      <c r="CZ146" s="8" t="s">
        <v>5439</v>
      </c>
      <c r="DA146" s="8"/>
      <c r="DB146" s="8"/>
      <c r="DC146" s="8"/>
      <c r="DD146" s="8"/>
      <c r="DE146" s="8"/>
      <c r="DF146" s="8"/>
      <c r="DG146" s="8"/>
      <c r="DH146" s="8"/>
    </row>
    <row r="147" spans="1:112">
      <c r="A147" s="3" t="s">
        <v>5443</v>
      </c>
      <c r="B147" s="111" t="s">
        <v>29</v>
      </c>
      <c r="C147" t="str">
        <f>+_xlfn.XLOOKUP(B147,'L4'!B:B,'L4'!C:C)</f>
        <v>BETON - DEMIRSIZ - BOŞLUK / POROZ</v>
      </c>
      <c r="D147" t="s">
        <v>74</v>
      </c>
      <c r="E147" t="str">
        <f>+_xlfn.XLOOKUP(D147,'M2'!H:H,'M2'!I:I)</f>
        <v>PETSAN - GENEL</v>
      </c>
      <c r="F147" s="77" t="s">
        <v>68</v>
      </c>
      <c r="G147" t="str">
        <f>+_xlfn.XLOOKUP(F147,'M2'!B:B,'M2'!C:C)</f>
        <v>PETSAN İNŞAAT</v>
      </c>
      <c r="H147" s="3" t="s">
        <v>69</v>
      </c>
      <c r="I147" s="3" t="s">
        <v>63</v>
      </c>
      <c r="J147" s="78">
        <v>213.15600000000001</v>
      </c>
      <c r="K147" s="78">
        <f>+M147-SUM(N147:X147)</f>
        <v>0</v>
      </c>
      <c r="L147" s="5">
        <f>-SUM(Y147:BT147)+K147</f>
        <v>0</v>
      </c>
      <c r="M147" s="78">
        <f t="shared" si="50"/>
        <v>0</v>
      </c>
      <c r="T147" s="8">
        <v>0</v>
      </c>
      <c r="U147" s="8">
        <v>0</v>
      </c>
      <c r="V147" s="8">
        <v>0</v>
      </c>
      <c r="W147" s="8">
        <v>0</v>
      </c>
      <c r="X147" s="8">
        <v>0</v>
      </c>
      <c r="Y147" s="112">
        <v>0</v>
      </c>
      <c r="CK147" s="8">
        <f t="shared" si="51"/>
        <v>0</v>
      </c>
      <c r="CL147" s="8">
        <f t="shared" si="52"/>
        <v>0</v>
      </c>
      <c r="CM147" s="8">
        <f t="shared" si="53"/>
        <v>0</v>
      </c>
      <c r="CN147" s="8">
        <f t="shared" si="54"/>
        <v>0</v>
      </c>
      <c r="CO147" s="8">
        <f t="shared" si="55"/>
        <v>0</v>
      </c>
      <c r="CP147" s="8">
        <f t="shared" si="56"/>
        <v>0</v>
      </c>
      <c r="CQ147" s="8">
        <f t="shared" si="57"/>
        <v>0</v>
      </c>
      <c r="CR147" s="8">
        <f t="shared" si="58"/>
        <v>0</v>
      </c>
      <c r="CS147" s="8">
        <f t="shared" si="59"/>
        <v>0</v>
      </c>
      <c r="CT147" s="8">
        <f t="shared" si="60"/>
        <v>0</v>
      </c>
      <c r="CU147" s="8">
        <f t="shared" si="61"/>
        <v>0</v>
      </c>
      <c r="CV147" s="8">
        <f t="shared" si="62"/>
        <v>0</v>
      </c>
      <c r="CW147" s="8" t="str">
        <f>+_xlfn.XLOOKUP(Table1[[#This Row],[L4 Code]],KIRMATAŞ!B:B,KIRMATAŞ!B:B,"")</f>
        <v>D-01.ALT-04.TNL-018</v>
      </c>
      <c r="CX147" s="8" t="str">
        <f>+_xlfn.XLOOKUP(Table1[[#This Row],[L4 Code]],'SU TEMİNİ'!C:C,'SU TEMİNİ'!C:C,"")</f>
        <v/>
      </c>
      <c r="CY147" s="8" t="str">
        <f>+_xlfn.XLOOKUP(Table1[[#This Row],[L4 Code]],TAŞ!C:C,TAŞ!C:C,"")</f>
        <v/>
      </c>
      <c r="CZ147" s="8" t="s">
        <v>5440</v>
      </c>
      <c r="DA147" s="8"/>
      <c r="DB147" s="8"/>
      <c r="DC147" s="8"/>
      <c r="DD147" s="8"/>
      <c r="DE147" s="8"/>
      <c r="DF147" s="8"/>
      <c r="DG147" s="8"/>
      <c r="DH147" s="8"/>
    </row>
    <row r="148" spans="1:112">
      <c r="A148" s="3" t="s">
        <v>5443</v>
      </c>
      <c r="B148" s="111" t="s">
        <v>29</v>
      </c>
      <c r="C148" t="str">
        <f>+_xlfn.XLOOKUP(B148,'L4'!B:B,'L4'!C:C)</f>
        <v>BETON - DEMIRSIZ - BOŞLUK / POROZ</v>
      </c>
      <c r="D148" t="s">
        <v>5182</v>
      </c>
      <c r="E148" t="str">
        <f>+_xlfn.XLOOKUP(D148,'M2'!H:H,'M2'!I:I)</f>
        <v>ÖZDOĞAN İNŞAAT - GENEL</v>
      </c>
      <c r="F148" s="77" t="s">
        <v>4971</v>
      </c>
      <c r="G148" t="s">
        <v>4998</v>
      </c>
      <c r="H148" s="3" t="s">
        <v>5185</v>
      </c>
      <c r="I148" s="3" t="s">
        <v>63</v>
      </c>
      <c r="J148" s="78">
        <v>109.524</v>
      </c>
      <c r="K148" s="78">
        <f>+M148-SUM(N148:X148)</f>
        <v>0</v>
      </c>
      <c r="L148" s="5">
        <f>-SUM(Y148:BT148)+K148</f>
        <v>0</v>
      </c>
      <c r="M148" s="78">
        <f t="shared" si="50"/>
        <v>0</v>
      </c>
      <c r="P148" s="8">
        <v>0</v>
      </c>
      <c r="Q148" s="8">
        <v>0</v>
      </c>
      <c r="R148" s="8">
        <v>0</v>
      </c>
      <c r="S148" s="8">
        <v>0</v>
      </c>
      <c r="T148" s="8">
        <v>0</v>
      </c>
      <c r="U148" s="8">
        <v>0</v>
      </c>
      <c r="V148" s="8">
        <v>0</v>
      </c>
      <c r="W148" s="8">
        <v>0</v>
      </c>
      <c r="X148" s="8">
        <v>0</v>
      </c>
      <c r="Y148" s="112">
        <v>0</v>
      </c>
      <c r="CK148" s="8">
        <f t="shared" si="51"/>
        <v>0</v>
      </c>
      <c r="CL148" s="8">
        <f t="shared" si="52"/>
        <v>0</v>
      </c>
      <c r="CM148" s="8">
        <f t="shared" si="53"/>
        <v>0</v>
      </c>
      <c r="CN148" s="8">
        <f t="shared" si="54"/>
        <v>0</v>
      </c>
      <c r="CO148" s="8">
        <f t="shared" si="55"/>
        <v>0</v>
      </c>
      <c r="CP148" s="8">
        <f t="shared" si="56"/>
        <v>0</v>
      </c>
      <c r="CQ148" s="8">
        <f t="shared" si="57"/>
        <v>0</v>
      </c>
      <c r="CR148" s="8">
        <f t="shared" si="58"/>
        <v>0</v>
      </c>
      <c r="CS148" s="8">
        <f t="shared" si="59"/>
        <v>0</v>
      </c>
      <c r="CT148" s="8">
        <f t="shared" si="60"/>
        <v>0</v>
      </c>
      <c r="CU148" s="8">
        <f t="shared" si="61"/>
        <v>0</v>
      </c>
      <c r="CV148" s="8">
        <f t="shared" si="62"/>
        <v>0</v>
      </c>
      <c r="CW148" s="8" t="str">
        <f>+_xlfn.XLOOKUP(Table1[[#This Row],[L4 Code]],KIRMATAŞ!B:B,KIRMATAŞ!B:B,"")</f>
        <v>D-01.ALT-04.TNL-018</v>
      </c>
      <c r="CX148" s="8" t="str">
        <f>+_xlfn.XLOOKUP(Table1[[#This Row],[L4 Code]],'SU TEMİNİ'!C:C,'SU TEMİNİ'!C:C,"")</f>
        <v/>
      </c>
      <c r="CY148" s="8" t="str">
        <f>+_xlfn.XLOOKUP(Table1[[#This Row],[L4 Code]],TAŞ!C:C,TAŞ!C:C,"")</f>
        <v/>
      </c>
      <c r="CZ148" s="8" t="s">
        <v>5441</v>
      </c>
      <c r="DA148" s="8"/>
      <c r="DB148" s="8"/>
      <c r="DC148" s="8"/>
      <c r="DD148" s="8"/>
      <c r="DE148" s="8"/>
      <c r="DF148" s="8"/>
      <c r="DG148" s="8"/>
      <c r="DH148" s="8"/>
    </row>
    <row r="149" spans="1:112">
      <c r="A149" s="3" t="s">
        <v>5443</v>
      </c>
      <c r="B149" s="111" t="s">
        <v>2655</v>
      </c>
      <c r="C149" t="str">
        <f>+_xlfn.XLOOKUP(B149,'L4'!B:B,'L4'!C:C)</f>
        <v>PLENTMIKS ALTTEMEL VE PLENTMIKS TEMEL</v>
      </c>
      <c r="D149" t="s">
        <v>4967</v>
      </c>
      <c r="E149" t="str">
        <f>+_xlfn.XLOOKUP(D149,'M2'!H:H,'M2'!I:I)</f>
        <v>PROJE GENELİ</v>
      </c>
      <c r="F149" s="77" t="s">
        <v>4973</v>
      </c>
      <c r="G149" t="s">
        <v>4983</v>
      </c>
      <c r="H149" s="3" t="s">
        <v>5444</v>
      </c>
      <c r="I149" s="3" t="s">
        <v>366</v>
      </c>
      <c r="J149" s="78">
        <v>274292.99999999994</v>
      </c>
      <c r="K149" s="78">
        <f>+M149-SUM(N149:W149)</f>
        <v>198000</v>
      </c>
      <c r="L149" s="5">
        <f>+SUM(X149:BT149)-K149</f>
        <v>-90200</v>
      </c>
      <c r="M149" s="78">
        <f t="shared" si="50"/>
        <v>198000</v>
      </c>
      <c r="Y149" s="112">
        <v>0</v>
      </c>
      <c r="BH149" s="8">
        <v>7150</v>
      </c>
      <c r="BI149" s="8">
        <v>8250</v>
      </c>
      <c r="BJ149" s="8">
        <v>8525</v>
      </c>
      <c r="BK149" s="8">
        <v>8250</v>
      </c>
      <c r="BL149" s="8">
        <v>8525</v>
      </c>
      <c r="BM149" s="8">
        <v>8525</v>
      </c>
      <c r="BN149" s="8">
        <v>7975</v>
      </c>
      <c r="BO149" s="8">
        <v>8525</v>
      </c>
      <c r="BP149" s="8">
        <v>8250</v>
      </c>
      <c r="BQ149" s="8">
        <v>8525</v>
      </c>
      <c r="BR149" s="8">
        <v>8250</v>
      </c>
      <c r="BS149" s="8">
        <v>8525</v>
      </c>
      <c r="BT149" s="8">
        <v>8525</v>
      </c>
      <c r="BU149" s="8">
        <v>8250</v>
      </c>
      <c r="BV149" s="8">
        <v>8525</v>
      </c>
      <c r="BW149" s="8">
        <v>8250</v>
      </c>
      <c r="BX149" s="8">
        <v>8525</v>
      </c>
      <c r="BY149" s="8">
        <v>8525</v>
      </c>
      <c r="BZ149" s="8">
        <v>7700</v>
      </c>
      <c r="CA149" s="8">
        <v>8525</v>
      </c>
      <c r="CB149" s="8">
        <v>8250</v>
      </c>
      <c r="CC149" s="8">
        <v>8525</v>
      </c>
      <c r="CD149" s="8">
        <v>8250</v>
      </c>
      <c r="CE149" s="8">
        <v>6875</v>
      </c>
      <c r="CK149" s="8">
        <f t="shared" si="51"/>
        <v>0</v>
      </c>
      <c r="CL149" s="8">
        <f t="shared" si="52"/>
        <v>0</v>
      </c>
      <c r="CM149" s="8">
        <f t="shared" si="53"/>
        <v>0</v>
      </c>
      <c r="CN149" s="8">
        <f t="shared" si="54"/>
        <v>0</v>
      </c>
      <c r="CO149" s="8">
        <f t="shared" si="55"/>
        <v>0</v>
      </c>
      <c r="CP149" s="8">
        <f t="shared" si="56"/>
        <v>0</v>
      </c>
      <c r="CQ149" s="8">
        <f t="shared" si="57"/>
        <v>0</v>
      </c>
      <c r="CR149" s="8">
        <f t="shared" si="58"/>
        <v>0</v>
      </c>
      <c r="CS149" s="8">
        <f t="shared" si="59"/>
        <v>0</v>
      </c>
      <c r="CT149" s="8">
        <f t="shared" si="60"/>
        <v>0</v>
      </c>
      <c r="CU149" s="8">
        <f t="shared" si="61"/>
        <v>0</v>
      </c>
      <c r="CV149" s="8">
        <f t="shared" si="62"/>
        <v>0</v>
      </c>
      <c r="CW149" s="8" t="str">
        <f>+_xlfn.XLOOKUP(Table1[[#This Row],[L4 Code]],KIRMATAŞ!B:B,KIRMATAŞ!B:B,"")</f>
        <v>D-01.ALT-05.TKP-001</v>
      </c>
      <c r="CX149" s="8" t="str">
        <f>+_xlfn.XLOOKUP(Table1[[#This Row],[L4 Code]],'SU TEMİNİ'!C:C,'SU TEMİNİ'!C:C,"")</f>
        <v>D-01.ALT-05.TKP-001</v>
      </c>
      <c r="CY149" s="8" t="str">
        <f>+_xlfn.XLOOKUP(Table1[[#This Row],[L4 Code]],TAŞ!C:C,TAŞ!C:C,"")</f>
        <v/>
      </c>
      <c r="CZ149" s="8" t="s">
        <v>5442</v>
      </c>
      <c r="DA149" s="8"/>
      <c r="DB149" s="8"/>
      <c r="DC149" s="8"/>
      <c r="DD149" s="8"/>
      <c r="DE149" s="8"/>
      <c r="DF149" s="8"/>
      <c r="DG149" s="8"/>
      <c r="DH149" s="8"/>
    </row>
    <row r="150" spans="1:112">
      <c r="A150" s="3" t="s">
        <v>5443</v>
      </c>
      <c r="B150" t="s">
        <v>2</v>
      </c>
      <c r="C150" t="str">
        <f>+_xlfn.XLOOKUP(B150,'L4'!B:B,'L4'!C:C)</f>
        <v>KAZI - YARMA VE YAN ARIYET</v>
      </c>
      <c r="D150" t="s">
        <v>71</v>
      </c>
      <c r="E150" t="str">
        <f>+_xlfn.XLOOKUP(D150,'M2'!H:H,'M2'!I:I)</f>
        <v>DOĞUŞ T. - GENEL</v>
      </c>
      <c r="F150" s="77" t="s">
        <v>4973</v>
      </c>
      <c r="G150" t="s">
        <v>4983</v>
      </c>
      <c r="H150" s="3" t="s">
        <v>5444</v>
      </c>
      <c r="I150" s="3" t="s">
        <v>5194</v>
      </c>
      <c r="J150" s="78"/>
      <c r="K150" s="78"/>
      <c r="M150" s="78"/>
      <c r="N150" s="8">
        <f>+SUMIFS(N$2:N$149,$CZ$2:$CZ$149,Table1[[#This Row],[BAĞLANTI]])</f>
        <v>0</v>
      </c>
      <c r="O150" s="8">
        <f>+SUMIFS(O$2:O$149,$CZ$2:$CZ$149,Table1[[#This Row],[BAĞLANTI]])</f>
        <v>0</v>
      </c>
      <c r="P150" s="8">
        <f>+SUMIFS(P$2:P$149,$CZ$2:$CZ$149,Table1[[#This Row],[BAĞLANTI]])</f>
        <v>0</v>
      </c>
      <c r="Q150" s="8">
        <f>+SUMIFS(Q$2:Q$149,$CZ$2:$CZ$149,Table1[[#This Row],[BAĞLANTI]])</f>
        <v>0</v>
      </c>
      <c r="R150" s="8">
        <f>+SUMIFS(R$2:R$149,$CZ$2:$CZ$149,Table1[[#This Row],[BAĞLANTI]])</f>
        <v>12090</v>
      </c>
      <c r="S150" s="8">
        <f>+SUMIFS(S$2:S$149,$CZ$2:$CZ$149,Table1[[#This Row],[BAĞLANTI]])</f>
        <v>235993.42</v>
      </c>
      <c r="T150" s="8">
        <f>+SUMIFS(T$2:T$149,$CZ$2:$CZ$149,Table1[[#This Row],[BAĞLANTI]])</f>
        <v>283287.908</v>
      </c>
      <c r="U150" s="8">
        <f>+SUMIFS(U$2:U$149,$CZ$2:$CZ$149,Table1[[#This Row],[BAĞLANTI]])</f>
        <v>364404.95500000002</v>
      </c>
      <c r="V150" s="8">
        <f>+SUMIFS(V$2:V$149,$CZ$2:$CZ$149,Table1[[#This Row],[BAĞLANTI]])</f>
        <v>237924.89099999983</v>
      </c>
      <c r="W150" s="8">
        <f>+SUMIFS(W$2:W$149,$CZ$2:$CZ$149,Table1[[#This Row],[BAĞLANTI]])</f>
        <v>185536.22100000022</v>
      </c>
      <c r="X150" s="8">
        <f>+SUMIFS(X$2:X$149,$CZ$2:$CZ$149,Table1[[#This Row],[BAĞLANTI]])</f>
        <v>55972.464999999851</v>
      </c>
      <c r="Y150" s="10">
        <f>+SUMIFS(Y$2:Y$149,$CZ$2:$CZ$149,Table1[[#This Row],[BAĞLANTI]])</f>
        <v>0</v>
      </c>
      <c r="Z150" s="8">
        <f>+SUMIFS(Z$2:Z$149,$CZ$2:$CZ$149,Table1[[#This Row],[BAĞLANTI]])</f>
        <v>102000</v>
      </c>
      <c r="AA150" s="8">
        <f>+SUMIFS(AA$2:AA$149,$CZ$2:$CZ$149,Table1[[#This Row],[BAĞLANTI]])</f>
        <v>180000</v>
      </c>
      <c r="AB150" s="8">
        <f>+SUMIFS(AB$2:AB$149,$CZ$2:$CZ$149,Table1[[#This Row],[BAĞLANTI]])</f>
        <v>180781.1799999997</v>
      </c>
      <c r="AC150" s="8">
        <f>+SUMIFS(AC$2:AC$149,$CZ$2:$CZ$149,Table1[[#This Row],[BAĞLANTI]])</f>
        <v>186000</v>
      </c>
      <c r="AD150" s="8">
        <f>+SUMIFS(AD$2:AD$149,$CZ$2:$CZ$149,Table1[[#This Row],[BAĞLANTI]])</f>
        <v>168000</v>
      </c>
      <c r="AE150" s="8">
        <f>+SUMIFS(AE$2:AE$149,$CZ$2:$CZ$149,Table1[[#This Row],[BAĞLANTI]])</f>
        <v>176835.97542499378</v>
      </c>
      <c r="AF150" s="8">
        <f>+SUMIFS(AF$2:AF$149,$CZ$2:$CZ$149,Table1[[#This Row],[BAĞLANTI]])</f>
        <v>180000</v>
      </c>
      <c r="AG150" s="8">
        <f>+SUMIFS(AG$2:AG$149,$CZ$2:$CZ$149,Table1[[#This Row],[BAĞLANTI]])</f>
        <v>186000</v>
      </c>
      <c r="AH150" s="8">
        <f>+SUMIFS(AH$2:AH$149,$CZ$2:$CZ$149,Table1[[#This Row],[BAĞLANTI]])</f>
        <v>180000</v>
      </c>
      <c r="AI150" s="8">
        <f>+SUMIFS(AI$2:AI$149,$CZ$2:$CZ$149,Table1[[#This Row],[BAĞLANTI]])</f>
        <v>186000</v>
      </c>
      <c r="AJ150" s="8">
        <f>+SUMIFS(AJ$2:AJ$149,$CZ$2:$CZ$149,Table1[[#This Row],[BAĞLANTI]])</f>
        <v>186000</v>
      </c>
      <c r="AK150" s="8">
        <f>+SUMIFS(AK$2:AK$149,$CZ$2:$CZ$149,Table1[[#This Row],[BAĞLANTI]])</f>
        <v>165852.45999999344</v>
      </c>
      <c r="AL150" s="8">
        <f>+SUMIFS(AL$2:AL$149,$CZ$2:$CZ$149,Table1[[#This Row],[BAĞLANTI]])</f>
        <v>0</v>
      </c>
      <c r="AM150" s="8">
        <f>+SUMIFS(AM$2:AM$149,$CZ$2:$CZ$149,Table1[[#This Row],[BAĞLANTI]])</f>
        <v>0</v>
      </c>
      <c r="AN150" s="8">
        <f>+SUMIFS(AN$2:AN$149,$CZ$2:$CZ$149,Table1[[#This Row],[BAĞLANTI]])</f>
        <v>0</v>
      </c>
      <c r="AO150" s="8">
        <f>+SUMIFS(AO$2:AO$149,$CZ$2:$CZ$149,Table1[[#This Row],[BAĞLANTI]])</f>
        <v>0</v>
      </c>
      <c r="AP150" s="8">
        <f>+SUMIFS(AP$2:AP$149,$CZ$2:$CZ$149,Table1[[#This Row],[BAĞLANTI]])</f>
        <v>0</v>
      </c>
      <c r="AQ150" s="8">
        <f>+SUMIFS(AQ$2:AQ$149,$CZ$2:$CZ$149,Table1[[#This Row],[BAĞLANTI]])</f>
        <v>0</v>
      </c>
      <c r="AR150" s="8">
        <f>+SUMIFS(AR$2:AR$149,$CZ$2:$CZ$149,Table1[[#This Row],[BAĞLANTI]])</f>
        <v>0</v>
      </c>
      <c r="AS150" s="8">
        <f>+SUMIFS(AS$2:AS$149,$CZ$2:$CZ$149,Table1[[#This Row],[BAĞLANTI]])</f>
        <v>0</v>
      </c>
      <c r="AT150" s="8">
        <f>+SUMIFS(AT$2:AT$149,$CZ$2:$CZ$149,Table1[[#This Row],[BAĞLANTI]])</f>
        <v>0</v>
      </c>
      <c r="AU150" s="8">
        <f>+SUMIFS(AU$2:AU$149,$CZ$2:$CZ$149,Table1[[#This Row],[BAĞLANTI]])</f>
        <v>0</v>
      </c>
      <c r="AV150" s="8">
        <f>+SUMIFS(AV$2:AV$149,$CZ$2:$CZ$149,Table1[[#This Row],[BAĞLANTI]])</f>
        <v>0</v>
      </c>
      <c r="AW150" s="8">
        <f>+SUMIFS(AW$2:AW$149,$CZ$2:$CZ$149,Table1[[#This Row],[BAĞLANTI]])</f>
        <v>0</v>
      </c>
      <c r="AX150" s="8">
        <f>+SUMIFS(AX$2:AX$149,$CZ$2:$CZ$149,Table1[[#This Row],[BAĞLANTI]])</f>
        <v>0</v>
      </c>
      <c r="AY150" s="8">
        <f>+SUMIFS(AY$2:AY$149,$CZ$2:$CZ$149,Table1[[#This Row],[BAĞLANTI]])</f>
        <v>0</v>
      </c>
      <c r="AZ150" s="8">
        <f>+SUMIFS(AZ$2:AZ$149,$CZ$2:$CZ$149,Table1[[#This Row],[BAĞLANTI]])</f>
        <v>0</v>
      </c>
      <c r="BA150" s="8">
        <f>+SUMIFS(BA$2:BA$149,$CZ$2:$CZ$149,Table1[[#This Row],[BAĞLANTI]])</f>
        <v>0</v>
      </c>
      <c r="BB150" s="8">
        <f>+SUMIFS(BB$2:BB$149,$CZ$2:$CZ$149,Table1[[#This Row],[BAĞLANTI]])</f>
        <v>0</v>
      </c>
      <c r="BC150" s="8">
        <f>+SUMIFS(BC$2:BC$149,$CZ$2:$CZ$149,Table1[[#This Row],[BAĞLANTI]])</f>
        <v>0</v>
      </c>
      <c r="BD150" s="8">
        <f>+SUMIFS(BD$2:BD$149,$CZ$2:$CZ$149,Table1[[#This Row],[BAĞLANTI]])</f>
        <v>0</v>
      </c>
      <c r="BE150" s="8">
        <f>+SUMIFS(BE$2:BE$149,$CZ$2:$CZ$149,Table1[[#This Row],[BAĞLANTI]])</f>
        <v>0</v>
      </c>
      <c r="BF150" s="8">
        <f>+SUMIFS(BF$2:BF$149,$CZ$2:$CZ$149,Table1[[#This Row],[BAĞLANTI]])</f>
        <v>0</v>
      </c>
      <c r="BG150" s="8">
        <f>+SUMIFS(BG$2:BG$149,$CZ$2:$CZ$149,Table1[[#This Row],[BAĞLANTI]])</f>
        <v>0</v>
      </c>
      <c r="BH150" s="8">
        <f>+SUMIFS(BH$2:BH$149,$CZ$2:$CZ$149,Table1[[#This Row],[BAĞLANTI]])</f>
        <v>0</v>
      </c>
      <c r="BI150" s="8">
        <f>+SUMIFS(BI$2:BI$149,$CZ$2:$CZ$149,Table1[[#This Row],[BAĞLANTI]])</f>
        <v>0</v>
      </c>
      <c r="BJ150" s="8">
        <f>+SUMIFS(BJ$2:BJ$149,$CZ$2:$CZ$149,Table1[[#This Row],[BAĞLANTI]])</f>
        <v>0</v>
      </c>
      <c r="BK150" s="8">
        <f>+SUMIFS(BK$2:BK$149,$CZ$2:$CZ$149,Table1[[#This Row],[BAĞLANTI]])</f>
        <v>0</v>
      </c>
      <c r="BL150" s="8">
        <f>+SUMIFS(BL$2:BL$149,$CZ$2:$CZ$149,Table1[[#This Row],[BAĞLANTI]])</f>
        <v>0</v>
      </c>
      <c r="BM150" s="8">
        <f>+SUMIFS(BM$2:BM$149,$CZ$2:$CZ$149,Table1[[#This Row],[BAĞLANTI]])</f>
        <v>0</v>
      </c>
      <c r="BN150" s="8">
        <f>+SUMIFS(BN$2:BN$149,$CZ$2:$CZ$149,Table1[[#This Row],[BAĞLANTI]])</f>
        <v>0</v>
      </c>
      <c r="BO150" s="8">
        <f>+SUMIFS(BO$2:BO$149,$CZ$2:$CZ$149,Table1[[#This Row],[BAĞLANTI]])</f>
        <v>0</v>
      </c>
      <c r="BP150" s="8">
        <f>+SUMIFS(BP$2:BP$149,$CZ$2:$CZ$149,Table1[[#This Row],[BAĞLANTI]])</f>
        <v>0</v>
      </c>
      <c r="BQ150" s="8">
        <f>+SUMIFS(BQ$2:BQ$149,$CZ$2:$CZ$149,Table1[[#This Row],[BAĞLANTI]])</f>
        <v>0</v>
      </c>
      <c r="BR150" s="8">
        <f>+SUMIFS(BR$2:BR$149,$CZ$2:$CZ$149,Table1[[#This Row],[BAĞLANTI]])</f>
        <v>0</v>
      </c>
      <c r="BS150" s="8">
        <f>+SUMIFS(BS$2:BS$149,$CZ$2:$CZ$149,Table1[[#This Row],[BAĞLANTI]])</f>
        <v>0</v>
      </c>
      <c r="BT150" s="8">
        <f>+SUMIFS(BT$2:BT$149,$CZ$2:$CZ$149,Table1[[#This Row],[BAĞLANTI]])</f>
        <v>0</v>
      </c>
      <c r="BU150" s="8">
        <f>+SUMIFS(BU$2:BU$149,$CZ$2:$CZ$149,Table1[[#This Row],[BAĞLANTI]])</f>
        <v>0</v>
      </c>
      <c r="BV150" s="8">
        <f>+SUMIFS(BV$2:BV$149,$CZ$2:$CZ$149,Table1[[#This Row],[BAĞLANTI]])</f>
        <v>0</v>
      </c>
      <c r="BW150" s="8">
        <f>+SUMIFS(BW$2:BW$149,$CZ$2:$CZ$149,Table1[[#This Row],[BAĞLANTI]])</f>
        <v>0</v>
      </c>
      <c r="CK150" s="8">
        <f t="shared" si="51"/>
        <v>0</v>
      </c>
      <c r="CL150" s="8">
        <f t="shared" si="52"/>
        <v>0</v>
      </c>
      <c r="CM150" s="8">
        <f t="shared" si="53"/>
        <v>0</v>
      </c>
      <c r="CN150" s="8">
        <f t="shared" si="54"/>
        <v>0</v>
      </c>
      <c r="CO150" s="8">
        <f t="shared" si="55"/>
        <v>0</v>
      </c>
      <c r="CP150" s="8">
        <f t="shared" si="56"/>
        <v>0</v>
      </c>
      <c r="CQ150" s="8">
        <f t="shared" si="57"/>
        <v>0</v>
      </c>
      <c r="CR150" s="8">
        <f t="shared" si="58"/>
        <v>0</v>
      </c>
      <c r="CS150" s="8">
        <f t="shared" si="59"/>
        <v>0</v>
      </c>
      <c r="CT150" s="8">
        <f t="shared" si="60"/>
        <v>0</v>
      </c>
      <c r="CU150" s="8">
        <f t="shared" si="61"/>
        <v>0</v>
      </c>
      <c r="CV150" s="8">
        <f t="shared" si="62"/>
        <v>0</v>
      </c>
      <c r="CW150" s="8">
        <f>+SUMIFS(CW$2:CW$149,$CZ$2:$CZ$149,Table1[[#This Row],[BAĞLANTI]])</f>
        <v>0</v>
      </c>
      <c r="CX150" s="8">
        <f>+SUMIFS(CX$2:CX$149,$CZ$2:$CZ$149,Table1[[#This Row],[BAĞLANTI]])</f>
        <v>0</v>
      </c>
      <c r="CY150" s="8">
        <f>+SUMIFS(CY$2:CY$149,$CZ$2:$CZ$149,Table1[[#This Row],[BAĞLANTI]])</f>
        <v>0</v>
      </c>
      <c r="CZ150" s="97" t="s">
        <v>5301</v>
      </c>
      <c r="DA150" s="8"/>
      <c r="DB150" s="8"/>
      <c r="DC150" s="8"/>
      <c r="DD150" s="8"/>
      <c r="DE150" s="8"/>
      <c r="DF150" s="8"/>
      <c r="DG150" s="8"/>
      <c r="DH150" s="8"/>
    </row>
    <row r="151" spans="1:112">
      <c r="A151" s="3" t="s">
        <v>5443</v>
      </c>
      <c r="B151" t="s">
        <v>2</v>
      </c>
      <c r="C151" t="str">
        <f>+_xlfn.XLOOKUP(B151,'L4'!B:B,'L4'!C:C)</f>
        <v>KAZI - YARMA VE YAN ARIYET</v>
      </c>
      <c r="D151" t="s">
        <v>76</v>
      </c>
      <c r="E151" t="str">
        <f>+_xlfn.XLOOKUP(D151,'M2'!H:H,'M2'!I:I)</f>
        <v>RAYSAN - GENEL</v>
      </c>
      <c r="F151" s="77" t="s">
        <v>4973</v>
      </c>
      <c r="G151" t="s">
        <v>4983</v>
      </c>
      <c r="H151" s="3" t="s">
        <v>5444</v>
      </c>
      <c r="I151" s="3" t="s">
        <v>5194</v>
      </c>
      <c r="J151" s="78"/>
      <c r="K151" s="78"/>
      <c r="M151" s="78"/>
      <c r="N151" s="8">
        <f>+SUMIFS(N$2:N$149,$CZ$2:$CZ$149,Table1[[#This Row],[BAĞLANTI]])</f>
        <v>0</v>
      </c>
      <c r="O151" s="8">
        <f>+SUMIFS(O$2:O$149,$CZ$2:$CZ$149,Table1[[#This Row],[BAĞLANTI]])</f>
        <v>0</v>
      </c>
      <c r="P151" s="8">
        <f>+SUMIFS(P$2:P$149,$CZ$2:$CZ$149,Table1[[#This Row],[BAĞLANTI]])</f>
        <v>155000</v>
      </c>
      <c r="Q151" s="8">
        <f>+SUMIFS(Q$2:Q$149,$CZ$2:$CZ$149,Table1[[#This Row],[BAĞLANTI]])</f>
        <v>259190.93</v>
      </c>
      <c r="R151" s="8">
        <f>+SUMIFS(R$2:R$149,$CZ$2:$CZ$149,Table1[[#This Row],[BAĞLANTI]])</f>
        <v>420766.08999999997</v>
      </c>
      <c r="S151" s="8">
        <f>+SUMIFS(S$2:S$149,$CZ$2:$CZ$149,Table1[[#This Row],[BAĞLANTI]])</f>
        <v>601626.37</v>
      </c>
      <c r="T151" s="8">
        <f>+SUMIFS(T$2:T$149,$CZ$2:$CZ$149,Table1[[#This Row],[BAĞLANTI]])</f>
        <v>504649.64000000013</v>
      </c>
      <c r="U151" s="8">
        <f>+SUMIFS(U$2:U$149,$CZ$2:$CZ$149,Table1[[#This Row],[BAĞLANTI]])</f>
        <v>332690.43599999987</v>
      </c>
      <c r="V151" s="8">
        <f>+SUMIFS(V$2:V$149,$CZ$2:$CZ$149,Table1[[#This Row],[BAĞLANTI]])</f>
        <v>337569.49099999981</v>
      </c>
      <c r="W151" s="8">
        <f>+SUMIFS(W$2:W$149,$CZ$2:$CZ$149,Table1[[#This Row],[BAĞLANTI]])</f>
        <v>382942.88200000022</v>
      </c>
      <c r="X151" s="8">
        <f>+SUMIFS(X$2:X$149,$CZ$2:$CZ$149,Table1[[#This Row],[BAĞLANTI]])</f>
        <v>352585.47</v>
      </c>
      <c r="Y151" s="10">
        <f>+SUMIFS(Y$2:Y$149,$CZ$2:$CZ$149,Table1[[#This Row],[BAĞLANTI]])</f>
        <v>323685.99800000014</v>
      </c>
      <c r="Z151" s="8">
        <f>+SUMIFS(Z$2:Z$149,$CZ$2:$CZ$149,Table1[[#This Row],[BAĞLANTI]])</f>
        <v>227021.46357049805</v>
      </c>
      <c r="AA151" s="8">
        <f>+SUMIFS(AA$2:AA$149,$CZ$2:$CZ$149,Table1[[#This Row],[BAĞLANTI]])</f>
        <v>96500.605000004638</v>
      </c>
      <c r="AB151" s="8">
        <f>+SUMIFS(AB$2:AB$149,$CZ$2:$CZ$149,Table1[[#This Row],[BAĞLANTI]])</f>
        <v>0</v>
      </c>
      <c r="AC151" s="8">
        <f>+SUMIFS(AC$2:AC$149,$CZ$2:$CZ$149,Table1[[#This Row],[BAĞLANTI]])</f>
        <v>0</v>
      </c>
      <c r="AD151" s="8">
        <f>+SUMIFS(AD$2:AD$149,$CZ$2:$CZ$149,Table1[[#This Row],[BAĞLANTI]])</f>
        <v>0</v>
      </c>
      <c r="AE151" s="8">
        <f>+SUMIFS(AE$2:AE$149,$CZ$2:$CZ$149,Table1[[#This Row],[BAĞLANTI]])</f>
        <v>0</v>
      </c>
      <c r="AF151" s="8">
        <f>+SUMIFS(AF$2:AF$149,$CZ$2:$CZ$149,Table1[[#This Row],[BAĞLANTI]])</f>
        <v>0</v>
      </c>
      <c r="AG151" s="8">
        <f>+SUMIFS(AG$2:AG$149,$CZ$2:$CZ$149,Table1[[#This Row],[BAĞLANTI]])</f>
        <v>0</v>
      </c>
      <c r="AH151" s="8">
        <f>+SUMIFS(AH$2:AH$149,$CZ$2:$CZ$149,Table1[[#This Row],[BAĞLANTI]])</f>
        <v>0</v>
      </c>
      <c r="AI151" s="8">
        <f>+SUMIFS(AI$2:AI$149,$CZ$2:$CZ$149,Table1[[#This Row],[BAĞLANTI]])</f>
        <v>0</v>
      </c>
      <c r="AJ151" s="8">
        <f>+SUMIFS(AJ$2:AJ$149,$CZ$2:$CZ$149,Table1[[#This Row],[BAĞLANTI]])</f>
        <v>0</v>
      </c>
      <c r="AK151" s="8">
        <f>+SUMIFS(AK$2:AK$149,$CZ$2:$CZ$149,Table1[[#This Row],[BAĞLANTI]])</f>
        <v>0</v>
      </c>
      <c r="AL151" s="8">
        <f>+SUMIFS(AL$2:AL$149,$CZ$2:$CZ$149,Table1[[#This Row],[BAĞLANTI]])</f>
        <v>0</v>
      </c>
      <c r="AM151" s="8">
        <f>+SUMIFS(AM$2:AM$149,$CZ$2:$CZ$149,Table1[[#This Row],[BAĞLANTI]])</f>
        <v>0</v>
      </c>
      <c r="AN151" s="8">
        <f>+SUMIFS(AN$2:AN$149,$CZ$2:$CZ$149,Table1[[#This Row],[BAĞLANTI]])</f>
        <v>0</v>
      </c>
      <c r="AO151" s="8">
        <f>+SUMIFS(AO$2:AO$149,$CZ$2:$CZ$149,Table1[[#This Row],[BAĞLANTI]])</f>
        <v>0</v>
      </c>
      <c r="AP151" s="8">
        <f>+SUMIFS(AP$2:AP$149,$CZ$2:$CZ$149,Table1[[#This Row],[BAĞLANTI]])</f>
        <v>0</v>
      </c>
      <c r="AQ151" s="8">
        <f>+SUMIFS(AQ$2:AQ$149,$CZ$2:$CZ$149,Table1[[#This Row],[BAĞLANTI]])</f>
        <v>0</v>
      </c>
      <c r="AR151" s="8">
        <f>+SUMIFS(AR$2:AR$149,$CZ$2:$CZ$149,Table1[[#This Row],[BAĞLANTI]])</f>
        <v>0</v>
      </c>
      <c r="AS151" s="8">
        <f>+SUMIFS(AS$2:AS$149,$CZ$2:$CZ$149,Table1[[#This Row],[BAĞLANTI]])</f>
        <v>0</v>
      </c>
      <c r="AT151" s="8">
        <f>+SUMIFS(AT$2:AT$149,$CZ$2:$CZ$149,Table1[[#This Row],[BAĞLANTI]])</f>
        <v>0</v>
      </c>
      <c r="AU151" s="8">
        <f>+SUMIFS(AU$2:AU$149,$CZ$2:$CZ$149,Table1[[#This Row],[BAĞLANTI]])</f>
        <v>0</v>
      </c>
      <c r="AV151" s="8">
        <f>+SUMIFS(AV$2:AV$149,$CZ$2:$CZ$149,Table1[[#This Row],[BAĞLANTI]])</f>
        <v>0</v>
      </c>
      <c r="AW151" s="8">
        <f>+SUMIFS(AW$2:AW$149,$CZ$2:$CZ$149,Table1[[#This Row],[BAĞLANTI]])</f>
        <v>0</v>
      </c>
      <c r="AX151" s="8">
        <f>+SUMIFS(AX$2:AX$149,$CZ$2:$CZ$149,Table1[[#This Row],[BAĞLANTI]])</f>
        <v>0</v>
      </c>
      <c r="AY151" s="8">
        <f>+SUMIFS(AY$2:AY$149,$CZ$2:$CZ$149,Table1[[#This Row],[BAĞLANTI]])</f>
        <v>0</v>
      </c>
      <c r="AZ151" s="8">
        <f>+SUMIFS(AZ$2:AZ$149,$CZ$2:$CZ$149,Table1[[#This Row],[BAĞLANTI]])</f>
        <v>0</v>
      </c>
      <c r="BA151" s="8">
        <f>+SUMIFS(BA$2:BA$149,$CZ$2:$CZ$149,Table1[[#This Row],[BAĞLANTI]])</f>
        <v>0</v>
      </c>
      <c r="BB151" s="8">
        <f>+SUMIFS(BB$2:BB$149,$CZ$2:$CZ$149,Table1[[#This Row],[BAĞLANTI]])</f>
        <v>0</v>
      </c>
      <c r="BC151" s="8">
        <f>+SUMIFS(BC$2:BC$149,$CZ$2:$CZ$149,Table1[[#This Row],[BAĞLANTI]])</f>
        <v>0</v>
      </c>
      <c r="BD151" s="8">
        <f>+SUMIFS(BD$2:BD$149,$CZ$2:$CZ$149,Table1[[#This Row],[BAĞLANTI]])</f>
        <v>0</v>
      </c>
      <c r="BE151" s="8">
        <f>+SUMIFS(BE$2:BE$149,$CZ$2:$CZ$149,Table1[[#This Row],[BAĞLANTI]])</f>
        <v>0</v>
      </c>
      <c r="BF151" s="8">
        <f>+SUMIFS(BF$2:BF$149,$CZ$2:$CZ$149,Table1[[#This Row],[BAĞLANTI]])</f>
        <v>0</v>
      </c>
      <c r="BG151" s="8">
        <f>+SUMIFS(BG$2:BG$149,$CZ$2:$CZ$149,Table1[[#This Row],[BAĞLANTI]])</f>
        <v>0</v>
      </c>
      <c r="BH151" s="8">
        <f>+SUMIFS(BH$2:BH$149,$CZ$2:$CZ$149,Table1[[#This Row],[BAĞLANTI]])</f>
        <v>0</v>
      </c>
      <c r="BI151" s="8">
        <f>+SUMIFS(BI$2:BI$149,$CZ$2:$CZ$149,Table1[[#This Row],[BAĞLANTI]])</f>
        <v>0</v>
      </c>
      <c r="BJ151" s="8">
        <f>+SUMIFS(BJ$2:BJ$149,$CZ$2:$CZ$149,Table1[[#This Row],[BAĞLANTI]])</f>
        <v>0</v>
      </c>
      <c r="BK151" s="8">
        <f>+SUMIFS(BK$2:BK$149,$CZ$2:$CZ$149,Table1[[#This Row],[BAĞLANTI]])</f>
        <v>0</v>
      </c>
      <c r="BL151" s="8">
        <f>+SUMIFS(BL$2:BL$149,$CZ$2:$CZ$149,Table1[[#This Row],[BAĞLANTI]])</f>
        <v>0</v>
      </c>
      <c r="BM151" s="8">
        <f>+SUMIFS(BM$2:BM$149,$CZ$2:$CZ$149,Table1[[#This Row],[BAĞLANTI]])</f>
        <v>0</v>
      </c>
      <c r="BN151" s="8">
        <f>+SUMIFS(BN$2:BN$149,$CZ$2:$CZ$149,Table1[[#This Row],[BAĞLANTI]])</f>
        <v>0</v>
      </c>
      <c r="BO151" s="8">
        <f>+SUMIFS(BO$2:BO$149,$CZ$2:$CZ$149,Table1[[#This Row],[BAĞLANTI]])</f>
        <v>0</v>
      </c>
      <c r="BP151" s="8">
        <f>+SUMIFS(BP$2:BP$149,$CZ$2:$CZ$149,Table1[[#This Row],[BAĞLANTI]])</f>
        <v>0</v>
      </c>
      <c r="BQ151" s="8">
        <f>+SUMIFS(BQ$2:BQ$149,$CZ$2:$CZ$149,Table1[[#This Row],[BAĞLANTI]])</f>
        <v>0</v>
      </c>
      <c r="BR151" s="8">
        <f>+SUMIFS(BR$2:BR$149,$CZ$2:$CZ$149,Table1[[#This Row],[BAĞLANTI]])</f>
        <v>0</v>
      </c>
      <c r="BS151" s="8">
        <f>+SUMIFS(BS$2:BS$149,$CZ$2:$CZ$149,Table1[[#This Row],[BAĞLANTI]])</f>
        <v>0</v>
      </c>
      <c r="BT151" s="8">
        <f>+SUMIFS(BT$2:BT$149,$CZ$2:$CZ$149,Table1[[#This Row],[BAĞLANTI]])</f>
        <v>0</v>
      </c>
      <c r="BU151" s="8">
        <f>+SUMIFS(BU$2:BU$149,$CZ$2:$CZ$149,Table1[[#This Row],[BAĞLANTI]])</f>
        <v>0</v>
      </c>
      <c r="BV151" s="8">
        <f>+SUMIFS(BV$2:BV$149,$CZ$2:$CZ$149,Table1[[#This Row],[BAĞLANTI]])</f>
        <v>0</v>
      </c>
      <c r="BW151" s="8">
        <f>+SUMIFS(BW$2:BW$149,$CZ$2:$CZ$149,Table1[[#This Row],[BAĞLANTI]])</f>
        <v>0</v>
      </c>
      <c r="CK151" s="8">
        <f t="shared" si="51"/>
        <v>0</v>
      </c>
      <c r="CL151" s="8">
        <f t="shared" si="52"/>
        <v>0</v>
      </c>
      <c r="CM151" s="8">
        <f t="shared" si="53"/>
        <v>0</v>
      </c>
      <c r="CN151" s="8">
        <f t="shared" si="54"/>
        <v>0</v>
      </c>
      <c r="CO151" s="8">
        <f t="shared" si="55"/>
        <v>0</v>
      </c>
      <c r="CP151" s="8">
        <f t="shared" si="56"/>
        <v>0</v>
      </c>
      <c r="CQ151" s="8">
        <f t="shared" si="57"/>
        <v>0</v>
      </c>
      <c r="CR151" s="8">
        <f t="shared" si="58"/>
        <v>0</v>
      </c>
      <c r="CS151" s="8">
        <f t="shared" si="59"/>
        <v>0</v>
      </c>
      <c r="CT151" s="8">
        <f t="shared" si="60"/>
        <v>0</v>
      </c>
      <c r="CU151" s="8">
        <f t="shared" si="61"/>
        <v>0</v>
      </c>
      <c r="CV151" s="8">
        <f t="shared" si="62"/>
        <v>0</v>
      </c>
      <c r="CW151" s="8">
        <f>+SUMIFS(CW$2:CW$149,$CZ$2:$CZ$149,Table1[[#This Row],[BAĞLANTI]])</f>
        <v>0</v>
      </c>
      <c r="CX151" s="8">
        <f>+SUMIFS(CX$2:CX$149,$CZ$2:$CZ$149,Table1[[#This Row],[BAĞLANTI]])</f>
        <v>0</v>
      </c>
      <c r="CY151" s="8">
        <f>+SUMIFS(CY$2:CY$149,$CZ$2:$CZ$149,Table1[[#This Row],[BAĞLANTI]])</f>
        <v>0</v>
      </c>
      <c r="CZ151" s="97" t="s">
        <v>5300</v>
      </c>
      <c r="DA151" s="8"/>
      <c r="DB151" s="8"/>
      <c r="DC151" s="8"/>
      <c r="DD151" s="8"/>
      <c r="DE151" s="8"/>
      <c r="DF151" s="8"/>
      <c r="DG151" s="8"/>
      <c r="DH151" s="8"/>
    </row>
    <row r="152" spans="1:112">
      <c r="A152" s="3" t="s">
        <v>5443</v>
      </c>
      <c r="B152" t="s">
        <v>2</v>
      </c>
      <c r="C152" t="str">
        <f>+_xlfn.XLOOKUP(B152,'L4'!B:B,'L4'!C:C)</f>
        <v>KAZI - YARMA VE YAN ARIYET</v>
      </c>
      <c r="D152" t="s">
        <v>73</v>
      </c>
      <c r="E152" t="str">
        <f>+_xlfn.XLOOKUP(D152,'M2'!H:H,'M2'!I:I)</f>
        <v>PETSAN - GENEL</v>
      </c>
      <c r="F152" s="77" t="s">
        <v>4973</v>
      </c>
      <c r="G152" t="s">
        <v>4983</v>
      </c>
      <c r="H152" s="3" t="s">
        <v>5444</v>
      </c>
      <c r="I152" s="3" t="s">
        <v>5194</v>
      </c>
      <c r="J152" s="78"/>
      <c r="K152" s="78"/>
      <c r="M152" s="78"/>
      <c r="N152" s="8">
        <f>+SUMIFS(N$2:N$149,$CZ$2:$CZ$149,Table1[[#This Row],[BAĞLANTI]])</f>
        <v>0</v>
      </c>
      <c r="O152" s="8">
        <f>+SUMIFS(O$2:O$149,$CZ$2:$CZ$149,Table1[[#This Row],[BAĞLANTI]])</f>
        <v>0</v>
      </c>
      <c r="P152" s="8">
        <f>+SUMIFS(P$2:P$149,$CZ$2:$CZ$149,Table1[[#This Row],[BAĞLANTI]])</f>
        <v>0</v>
      </c>
      <c r="Q152" s="8">
        <f>+SUMIFS(Q$2:Q$149,$CZ$2:$CZ$149,Table1[[#This Row],[BAĞLANTI]])</f>
        <v>0</v>
      </c>
      <c r="R152" s="8">
        <f>+SUMIFS(R$2:R$149,$CZ$2:$CZ$149,Table1[[#This Row],[BAĞLANTI]])</f>
        <v>80609.759999999995</v>
      </c>
      <c r="S152" s="8">
        <f>+SUMIFS(S$2:S$149,$CZ$2:$CZ$149,Table1[[#This Row],[BAĞLANTI]])</f>
        <v>38251.39</v>
      </c>
      <c r="T152" s="8">
        <f>+SUMIFS(T$2:T$149,$CZ$2:$CZ$149,Table1[[#This Row],[BAĞLANTI]])</f>
        <v>53173.1</v>
      </c>
      <c r="U152" s="8">
        <f>+SUMIFS(U$2:U$149,$CZ$2:$CZ$149,Table1[[#This Row],[BAĞLANTI]])</f>
        <v>137575.53</v>
      </c>
      <c r="V152" s="8">
        <f>+SUMIFS(V$2:V$149,$CZ$2:$CZ$149,Table1[[#This Row],[BAĞLANTI]])</f>
        <v>79290.77</v>
      </c>
      <c r="W152" s="8">
        <f>+SUMIFS(W$2:W$149,$CZ$2:$CZ$149,Table1[[#This Row],[BAĞLANTI]])</f>
        <v>84925.52</v>
      </c>
      <c r="X152" s="8">
        <f>+SUMIFS(X$2:X$149,$CZ$2:$CZ$149,Table1[[#This Row],[BAĞLANTI]])</f>
        <v>52947.4</v>
      </c>
      <c r="Y152" s="10">
        <f>+SUMIFS(Y$2:Y$149,$CZ$2:$CZ$149,Table1[[#This Row],[BAĞLANTI]])</f>
        <v>98421.37</v>
      </c>
      <c r="Z152" s="8">
        <f>+SUMIFS(Z$2:Z$149,$CZ$2:$CZ$149,Table1[[#This Row],[BAĞLANTI]])</f>
        <v>190400</v>
      </c>
      <c r="AA152" s="8">
        <f>+SUMIFS(AA$2:AA$149,$CZ$2:$CZ$149,Table1[[#This Row],[BAĞLANTI]])</f>
        <v>336000</v>
      </c>
      <c r="AB152" s="8">
        <f>+SUMIFS(AB$2:AB$149,$CZ$2:$CZ$149,Table1[[#This Row],[BAĞLANTI]])</f>
        <v>347200</v>
      </c>
      <c r="AC152" s="8">
        <f>+SUMIFS(AC$2:AC$149,$CZ$2:$CZ$149,Table1[[#This Row],[BAĞLANTI]])</f>
        <v>287074.06554999761</v>
      </c>
      <c r="AD152" s="8">
        <f>+SUMIFS(AD$2:AD$149,$CZ$2:$CZ$149,Table1[[#This Row],[BAĞLANTI]])</f>
        <v>173600</v>
      </c>
      <c r="AE152" s="8">
        <f>+SUMIFS(AE$2:AE$149,$CZ$2:$CZ$149,Table1[[#This Row],[BAĞLANTI]])</f>
        <v>192200</v>
      </c>
      <c r="AF152" s="8">
        <f>+SUMIFS(AF$2:AF$149,$CZ$2:$CZ$149,Table1[[#This Row],[BAĞLANTI]])</f>
        <v>186000</v>
      </c>
      <c r="AG152" s="8">
        <f>+SUMIFS(AG$2:AG$149,$CZ$2:$CZ$149,Table1[[#This Row],[BAĞLANTI]])</f>
        <v>192200</v>
      </c>
      <c r="AH152" s="8">
        <f>+SUMIFS(AH$2:AH$149,$CZ$2:$CZ$149,Table1[[#This Row],[BAĞLANTI]])</f>
        <v>186000</v>
      </c>
      <c r="AI152" s="8">
        <f>+SUMIFS(AI$2:AI$149,$CZ$2:$CZ$149,Table1[[#This Row],[BAĞLANTI]])</f>
        <v>192200</v>
      </c>
      <c r="AJ152" s="8">
        <f>+SUMIFS(AJ$2:AJ$149,$CZ$2:$CZ$149,Table1[[#This Row],[BAĞLANTI]])</f>
        <v>117974.51000000164</v>
      </c>
      <c r="AK152" s="8">
        <f>+SUMIFS(AK$2:AK$149,$CZ$2:$CZ$149,Table1[[#This Row],[BAĞLANTI]])</f>
        <v>0</v>
      </c>
      <c r="AL152" s="8">
        <f>+SUMIFS(AL$2:AL$149,$CZ$2:$CZ$149,Table1[[#This Row],[BAĞLANTI]])</f>
        <v>0</v>
      </c>
      <c r="AM152" s="8">
        <f>+SUMIFS(AM$2:AM$149,$CZ$2:$CZ$149,Table1[[#This Row],[BAĞLANTI]])</f>
        <v>0</v>
      </c>
      <c r="AN152" s="8">
        <f>+SUMIFS(AN$2:AN$149,$CZ$2:$CZ$149,Table1[[#This Row],[BAĞLANTI]])</f>
        <v>0</v>
      </c>
      <c r="AO152" s="8">
        <f>+SUMIFS(AO$2:AO$149,$CZ$2:$CZ$149,Table1[[#This Row],[BAĞLANTI]])</f>
        <v>0</v>
      </c>
      <c r="AP152" s="8">
        <f>+SUMIFS(AP$2:AP$149,$CZ$2:$CZ$149,Table1[[#This Row],[BAĞLANTI]])</f>
        <v>0</v>
      </c>
      <c r="AQ152" s="8">
        <f>+SUMIFS(AQ$2:AQ$149,$CZ$2:$CZ$149,Table1[[#This Row],[BAĞLANTI]])</f>
        <v>0</v>
      </c>
      <c r="AR152" s="8">
        <f>+SUMIFS(AR$2:AR$149,$CZ$2:$CZ$149,Table1[[#This Row],[BAĞLANTI]])</f>
        <v>0</v>
      </c>
      <c r="AS152" s="8">
        <f>+SUMIFS(AS$2:AS$149,$CZ$2:$CZ$149,Table1[[#This Row],[BAĞLANTI]])</f>
        <v>0</v>
      </c>
      <c r="AT152" s="8">
        <f>+SUMIFS(AT$2:AT$149,$CZ$2:$CZ$149,Table1[[#This Row],[BAĞLANTI]])</f>
        <v>0</v>
      </c>
      <c r="AU152" s="8">
        <f>+SUMIFS(AU$2:AU$149,$CZ$2:$CZ$149,Table1[[#This Row],[BAĞLANTI]])</f>
        <v>0</v>
      </c>
      <c r="AV152" s="8">
        <f>+SUMIFS(AV$2:AV$149,$CZ$2:$CZ$149,Table1[[#This Row],[BAĞLANTI]])</f>
        <v>0</v>
      </c>
      <c r="AW152" s="8">
        <f>+SUMIFS(AW$2:AW$149,$CZ$2:$CZ$149,Table1[[#This Row],[BAĞLANTI]])</f>
        <v>0</v>
      </c>
      <c r="AX152" s="8">
        <f>+SUMIFS(AX$2:AX$149,$CZ$2:$CZ$149,Table1[[#This Row],[BAĞLANTI]])</f>
        <v>0</v>
      </c>
      <c r="AY152" s="8">
        <f>+SUMIFS(AY$2:AY$149,$CZ$2:$CZ$149,Table1[[#This Row],[BAĞLANTI]])</f>
        <v>0</v>
      </c>
      <c r="AZ152" s="8">
        <f>+SUMIFS(AZ$2:AZ$149,$CZ$2:$CZ$149,Table1[[#This Row],[BAĞLANTI]])</f>
        <v>0</v>
      </c>
      <c r="BA152" s="8">
        <f>+SUMIFS(BA$2:BA$149,$CZ$2:$CZ$149,Table1[[#This Row],[BAĞLANTI]])</f>
        <v>0</v>
      </c>
      <c r="BB152" s="8">
        <f>+SUMIFS(BB$2:BB$149,$CZ$2:$CZ$149,Table1[[#This Row],[BAĞLANTI]])</f>
        <v>0</v>
      </c>
      <c r="BC152" s="8">
        <f>+SUMIFS(BC$2:BC$149,$CZ$2:$CZ$149,Table1[[#This Row],[BAĞLANTI]])</f>
        <v>0</v>
      </c>
      <c r="BD152" s="8">
        <f>+SUMIFS(BD$2:BD$149,$CZ$2:$CZ$149,Table1[[#This Row],[BAĞLANTI]])</f>
        <v>0</v>
      </c>
      <c r="BE152" s="8">
        <f>+SUMIFS(BE$2:BE$149,$CZ$2:$CZ$149,Table1[[#This Row],[BAĞLANTI]])</f>
        <v>0</v>
      </c>
      <c r="BF152" s="8">
        <f>+SUMIFS(BF$2:BF$149,$CZ$2:$CZ$149,Table1[[#This Row],[BAĞLANTI]])</f>
        <v>0</v>
      </c>
      <c r="BG152" s="8">
        <f>+SUMIFS(BG$2:BG$149,$CZ$2:$CZ$149,Table1[[#This Row],[BAĞLANTI]])</f>
        <v>0</v>
      </c>
      <c r="BH152" s="8">
        <f>+SUMIFS(BH$2:BH$149,$CZ$2:$CZ$149,Table1[[#This Row],[BAĞLANTI]])</f>
        <v>0</v>
      </c>
      <c r="BI152" s="8">
        <f>+SUMIFS(BI$2:BI$149,$CZ$2:$CZ$149,Table1[[#This Row],[BAĞLANTI]])</f>
        <v>0</v>
      </c>
      <c r="BJ152" s="8">
        <f>+SUMIFS(BJ$2:BJ$149,$CZ$2:$CZ$149,Table1[[#This Row],[BAĞLANTI]])</f>
        <v>0</v>
      </c>
      <c r="BK152" s="8">
        <f>+SUMIFS(BK$2:BK$149,$CZ$2:$CZ$149,Table1[[#This Row],[BAĞLANTI]])</f>
        <v>0</v>
      </c>
      <c r="BL152" s="8">
        <f>+SUMIFS(BL$2:BL$149,$CZ$2:$CZ$149,Table1[[#This Row],[BAĞLANTI]])</f>
        <v>0</v>
      </c>
      <c r="BM152" s="8">
        <f>+SUMIFS(BM$2:BM$149,$CZ$2:$CZ$149,Table1[[#This Row],[BAĞLANTI]])</f>
        <v>0</v>
      </c>
      <c r="BN152" s="8">
        <f>+SUMIFS(BN$2:BN$149,$CZ$2:$CZ$149,Table1[[#This Row],[BAĞLANTI]])</f>
        <v>0</v>
      </c>
      <c r="BO152" s="8">
        <f>+SUMIFS(BO$2:BO$149,$CZ$2:$CZ$149,Table1[[#This Row],[BAĞLANTI]])</f>
        <v>0</v>
      </c>
      <c r="BP152" s="8">
        <f>+SUMIFS(BP$2:BP$149,$CZ$2:$CZ$149,Table1[[#This Row],[BAĞLANTI]])</f>
        <v>0</v>
      </c>
      <c r="BQ152" s="8">
        <f>+SUMIFS(BQ$2:BQ$149,$CZ$2:$CZ$149,Table1[[#This Row],[BAĞLANTI]])</f>
        <v>0</v>
      </c>
      <c r="BR152" s="8">
        <f>+SUMIFS(BR$2:BR$149,$CZ$2:$CZ$149,Table1[[#This Row],[BAĞLANTI]])</f>
        <v>0</v>
      </c>
      <c r="BS152" s="8">
        <f>+SUMIFS(BS$2:BS$149,$CZ$2:$CZ$149,Table1[[#This Row],[BAĞLANTI]])</f>
        <v>0</v>
      </c>
      <c r="BT152" s="8">
        <f>+SUMIFS(BT$2:BT$149,$CZ$2:$CZ$149,Table1[[#This Row],[BAĞLANTI]])</f>
        <v>0</v>
      </c>
      <c r="BU152" s="8">
        <f>+SUMIFS(BU$2:BU$149,$CZ$2:$CZ$149,Table1[[#This Row],[BAĞLANTI]])</f>
        <v>0</v>
      </c>
      <c r="BV152" s="8">
        <f>+SUMIFS(BV$2:BV$149,$CZ$2:$CZ$149,Table1[[#This Row],[BAĞLANTI]])</f>
        <v>0</v>
      </c>
      <c r="BW152" s="8">
        <f>+SUMIFS(BW$2:BW$149,$CZ$2:$CZ$149,Table1[[#This Row],[BAĞLANTI]])</f>
        <v>0</v>
      </c>
      <c r="CK152" s="8">
        <f t="shared" si="51"/>
        <v>0</v>
      </c>
      <c r="CL152" s="8">
        <f t="shared" si="52"/>
        <v>0</v>
      </c>
      <c r="CM152" s="8">
        <f t="shared" si="53"/>
        <v>0</v>
      </c>
      <c r="CN152" s="8">
        <f t="shared" si="54"/>
        <v>0</v>
      </c>
      <c r="CO152" s="8">
        <f t="shared" si="55"/>
        <v>0</v>
      </c>
      <c r="CP152" s="8">
        <f t="shared" si="56"/>
        <v>0</v>
      </c>
      <c r="CQ152" s="8">
        <f t="shared" si="57"/>
        <v>0</v>
      </c>
      <c r="CR152" s="8">
        <f t="shared" si="58"/>
        <v>0</v>
      </c>
      <c r="CS152" s="8">
        <f t="shared" si="59"/>
        <v>0</v>
      </c>
      <c r="CT152" s="8">
        <f t="shared" si="60"/>
        <v>0</v>
      </c>
      <c r="CU152" s="8">
        <f t="shared" si="61"/>
        <v>0</v>
      </c>
      <c r="CV152" s="8">
        <f t="shared" si="62"/>
        <v>0</v>
      </c>
      <c r="CW152" s="8">
        <f>+SUMIFS(CW$2:CW$149,$CZ$2:$CZ$149,Table1[[#This Row],[BAĞLANTI]])</f>
        <v>0</v>
      </c>
      <c r="CX152" s="8">
        <f>+SUMIFS(CX$2:CX$149,$CZ$2:$CZ$149,Table1[[#This Row],[BAĞLANTI]])</f>
        <v>0</v>
      </c>
      <c r="CY152" s="8">
        <f>+SUMIFS(CY$2:CY$149,$CZ$2:$CZ$149,Table1[[#This Row],[BAĞLANTI]])</f>
        <v>0</v>
      </c>
      <c r="CZ152" s="97" t="s">
        <v>5302</v>
      </c>
      <c r="DA152" s="8"/>
      <c r="DB152" s="8"/>
      <c r="DC152" s="8"/>
      <c r="DD152" s="8"/>
      <c r="DE152" s="8"/>
      <c r="DF152" s="8"/>
      <c r="DG152" s="8"/>
      <c r="DH152" s="8"/>
    </row>
    <row r="153" spans="1:112">
      <c r="A153" s="3" t="s">
        <v>5443</v>
      </c>
      <c r="B153" t="s">
        <v>2</v>
      </c>
      <c r="C153" t="str">
        <f>+_xlfn.XLOOKUP(B153,'L4'!B:B,'L4'!C:C)</f>
        <v>KAZI - YARMA VE YAN ARIYET</v>
      </c>
      <c r="D153" t="s">
        <v>5181</v>
      </c>
      <c r="E153" t="str">
        <f>+_xlfn.XLOOKUP(D153,'M2'!H:H,'M2'!I:I)</f>
        <v>ÖZDOĞAN İNŞAAT - GENEL</v>
      </c>
      <c r="F153" s="77" t="s">
        <v>4973</v>
      </c>
      <c r="G153" t="s">
        <v>4983</v>
      </c>
      <c r="H153" s="3" t="s">
        <v>5444</v>
      </c>
      <c r="I153" s="3" t="s">
        <v>5194</v>
      </c>
      <c r="J153" s="78"/>
      <c r="K153" s="78"/>
      <c r="M153" s="78"/>
      <c r="N153" s="8">
        <f>+SUMIFS(N$2:N$149,$CZ$2:$CZ$149,Table1[[#This Row],[BAĞLANTI]])</f>
        <v>0</v>
      </c>
      <c r="O153" s="8">
        <f>+SUMIFS(O$2:O$149,$CZ$2:$CZ$149,Table1[[#This Row],[BAĞLANTI]])</f>
        <v>0</v>
      </c>
      <c r="P153" s="8">
        <f>+SUMIFS(P$2:P$149,$CZ$2:$CZ$149,Table1[[#This Row],[BAĞLANTI]])</f>
        <v>190071.49</v>
      </c>
      <c r="Q153" s="8">
        <f>+SUMIFS(Q$2:Q$149,$CZ$2:$CZ$149,Table1[[#This Row],[BAĞLANTI]])</f>
        <v>210000</v>
      </c>
      <c r="R153" s="8">
        <f>+SUMIFS(R$2:R$149,$CZ$2:$CZ$149,Table1[[#This Row],[BAĞLANTI]])</f>
        <v>262239.94000000006</v>
      </c>
      <c r="S153" s="8">
        <f>+SUMIFS(S$2:S$149,$CZ$2:$CZ$149,Table1[[#This Row],[BAĞLANTI]])</f>
        <v>301106.76</v>
      </c>
      <c r="T153" s="8">
        <f>+SUMIFS(T$2:T$149,$CZ$2:$CZ$149,Table1[[#This Row],[BAĞLANTI]])</f>
        <v>225474.68</v>
      </c>
      <c r="U153" s="8">
        <f>+SUMIFS(U$2:U$149,$CZ$2:$CZ$149,Table1[[#This Row],[BAĞLANTI]])</f>
        <v>179693.83600000001</v>
      </c>
      <c r="V153" s="8">
        <f>+SUMIFS(V$2:V$149,$CZ$2:$CZ$149,Table1[[#This Row],[BAĞLANTI]])</f>
        <v>179340.79399999994</v>
      </c>
      <c r="W153" s="8">
        <f>+SUMIFS(W$2:W$149,$CZ$2:$CZ$149,Table1[[#This Row],[BAĞLANTI]])</f>
        <v>95132.021000000066</v>
      </c>
      <c r="X153" s="8">
        <f>+SUMIFS(X$2:X$149,$CZ$2:$CZ$149,Table1[[#This Row],[BAĞLANTI]])</f>
        <v>92533.701000000001</v>
      </c>
      <c r="Y153" s="10">
        <f>+SUMIFS(Y$2:Y$149,$CZ$2:$CZ$149,Table1[[#This Row],[BAĞLANTI]])</f>
        <v>55317.089999999967</v>
      </c>
      <c r="Z153" s="8">
        <f>+SUMIFS(Z$2:Z$149,$CZ$2:$CZ$149,Table1[[#This Row],[BAĞLANTI]])</f>
        <v>103700</v>
      </c>
      <c r="AA153" s="8">
        <f>+SUMIFS(AA$2:AA$149,$CZ$2:$CZ$149,Table1[[#This Row],[BAĞLANTI]])</f>
        <v>183000</v>
      </c>
      <c r="AB153" s="8">
        <f>+SUMIFS(AB$2:AB$149,$CZ$2:$CZ$149,Table1[[#This Row],[BAĞLANTI]])</f>
        <v>189100</v>
      </c>
      <c r="AC153" s="8">
        <f>+SUMIFS(AC$2:AC$149,$CZ$2:$CZ$149,Table1[[#This Row],[BAĞLANTI]])</f>
        <v>180042.92500000447</v>
      </c>
      <c r="AD153" s="8">
        <f>+SUMIFS(AD$2:AD$149,$CZ$2:$CZ$149,Table1[[#This Row],[BAĞLANTI]])</f>
        <v>170800</v>
      </c>
      <c r="AE153" s="8">
        <f>+SUMIFS(AE$2:AE$149,$CZ$2:$CZ$149,Table1[[#This Row],[BAĞLANTI]])</f>
        <v>189100</v>
      </c>
      <c r="AF153" s="8">
        <f>+SUMIFS(AF$2:AF$149,$CZ$2:$CZ$149,Table1[[#This Row],[BAĞLANTI]])</f>
        <v>183000</v>
      </c>
      <c r="AG153" s="8">
        <f>+SUMIFS(AG$2:AG$149,$CZ$2:$CZ$149,Table1[[#This Row],[BAĞLANTI]])</f>
        <v>189100</v>
      </c>
      <c r="AH153" s="8">
        <f>+SUMIFS(AH$2:AH$149,$CZ$2:$CZ$149,Table1[[#This Row],[BAĞLANTI]])</f>
        <v>183000</v>
      </c>
      <c r="AI153" s="8">
        <f>+SUMIFS(AI$2:AI$149,$CZ$2:$CZ$149,Table1[[#This Row],[BAĞLANTI]])</f>
        <v>189100</v>
      </c>
      <c r="AJ153" s="8">
        <f>+SUMIFS(AJ$2:AJ$149,$CZ$2:$CZ$149,Table1[[#This Row],[BAĞLANTI]])</f>
        <v>106400.82000000589</v>
      </c>
      <c r="AK153" s="8">
        <f>+SUMIFS(AK$2:AK$149,$CZ$2:$CZ$149,Table1[[#This Row],[BAĞLANTI]])</f>
        <v>0</v>
      </c>
      <c r="AL153" s="8">
        <f>+SUMIFS(AL$2:AL$149,$CZ$2:$CZ$149,Table1[[#This Row],[BAĞLANTI]])</f>
        <v>0</v>
      </c>
      <c r="AM153" s="8">
        <f>+SUMIFS(AM$2:AM$149,$CZ$2:$CZ$149,Table1[[#This Row],[BAĞLANTI]])</f>
        <v>0</v>
      </c>
      <c r="AN153" s="8">
        <f>+SUMIFS(AN$2:AN$149,$CZ$2:$CZ$149,Table1[[#This Row],[BAĞLANTI]])</f>
        <v>0</v>
      </c>
      <c r="AO153" s="8">
        <f>+SUMIFS(AO$2:AO$149,$CZ$2:$CZ$149,Table1[[#This Row],[BAĞLANTI]])</f>
        <v>0</v>
      </c>
      <c r="AP153" s="8">
        <f>+SUMIFS(AP$2:AP$149,$CZ$2:$CZ$149,Table1[[#This Row],[BAĞLANTI]])</f>
        <v>0</v>
      </c>
      <c r="AQ153" s="8">
        <f>+SUMIFS(AQ$2:AQ$149,$CZ$2:$CZ$149,Table1[[#This Row],[BAĞLANTI]])</f>
        <v>0</v>
      </c>
      <c r="AR153" s="8">
        <f>+SUMIFS(AR$2:AR$149,$CZ$2:$CZ$149,Table1[[#This Row],[BAĞLANTI]])</f>
        <v>0</v>
      </c>
      <c r="AS153" s="8">
        <f>+SUMIFS(AS$2:AS$149,$CZ$2:$CZ$149,Table1[[#This Row],[BAĞLANTI]])</f>
        <v>0</v>
      </c>
      <c r="AT153" s="8">
        <f>+SUMIFS(AT$2:AT$149,$CZ$2:$CZ$149,Table1[[#This Row],[BAĞLANTI]])</f>
        <v>0</v>
      </c>
      <c r="AU153" s="8">
        <f>+SUMIFS(AU$2:AU$149,$CZ$2:$CZ$149,Table1[[#This Row],[BAĞLANTI]])</f>
        <v>0</v>
      </c>
      <c r="AV153" s="8">
        <f>+SUMIFS(AV$2:AV$149,$CZ$2:$CZ$149,Table1[[#This Row],[BAĞLANTI]])</f>
        <v>0</v>
      </c>
      <c r="AW153" s="8">
        <f>+SUMIFS(AW$2:AW$149,$CZ$2:$CZ$149,Table1[[#This Row],[BAĞLANTI]])</f>
        <v>0</v>
      </c>
      <c r="AX153" s="8">
        <f>+SUMIFS(AX$2:AX$149,$CZ$2:$CZ$149,Table1[[#This Row],[BAĞLANTI]])</f>
        <v>0</v>
      </c>
      <c r="AY153" s="8">
        <f>+SUMIFS(AY$2:AY$149,$CZ$2:$CZ$149,Table1[[#This Row],[BAĞLANTI]])</f>
        <v>0</v>
      </c>
      <c r="AZ153" s="8">
        <f>+SUMIFS(AZ$2:AZ$149,$CZ$2:$CZ$149,Table1[[#This Row],[BAĞLANTI]])</f>
        <v>0</v>
      </c>
      <c r="BA153" s="8">
        <f>+SUMIFS(BA$2:BA$149,$CZ$2:$CZ$149,Table1[[#This Row],[BAĞLANTI]])</f>
        <v>0</v>
      </c>
      <c r="BB153" s="8">
        <f>+SUMIFS(BB$2:BB$149,$CZ$2:$CZ$149,Table1[[#This Row],[BAĞLANTI]])</f>
        <v>0</v>
      </c>
      <c r="BC153" s="8">
        <f>+SUMIFS(BC$2:BC$149,$CZ$2:$CZ$149,Table1[[#This Row],[BAĞLANTI]])</f>
        <v>0</v>
      </c>
      <c r="BD153" s="8">
        <f>+SUMIFS(BD$2:BD$149,$CZ$2:$CZ$149,Table1[[#This Row],[BAĞLANTI]])</f>
        <v>0</v>
      </c>
      <c r="BE153" s="8">
        <f>+SUMIFS(BE$2:BE$149,$CZ$2:$CZ$149,Table1[[#This Row],[BAĞLANTI]])</f>
        <v>0</v>
      </c>
      <c r="BF153" s="8">
        <f>+SUMIFS(BF$2:BF$149,$CZ$2:$CZ$149,Table1[[#This Row],[BAĞLANTI]])</f>
        <v>0</v>
      </c>
      <c r="BG153" s="8">
        <f>+SUMIFS(BG$2:BG$149,$CZ$2:$CZ$149,Table1[[#This Row],[BAĞLANTI]])</f>
        <v>0</v>
      </c>
      <c r="BH153" s="8">
        <f>+SUMIFS(BH$2:BH$149,$CZ$2:$CZ$149,Table1[[#This Row],[BAĞLANTI]])</f>
        <v>0</v>
      </c>
      <c r="BI153" s="8">
        <f>+SUMIFS(BI$2:BI$149,$CZ$2:$CZ$149,Table1[[#This Row],[BAĞLANTI]])</f>
        <v>0</v>
      </c>
      <c r="BJ153" s="8">
        <f>+SUMIFS(BJ$2:BJ$149,$CZ$2:$CZ$149,Table1[[#This Row],[BAĞLANTI]])</f>
        <v>0</v>
      </c>
      <c r="BK153" s="8">
        <f>+SUMIFS(BK$2:BK$149,$CZ$2:$CZ$149,Table1[[#This Row],[BAĞLANTI]])</f>
        <v>0</v>
      </c>
      <c r="BL153" s="8">
        <f>+SUMIFS(BL$2:BL$149,$CZ$2:$CZ$149,Table1[[#This Row],[BAĞLANTI]])</f>
        <v>0</v>
      </c>
      <c r="BM153" s="8">
        <f>+SUMIFS(BM$2:BM$149,$CZ$2:$CZ$149,Table1[[#This Row],[BAĞLANTI]])</f>
        <v>0</v>
      </c>
      <c r="BN153" s="8">
        <f>+SUMIFS(BN$2:BN$149,$CZ$2:$CZ$149,Table1[[#This Row],[BAĞLANTI]])</f>
        <v>0</v>
      </c>
      <c r="BO153" s="8">
        <f>+SUMIFS(BO$2:BO$149,$CZ$2:$CZ$149,Table1[[#This Row],[BAĞLANTI]])</f>
        <v>0</v>
      </c>
      <c r="BP153" s="8">
        <f>+SUMIFS(BP$2:BP$149,$CZ$2:$CZ$149,Table1[[#This Row],[BAĞLANTI]])</f>
        <v>0</v>
      </c>
      <c r="BQ153" s="8">
        <f>+SUMIFS(BQ$2:BQ$149,$CZ$2:$CZ$149,Table1[[#This Row],[BAĞLANTI]])</f>
        <v>0</v>
      </c>
      <c r="BR153" s="8">
        <f>+SUMIFS(BR$2:BR$149,$CZ$2:$CZ$149,Table1[[#This Row],[BAĞLANTI]])</f>
        <v>0</v>
      </c>
      <c r="BS153" s="8">
        <f>+SUMIFS(BS$2:BS$149,$CZ$2:$CZ$149,Table1[[#This Row],[BAĞLANTI]])</f>
        <v>0</v>
      </c>
      <c r="BT153" s="8">
        <f>+SUMIFS(BT$2:BT$149,$CZ$2:$CZ$149,Table1[[#This Row],[BAĞLANTI]])</f>
        <v>0</v>
      </c>
      <c r="BU153" s="8">
        <f>+SUMIFS(BU$2:BU$149,$CZ$2:$CZ$149,Table1[[#This Row],[BAĞLANTI]])</f>
        <v>0</v>
      </c>
      <c r="BV153" s="8">
        <f>+SUMIFS(BV$2:BV$149,$CZ$2:$CZ$149,Table1[[#This Row],[BAĞLANTI]])</f>
        <v>0</v>
      </c>
      <c r="BW153" s="8">
        <f>+SUMIFS(BW$2:BW$149,$CZ$2:$CZ$149,Table1[[#This Row],[BAĞLANTI]])</f>
        <v>0</v>
      </c>
      <c r="CK153" s="8">
        <f t="shared" si="51"/>
        <v>0</v>
      </c>
      <c r="CL153" s="8">
        <f t="shared" si="52"/>
        <v>0</v>
      </c>
      <c r="CM153" s="8">
        <f t="shared" si="53"/>
        <v>0</v>
      </c>
      <c r="CN153" s="8">
        <f t="shared" si="54"/>
        <v>0</v>
      </c>
      <c r="CO153" s="8">
        <f t="shared" si="55"/>
        <v>0</v>
      </c>
      <c r="CP153" s="8">
        <f t="shared" si="56"/>
        <v>0</v>
      </c>
      <c r="CQ153" s="8">
        <f t="shared" si="57"/>
        <v>0</v>
      </c>
      <c r="CR153" s="8">
        <f t="shared" si="58"/>
        <v>0</v>
      </c>
      <c r="CS153" s="8">
        <f t="shared" si="59"/>
        <v>0</v>
      </c>
      <c r="CT153" s="8">
        <f t="shared" si="60"/>
        <v>0</v>
      </c>
      <c r="CU153" s="8">
        <f t="shared" si="61"/>
        <v>0</v>
      </c>
      <c r="CV153" s="8">
        <f t="shared" si="62"/>
        <v>0</v>
      </c>
      <c r="CW153" s="8">
        <f>+SUMIFS(CW$2:CW$149,$CZ$2:$CZ$149,Table1[[#This Row],[BAĞLANTI]])</f>
        <v>0</v>
      </c>
      <c r="CX153" s="8">
        <f>+SUMIFS(CX$2:CX$149,$CZ$2:$CZ$149,Table1[[#This Row],[BAĞLANTI]])</f>
        <v>0</v>
      </c>
      <c r="CY153" s="8">
        <f>+SUMIFS(CY$2:CY$149,$CZ$2:$CZ$149,Table1[[#This Row],[BAĞLANTI]])</f>
        <v>0</v>
      </c>
      <c r="CZ153" s="97" t="s">
        <v>5303</v>
      </c>
      <c r="DA153" s="8"/>
      <c r="DB153" s="8"/>
      <c r="DC153" s="8"/>
      <c r="DD153" s="8"/>
      <c r="DE153" s="8"/>
      <c r="DF153" s="8"/>
      <c r="DG153" s="8"/>
      <c r="DH153" s="8"/>
    </row>
    <row r="154" spans="1:112">
      <c r="A154" s="3" t="s">
        <v>5443</v>
      </c>
      <c r="B154" t="s">
        <v>5</v>
      </c>
      <c r="C154" t="str">
        <f>+_xlfn.XLOOKUP(B154,'L4'!B:B,'L4'!C:C)</f>
        <v>KAZI - SANAT YAPISI ( KÖPRÜ HARIÇ )</v>
      </c>
      <c r="D154" t="s">
        <v>71</v>
      </c>
      <c r="E154" t="str">
        <f>+_xlfn.XLOOKUP(D154,'M2'!H:H,'M2'!I:I)</f>
        <v>DOĞUŞ T. - GENEL</v>
      </c>
      <c r="F154" s="77" t="s">
        <v>4973</v>
      </c>
      <c r="G154" t="s">
        <v>4983</v>
      </c>
      <c r="H154" s="3" t="s">
        <v>5444</v>
      </c>
      <c r="I154" s="3" t="s">
        <v>5194</v>
      </c>
      <c r="J154" s="78"/>
      <c r="K154" s="78"/>
      <c r="M154" s="78"/>
      <c r="N154" s="8">
        <f>+SUMIFS(N$2:N$149,$CZ$2:$CZ$149,Table1[[#This Row],[BAĞLANTI]])</f>
        <v>0</v>
      </c>
      <c r="O154" s="8">
        <f>+SUMIFS(O$2:O$149,$CZ$2:$CZ$149,Table1[[#This Row],[BAĞLANTI]])</f>
        <v>0</v>
      </c>
      <c r="P154" s="8">
        <f>+SUMIFS(P$2:P$149,$CZ$2:$CZ$149,Table1[[#This Row],[BAĞLANTI]])</f>
        <v>0</v>
      </c>
      <c r="Q154" s="8">
        <f>+SUMIFS(Q$2:Q$149,$CZ$2:$CZ$149,Table1[[#This Row],[BAĞLANTI]])</f>
        <v>0</v>
      </c>
      <c r="R154" s="8">
        <f>+SUMIFS(R$2:R$149,$CZ$2:$CZ$149,Table1[[#This Row],[BAĞLANTI]])</f>
        <v>393</v>
      </c>
      <c r="S154" s="8">
        <f>+SUMIFS(S$2:S$149,$CZ$2:$CZ$149,Table1[[#This Row],[BAĞLANTI]])</f>
        <v>-39.189</v>
      </c>
      <c r="T154" s="8">
        <f>+SUMIFS(T$2:T$149,$CZ$2:$CZ$149,Table1[[#This Row],[BAĞLANTI]])</f>
        <v>326.76600000000002</v>
      </c>
      <c r="U154" s="8">
        <f>+SUMIFS(U$2:U$149,$CZ$2:$CZ$149,Table1[[#This Row],[BAĞLANTI]])</f>
        <v>7.3551084993823679E-3</v>
      </c>
      <c r="V154" s="8">
        <f>+SUMIFS(V$2:V$149,$CZ$2:$CZ$149,Table1[[#This Row],[BAĞLANTI]])</f>
        <v>172.98299999999995</v>
      </c>
      <c r="W154" s="8">
        <f>+SUMIFS(W$2:W$149,$CZ$2:$CZ$149,Table1[[#This Row],[BAĞLANTI]])</f>
        <v>33.423000000000002</v>
      </c>
      <c r="X154" s="8">
        <f>+SUMIFS(X$2:X$149,$CZ$2:$CZ$149,Table1[[#This Row],[BAĞLANTI]])</f>
        <v>0</v>
      </c>
      <c r="Y154" s="10">
        <f>+SUMIFS(Y$2:Y$149,$CZ$2:$CZ$149,Table1[[#This Row],[BAĞLANTI]])</f>
        <v>0</v>
      </c>
      <c r="Z154" s="8">
        <f>+SUMIFS(Z$2:Z$149,$CZ$2:$CZ$149,Table1[[#This Row],[BAĞLANTI]])</f>
        <v>0</v>
      </c>
      <c r="AA154" s="8">
        <f>+SUMIFS(AA$2:AA$149,$CZ$2:$CZ$149,Table1[[#This Row],[BAĞLANTI]])</f>
        <v>0</v>
      </c>
      <c r="AB154" s="8">
        <f>+SUMIFS(AB$2:AB$149,$CZ$2:$CZ$149,Table1[[#This Row],[BAĞLANTI]])</f>
        <v>0</v>
      </c>
      <c r="AC154" s="8">
        <f>+SUMIFS(AC$2:AC$149,$CZ$2:$CZ$149,Table1[[#This Row],[BAĞLANTI]])</f>
        <v>0</v>
      </c>
      <c r="AD154" s="8">
        <f>+SUMIFS(AD$2:AD$149,$CZ$2:$CZ$149,Table1[[#This Row],[BAĞLANTI]])</f>
        <v>0</v>
      </c>
      <c r="AE154" s="8">
        <f>+SUMIFS(AE$2:AE$149,$CZ$2:$CZ$149,Table1[[#This Row],[BAĞLANTI]])</f>
        <v>0</v>
      </c>
      <c r="AF154" s="8">
        <f>+SUMIFS(AF$2:AF$149,$CZ$2:$CZ$149,Table1[[#This Row],[BAĞLANTI]])</f>
        <v>0</v>
      </c>
      <c r="AG154" s="8">
        <f>+SUMIFS(AG$2:AG$149,$CZ$2:$CZ$149,Table1[[#This Row],[BAĞLANTI]])</f>
        <v>0</v>
      </c>
      <c r="AH154" s="8">
        <f>+SUMIFS(AH$2:AH$149,$CZ$2:$CZ$149,Table1[[#This Row],[BAĞLANTI]])</f>
        <v>0</v>
      </c>
      <c r="AI154" s="8">
        <f>+SUMIFS(AI$2:AI$149,$CZ$2:$CZ$149,Table1[[#This Row],[BAĞLANTI]])</f>
        <v>0</v>
      </c>
      <c r="AJ154" s="8">
        <f>+SUMIFS(AJ$2:AJ$149,$CZ$2:$CZ$149,Table1[[#This Row],[BAĞLANTI]])</f>
        <v>0</v>
      </c>
      <c r="AK154" s="8">
        <f>+SUMIFS(AK$2:AK$149,$CZ$2:$CZ$149,Table1[[#This Row],[BAĞLANTI]])</f>
        <v>0</v>
      </c>
      <c r="AL154" s="8">
        <f>+SUMIFS(AL$2:AL$149,$CZ$2:$CZ$149,Table1[[#This Row],[BAĞLANTI]])</f>
        <v>0</v>
      </c>
      <c r="AM154" s="8">
        <f>+SUMIFS(AM$2:AM$149,$CZ$2:$CZ$149,Table1[[#This Row],[BAĞLANTI]])</f>
        <v>0</v>
      </c>
      <c r="AN154" s="8">
        <f>+SUMIFS(AN$2:AN$149,$CZ$2:$CZ$149,Table1[[#This Row],[BAĞLANTI]])</f>
        <v>0</v>
      </c>
      <c r="AO154" s="8">
        <f>+SUMIFS(AO$2:AO$149,$CZ$2:$CZ$149,Table1[[#This Row],[BAĞLANTI]])</f>
        <v>0</v>
      </c>
      <c r="AP154" s="8">
        <f>+SUMIFS(AP$2:AP$149,$CZ$2:$CZ$149,Table1[[#This Row],[BAĞLANTI]])</f>
        <v>0</v>
      </c>
      <c r="AQ154" s="8">
        <f>+SUMIFS(AQ$2:AQ$149,$CZ$2:$CZ$149,Table1[[#This Row],[BAĞLANTI]])</f>
        <v>0</v>
      </c>
      <c r="AR154" s="8">
        <f>+SUMIFS(AR$2:AR$149,$CZ$2:$CZ$149,Table1[[#This Row],[BAĞLANTI]])</f>
        <v>0</v>
      </c>
      <c r="AS154" s="8">
        <f>+SUMIFS(AS$2:AS$149,$CZ$2:$CZ$149,Table1[[#This Row],[BAĞLANTI]])</f>
        <v>0</v>
      </c>
      <c r="AT154" s="8">
        <f>+SUMIFS(AT$2:AT$149,$CZ$2:$CZ$149,Table1[[#This Row],[BAĞLANTI]])</f>
        <v>0</v>
      </c>
      <c r="AU154" s="8">
        <f>+SUMIFS(AU$2:AU$149,$CZ$2:$CZ$149,Table1[[#This Row],[BAĞLANTI]])</f>
        <v>0</v>
      </c>
      <c r="AV154" s="8">
        <f>+SUMIFS(AV$2:AV$149,$CZ$2:$CZ$149,Table1[[#This Row],[BAĞLANTI]])</f>
        <v>0</v>
      </c>
      <c r="AW154" s="8">
        <f>+SUMIFS(AW$2:AW$149,$CZ$2:$CZ$149,Table1[[#This Row],[BAĞLANTI]])</f>
        <v>0</v>
      </c>
      <c r="AX154" s="8">
        <f>+SUMIFS(AX$2:AX$149,$CZ$2:$CZ$149,Table1[[#This Row],[BAĞLANTI]])</f>
        <v>0</v>
      </c>
      <c r="AY154" s="8">
        <f>+SUMIFS(AY$2:AY$149,$CZ$2:$CZ$149,Table1[[#This Row],[BAĞLANTI]])</f>
        <v>0</v>
      </c>
      <c r="AZ154" s="8">
        <f>+SUMIFS(AZ$2:AZ$149,$CZ$2:$CZ$149,Table1[[#This Row],[BAĞLANTI]])</f>
        <v>0</v>
      </c>
      <c r="BA154" s="8">
        <f>+SUMIFS(BA$2:BA$149,$CZ$2:$CZ$149,Table1[[#This Row],[BAĞLANTI]])</f>
        <v>0</v>
      </c>
      <c r="BB154" s="8">
        <f>+SUMIFS(BB$2:BB$149,$CZ$2:$CZ$149,Table1[[#This Row],[BAĞLANTI]])</f>
        <v>0</v>
      </c>
      <c r="BC154" s="8">
        <f>+SUMIFS(BC$2:BC$149,$CZ$2:$CZ$149,Table1[[#This Row],[BAĞLANTI]])</f>
        <v>0</v>
      </c>
      <c r="BD154" s="8">
        <f>+SUMIFS(BD$2:BD$149,$CZ$2:$CZ$149,Table1[[#This Row],[BAĞLANTI]])</f>
        <v>0</v>
      </c>
      <c r="BE154" s="8">
        <f>+SUMIFS(BE$2:BE$149,$CZ$2:$CZ$149,Table1[[#This Row],[BAĞLANTI]])</f>
        <v>0</v>
      </c>
      <c r="BF154" s="8">
        <f>+SUMIFS(BF$2:BF$149,$CZ$2:$CZ$149,Table1[[#This Row],[BAĞLANTI]])</f>
        <v>0</v>
      </c>
      <c r="BG154" s="8">
        <f>+SUMIFS(BG$2:BG$149,$CZ$2:$CZ$149,Table1[[#This Row],[BAĞLANTI]])</f>
        <v>0</v>
      </c>
      <c r="BH154" s="8">
        <f>+SUMIFS(BH$2:BH$149,$CZ$2:$CZ$149,Table1[[#This Row],[BAĞLANTI]])</f>
        <v>0</v>
      </c>
      <c r="BI154" s="8">
        <f>+SUMIFS(BI$2:BI$149,$CZ$2:$CZ$149,Table1[[#This Row],[BAĞLANTI]])</f>
        <v>0</v>
      </c>
      <c r="BJ154" s="8">
        <f>+SUMIFS(BJ$2:BJ$149,$CZ$2:$CZ$149,Table1[[#This Row],[BAĞLANTI]])</f>
        <v>0</v>
      </c>
      <c r="BK154" s="8">
        <f>+SUMIFS(BK$2:BK$149,$CZ$2:$CZ$149,Table1[[#This Row],[BAĞLANTI]])</f>
        <v>0</v>
      </c>
      <c r="BL154" s="8">
        <f>+SUMIFS(BL$2:BL$149,$CZ$2:$CZ$149,Table1[[#This Row],[BAĞLANTI]])</f>
        <v>0</v>
      </c>
      <c r="BM154" s="8">
        <f>+SUMIFS(BM$2:BM$149,$CZ$2:$CZ$149,Table1[[#This Row],[BAĞLANTI]])</f>
        <v>0</v>
      </c>
      <c r="BN154" s="8">
        <f>+SUMIFS(BN$2:BN$149,$CZ$2:$CZ$149,Table1[[#This Row],[BAĞLANTI]])</f>
        <v>0</v>
      </c>
      <c r="BO154" s="8">
        <f>+SUMIFS(BO$2:BO$149,$CZ$2:$CZ$149,Table1[[#This Row],[BAĞLANTI]])</f>
        <v>0</v>
      </c>
      <c r="BP154" s="8">
        <f>+SUMIFS(BP$2:BP$149,$CZ$2:$CZ$149,Table1[[#This Row],[BAĞLANTI]])</f>
        <v>0</v>
      </c>
      <c r="BQ154" s="8">
        <f>+SUMIFS(BQ$2:BQ$149,$CZ$2:$CZ$149,Table1[[#This Row],[BAĞLANTI]])</f>
        <v>0</v>
      </c>
      <c r="BR154" s="8">
        <f>+SUMIFS(BR$2:BR$149,$CZ$2:$CZ$149,Table1[[#This Row],[BAĞLANTI]])</f>
        <v>0</v>
      </c>
      <c r="BS154" s="8">
        <f>+SUMIFS(BS$2:BS$149,$CZ$2:$CZ$149,Table1[[#This Row],[BAĞLANTI]])</f>
        <v>0</v>
      </c>
      <c r="BT154" s="8">
        <f>+SUMIFS(BT$2:BT$149,$CZ$2:$CZ$149,Table1[[#This Row],[BAĞLANTI]])</f>
        <v>0</v>
      </c>
      <c r="BU154" s="8">
        <f>+SUMIFS(BU$2:BU$149,$CZ$2:$CZ$149,Table1[[#This Row],[BAĞLANTI]])</f>
        <v>0</v>
      </c>
      <c r="BV154" s="8">
        <f>+SUMIFS(BV$2:BV$149,$CZ$2:$CZ$149,Table1[[#This Row],[BAĞLANTI]])</f>
        <v>0</v>
      </c>
      <c r="BW154" s="8">
        <f>+SUMIFS(BW$2:BW$149,$CZ$2:$CZ$149,Table1[[#This Row],[BAĞLANTI]])</f>
        <v>0</v>
      </c>
      <c r="CK154" s="8">
        <f t="shared" si="51"/>
        <v>0</v>
      </c>
      <c r="CL154" s="8">
        <f t="shared" si="52"/>
        <v>0</v>
      </c>
      <c r="CM154" s="8">
        <f t="shared" si="53"/>
        <v>0</v>
      </c>
      <c r="CN154" s="8">
        <f t="shared" si="54"/>
        <v>0</v>
      </c>
      <c r="CO154" s="8">
        <f t="shared" si="55"/>
        <v>0</v>
      </c>
      <c r="CP154" s="8">
        <f t="shared" si="56"/>
        <v>0</v>
      </c>
      <c r="CQ154" s="8">
        <f t="shared" si="57"/>
        <v>0</v>
      </c>
      <c r="CR154" s="8">
        <f t="shared" si="58"/>
        <v>0</v>
      </c>
      <c r="CS154" s="8">
        <f t="shared" si="59"/>
        <v>0</v>
      </c>
      <c r="CT154" s="8">
        <f t="shared" si="60"/>
        <v>0</v>
      </c>
      <c r="CU154" s="8">
        <f t="shared" si="61"/>
        <v>0</v>
      </c>
      <c r="CV154" s="8">
        <f t="shared" si="62"/>
        <v>0</v>
      </c>
      <c r="CW154" s="8">
        <f>+SUMIFS(CW$2:CW$149,$CZ$2:$CZ$149,Table1[[#This Row],[BAĞLANTI]])</f>
        <v>0</v>
      </c>
      <c r="CX154" s="8">
        <f>+SUMIFS(CX$2:CX$149,$CZ$2:$CZ$149,Table1[[#This Row],[BAĞLANTI]])</f>
        <v>0</v>
      </c>
      <c r="CY154" s="8">
        <f>+SUMIFS(CY$2:CY$149,$CZ$2:$CZ$149,Table1[[#This Row],[BAĞLANTI]])</f>
        <v>0</v>
      </c>
      <c r="CZ154" s="97" t="s">
        <v>5356</v>
      </c>
      <c r="DA154" s="8"/>
      <c r="DB154" s="8"/>
      <c r="DC154" s="8"/>
      <c r="DD154" s="8"/>
      <c r="DE154" s="8"/>
      <c r="DF154" s="8"/>
      <c r="DG154" s="8"/>
      <c r="DH154" s="8"/>
    </row>
    <row r="155" spans="1:112">
      <c r="A155" s="3" t="s">
        <v>5443</v>
      </c>
      <c r="B155" t="s">
        <v>5</v>
      </c>
      <c r="C155" t="str">
        <f>+_xlfn.XLOOKUP(B155,'L4'!B:B,'L4'!C:C)</f>
        <v>KAZI - SANAT YAPISI ( KÖPRÜ HARIÇ )</v>
      </c>
      <c r="D155" t="s">
        <v>73</v>
      </c>
      <c r="E155" t="str">
        <f>+_xlfn.XLOOKUP(D155,'M2'!H:H,'M2'!I:I)</f>
        <v>PETSAN - GENEL</v>
      </c>
      <c r="F155" s="77" t="s">
        <v>4973</v>
      </c>
      <c r="G155" t="s">
        <v>4983</v>
      </c>
      <c r="H155" s="3" t="s">
        <v>5444</v>
      </c>
      <c r="I155" s="3" t="s">
        <v>5194</v>
      </c>
      <c r="J155" s="78"/>
      <c r="K155" s="78"/>
      <c r="M155" s="78"/>
      <c r="N155" s="8">
        <f>+SUMIFS(N$2:N$149,$CZ$2:$CZ$149,Table1[[#This Row],[BAĞLANTI]])</f>
        <v>0</v>
      </c>
      <c r="O155" s="8">
        <f>+SUMIFS(O$2:O$149,$CZ$2:$CZ$149,Table1[[#This Row],[BAĞLANTI]])</f>
        <v>0</v>
      </c>
      <c r="P155" s="8">
        <f>+SUMIFS(P$2:P$149,$CZ$2:$CZ$149,Table1[[#This Row],[BAĞLANTI]])</f>
        <v>0</v>
      </c>
      <c r="Q155" s="8">
        <f>+SUMIFS(Q$2:Q$149,$CZ$2:$CZ$149,Table1[[#This Row],[BAĞLANTI]])</f>
        <v>0</v>
      </c>
      <c r="R155" s="8">
        <f>+SUMIFS(R$2:R$149,$CZ$2:$CZ$149,Table1[[#This Row],[BAĞLANTI]])</f>
        <v>0</v>
      </c>
      <c r="S155" s="8">
        <f>+SUMIFS(S$2:S$149,$CZ$2:$CZ$149,Table1[[#This Row],[BAĞLANTI]])</f>
        <v>0</v>
      </c>
      <c r="T155" s="8">
        <f>+SUMIFS(T$2:T$149,$CZ$2:$CZ$149,Table1[[#This Row],[BAĞLANTI]])</f>
        <v>550.91</v>
      </c>
      <c r="U155" s="8">
        <f>+SUMIFS(U$2:U$149,$CZ$2:$CZ$149,Table1[[#This Row],[BAĞLANTI]])</f>
        <v>0.01</v>
      </c>
      <c r="V155" s="8">
        <f>+SUMIFS(V$2:V$149,$CZ$2:$CZ$149,Table1[[#This Row],[BAĞLANTI]])</f>
        <v>58.78</v>
      </c>
      <c r="W155" s="8">
        <f>+SUMIFS(W$2:W$149,$CZ$2:$CZ$149,Table1[[#This Row],[BAĞLANTI]])</f>
        <v>0</v>
      </c>
      <c r="X155" s="8">
        <f>+SUMIFS(X$2:X$149,$CZ$2:$CZ$149,Table1[[#This Row],[BAĞLANTI]])</f>
        <v>0</v>
      </c>
      <c r="Y155" s="10">
        <f>+SUMIFS(Y$2:Y$149,$CZ$2:$CZ$149,Table1[[#This Row],[BAĞLANTI]])</f>
        <v>-32.729999999999997</v>
      </c>
      <c r="Z155" s="8">
        <f>+SUMIFS(Z$2:Z$149,$CZ$2:$CZ$149,Table1[[#This Row],[BAĞLANTI]])</f>
        <v>0</v>
      </c>
      <c r="AA155" s="8">
        <f>+SUMIFS(AA$2:AA$149,$CZ$2:$CZ$149,Table1[[#This Row],[BAĞLANTI]])</f>
        <v>0</v>
      </c>
      <c r="AB155" s="8">
        <f>+SUMIFS(AB$2:AB$149,$CZ$2:$CZ$149,Table1[[#This Row],[BAĞLANTI]])</f>
        <v>0</v>
      </c>
      <c r="AC155" s="8">
        <f>+SUMIFS(AC$2:AC$149,$CZ$2:$CZ$149,Table1[[#This Row],[BAĞLANTI]])</f>
        <v>0</v>
      </c>
      <c r="AD155" s="8">
        <f>+SUMIFS(AD$2:AD$149,$CZ$2:$CZ$149,Table1[[#This Row],[BAĞLANTI]])</f>
        <v>0</v>
      </c>
      <c r="AE155" s="8">
        <f>+SUMIFS(AE$2:AE$149,$CZ$2:$CZ$149,Table1[[#This Row],[BAĞLANTI]])</f>
        <v>0</v>
      </c>
      <c r="AF155" s="8">
        <f>+SUMIFS(AF$2:AF$149,$CZ$2:$CZ$149,Table1[[#This Row],[BAĞLANTI]])</f>
        <v>0</v>
      </c>
      <c r="AG155" s="8">
        <f>+SUMIFS(AG$2:AG$149,$CZ$2:$CZ$149,Table1[[#This Row],[BAĞLANTI]])</f>
        <v>0</v>
      </c>
      <c r="AH155" s="8">
        <f>+SUMIFS(AH$2:AH$149,$CZ$2:$CZ$149,Table1[[#This Row],[BAĞLANTI]])</f>
        <v>0</v>
      </c>
      <c r="AI155" s="8">
        <f>+SUMIFS(AI$2:AI$149,$CZ$2:$CZ$149,Table1[[#This Row],[BAĞLANTI]])</f>
        <v>0</v>
      </c>
      <c r="AJ155" s="8">
        <f>+SUMIFS(AJ$2:AJ$149,$CZ$2:$CZ$149,Table1[[#This Row],[BAĞLANTI]])</f>
        <v>0</v>
      </c>
      <c r="AK155" s="8">
        <f>+SUMIFS(AK$2:AK$149,$CZ$2:$CZ$149,Table1[[#This Row],[BAĞLANTI]])</f>
        <v>0</v>
      </c>
      <c r="AL155" s="8">
        <f>+SUMIFS(AL$2:AL$149,$CZ$2:$CZ$149,Table1[[#This Row],[BAĞLANTI]])</f>
        <v>0</v>
      </c>
      <c r="AM155" s="8">
        <f>+SUMIFS(AM$2:AM$149,$CZ$2:$CZ$149,Table1[[#This Row],[BAĞLANTI]])</f>
        <v>0</v>
      </c>
      <c r="AN155" s="8">
        <f>+SUMIFS(AN$2:AN$149,$CZ$2:$CZ$149,Table1[[#This Row],[BAĞLANTI]])</f>
        <v>0</v>
      </c>
      <c r="AO155" s="8">
        <f>+SUMIFS(AO$2:AO$149,$CZ$2:$CZ$149,Table1[[#This Row],[BAĞLANTI]])</f>
        <v>0</v>
      </c>
      <c r="AP155" s="8">
        <f>+SUMIFS(AP$2:AP$149,$CZ$2:$CZ$149,Table1[[#This Row],[BAĞLANTI]])</f>
        <v>0</v>
      </c>
      <c r="AQ155" s="8">
        <f>+SUMIFS(AQ$2:AQ$149,$CZ$2:$CZ$149,Table1[[#This Row],[BAĞLANTI]])</f>
        <v>0</v>
      </c>
      <c r="AR155" s="8">
        <f>+SUMIFS(AR$2:AR$149,$CZ$2:$CZ$149,Table1[[#This Row],[BAĞLANTI]])</f>
        <v>0</v>
      </c>
      <c r="AS155" s="8">
        <f>+SUMIFS(AS$2:AS$149,$CZ$2:$CZ$149,Table1[[#This Row],[BAĞLANTI]])</f>
        <v>0</v>
      </c>
      <c r="AT155" s="8">
        <f>+SUMIFS(AT$2:AT$149,$CZ$2:$CZ$149,Table1[[#This Row],[BAĞLANTI]])</f>
        <v>0</v>
      </c>
      <c r="AU155" s="8">
        <f>+SUMIFS(AU$2:AU$149,$CZ$2:$CZ$149,Table1[[#This Row],[BAĞLANTI]])</f>
        <v>0</v>
      </c>
      <c r="AV155" s="8">
        <f>+SUMIFS(AV$2:AV$149,$CZ$2:$CZ$149,Table1[[#This Row],[BAĞLANTI]])</f>
        <v>0</v>
      </c>
      <c r="AW155" s="8">
        <f>+SUMIFS(AW$2:AW$149,$CZ$2:$CZ$149,Table1[[#This Row],[BAĞLANTI]])</f>
        <v>0</v>
      </c>
      <c r="AX155" s="8">
        <f>+SUMIFS(AX$2:AX$149,$CZ$2:$CZ$149,Table1[[#This Row],[BAĞLANTI]])</f>
        <v>0</v>
      </c>
      <c r="AY155" s="8">
        <f>+SUMIFS(AY$2:AY$149,$CZ$2:$CZ$149,Table1[[#This Row],[BAĞLANTI]])</f>
        <v>0</v>
      </c>
      <c r="AZ155" s="8">
        <f>+SUMIFS(AZ$2:AZ$149,$CZ$2:$CZ$149,Table1[[#This Row],[BAĞLANTI]])</f>
        <v>0</v>
      </c>
      <c r="BA155" s="8">
        <f>+SUMIFS(BA$2:BA$149,$CZ$2:$CZ$149,Table1[[#This Row],[BAĞLANTI]])</f>
        <v>0</v>
      </c>
      <c r="BB155" s="8">
        <f>+SUMIFS(BB$2:BB$149,$CZ$2:$CZ$149,Table1[[#This Row],[BAĞLANTI]])</f>
        <v>0</v>
      </c>
      <c r="BC155" s="8">
        <f>+SUMIFS(BC$2:BC$149,$CZ$2:$CZ$149,Table1[[#This Row],[BAĞLANTI]])</f>
        <v>0</v>
      </c>
      <c r="BD155" s="8">
        <f>+SUMIFS(BD$2:BD$149,$CZ$2:$CZ$149,Table1[[#This Row],[BAĞLANTI]])</f>
        <v>0</v>
      </c>
      <c r="BE155" s="8">
        <f>+SUMIFS(BE$2:BE$149,$CZ$2:$CZ$149,Table1[[#This Row],[BAĞLANTI]])</f>
        <v>0</v>
      </c>
      <c r="BF155" s="8">
        <f>+SUMIFS(BF$2:BF$149,$CZ$2:$CZ$149,Table1[[#This Row],[BAĞLANTI]])</f>
        <v>0</v>
      </c>
      <c r="BG155" s="8">
        <f>+SUMIFS(BG$2:BG$149,$CZ$2:$CZ$149,Table1[[#This Row],[BAĞLANTI]])</f>
        <v>0</v>
      </c>
      <c r="BH155" s="8">
        <f>+SUMIFS(BH$2:BH$149,$CZ$2:$CZ$149,Table1[[#This Row],[BAĞLANTI]])</f>
        <v>0</v>
      </c>
      <c r="BI155" s="8">
        <f>+SUMIFS(BI$2:BI$149,$CZ$2:$CZ$149,Table1[[#This Row],[BAĞLANTI]])</f>
        <v>0</v>
      </c>
      <c r="BJ155" s="8">
        <f>+SUMIFS(BJ$2:BJ$149,$CZ$2:$CZ$149,Table1[[#This Row],[BAĞLANTI]])</f>
        <v>0</v>
      </c>
      <c r="BK155" s="8">
        <f>+SUMIFS(BK$2:BK$149,$CZ$2:$CZ$149,Table1[[#This Row],[BAĞLANTI]])</f>
        <v>0</v>
      </c>
      <c r="BL155" s="8">
        <f>+SUMIFS(BL$2:BL$149,$CZ$2:$CZ$149,Table1[[#This Row],[BAĞLANTI]])</f>
        <v>0</v>
      </c>
      <c r="BM155" s="8">
        <f>+SUMIFS(BM$2:BM$149,$CZ$2:$CZ$149,Table1[[#This Row],[BAĞLANTI]])</f>
        <v>0</v>
      </c>
      <c r="BN155" s="8">
        <f>+SUMIFS(BN$2:BN$149,$CZ$2:$CZ$149,Table1[[#This Row],[BAĞLANTI]])</f>
        <v>0</v>
      </c>
      <c r="BO155" s="8">
        <f>+SUMIFS(BO$2:BO$149,$CZ$2:$CZ$149,Table1[[#This Row],[BAĞLANTI]])</f>
        <v>0</v>
      </c>
      <c r="BP155" s="8">
        <f>+SUMIFS(BP$2:BP$149,$CZ$2:$CZ$149,Table1[[#This Row],[BAĞLANTI]])</f>
        <v>0</v>
      </c>
      <c r="BQ155" s="8">
        <f>+SUMIFS(BQ$2:BQ$149,$CZ$2:$CZ$149,Table1[[#This Row],[BAĞLANTI]])</f>
        <v>0</v>
      </c>
      <c r="BR155" s="8">
        <f>+SUMIFS(BR$2:BR$149,$CZ$2:$CZ$149,Table1[[#This Row],[BAĞLANTI]])</f>
        <v>0</v>
      </c>
      <c r="BS155" s="8">
        <f>+SUMIFS(BS$2:BS$149,$CZ$2:$CZ$149,Table1[[#This Row],[BAĞLANTI]])</f>
        <v>0</v>
      </c>
      <c r="BT155" s="8">
        <f>+SUMIFS(BT$2:BT$149,$CZ$2:$CZ$149,Table1[[#This Row],[BAĞLANTI]])</f>
        <v>0</v>
      </c>
      <c r="BU155" s="8">
        <f>+SUMIFS(BU$2:BU$149,$CZ$2:$CZ$149,Table1[[#This Row],[BAĞLANTI]])</f>
        <v>0</v>
      </c>
      <c r="BV155" s="8">
        <f>+SUMIFS(BV$2:BV$149,$CZ$2:$CZ$149,Table1[[#This Row],[BAĞLANTI]])</f>
        <v>0</v>
      </c>
      <c r="BW155" s="8">
        <f>+SUMIFS(BW$2:BW$149,$CZ$2:$CZ$149,Table1[[#This Row],[BAĞLANTI]])</f>
        <v>0</v>
      </c>
      <c r="CK155" s="8">
        <f t="shared" si="51"/>
        <v>0</v>
      </c>
      <c r="CL155" s="8">
        <f t="shared" si="52"/>
        <v>0</v>
      </c>
      <c r="CM155" s="8">
        <f t="shared" si="53"/>
        <v>0</v>
      </c>
      <c r="CN155" s="8">
        <f t="shared" si="54"/>
        <v>0</v>
      </c>
      <c r="CO155" s="8">
        <f t="shared" si="55"/>
        <v>0</v>
      </c>
      <c r="CP155" s="8">
        <f t="shared" si="56"/>
        <v>0</v>
      </c>
      <c r="CQ155" s="8">
        <f t="shared" si="57"/>
        <v>0</v>
      </c>
      <c r="CR155" s="8">
        <f t="shared" si="58"/>
        <v>0</v>
      </c>
      <c r="CS155" s="8">
        <f t="shared" si="59"/>
        <v>0</v>
      </c>
      <c r="CT155" s="8">
        <f t="shared" si="60"/>
        <v>0</v>
      </c>
      <c r="CU155" s="8">
        <f t="shared" si="61"/>
        <v>0</v>
      </c>
      <c r="CV155" s="8">
        <f t="shared" si="62"/>
        <v>0</v>
      </c>
      <c r="CW155" s="8">
        <f>+SUMIFS(CW$2:CW$149,$CZ$2:$CZ$149,Table1[[#This Row],[BAĞLANTI]])</f>
        <v>0</v>
      </c>
      <c r="CX155" s="8">
        <f>+SUMIFS(CX$2:CX$149,$CZ$2:$CZ$149,Table1[[#This Row],[BAĞLANTI]])</f>
        <v>0</v>
      </c>
      <c r="CY155" s="8">
        <f>+SUMIFS(CY$2:CY$149,$CZ$2:$CZ$149,Table1[[#This Row],[BAĞLANTI]])</f>
        <v>0</v>
      </c>
      <c r="CZ155" s="8" t="s">
        <v>5357</v>
      </c>
      <c r="DA155" s="8"/>
      <c r="DB155" s="8"/>
      <c r="DC155" s="8"/>
      <c r="DD155" s="8"/>
      <c r="DE155" s="8"/>
      <c r="DF155" s="8"/>
      <c r="DG155" s="8"/>
      <c r="DH155" s="8"/>
    </row>
    <row r="156" spans="1:112">
      <c r="A156" s="3" t="s">
        <v>5443</v>
      </c>
      <c r="B156" t="s">
        <v>5</v>
      </c>
      <c r="C156" t="str">
        <f>+_xlfn.XLOOKUP(B156,'L4'!B:B,'L4'!C:C)</f>
        <v>KAZI - SANAT YAPISI ( KÖPRÜ HARIÇ )</v>
      </c>
      <c r="D156" t="s">
        <v>76</v>
      </c>
      <c r="E156" t="str">
        <f>+_xlfn.XLOOKUP(D156,'M2'!H:H,'M2'!I:I)</f>
        <v>RAYSAN - GENEL</v>
      </c>
      <c r="F156" s="77" t="s">
        <v>4973</v>
      </c>
      <c r="G156" t="s">
        <v>4983</v>
      </c>
      <c r="H156" s="3" t="s">
        <v>5444</v>
      </c>
      <c r="I156" s="3" t="s">
        <v>5194</v>
      </c>
      <c r="J156" s="78"/>
      <c r="K156" s="78"/>
      <c r="M156" s="78"/>
      <c r="N156" s="8">
        <f>+SUMIFS(N$2:N$149,$CZ$2:$CZ$149,Table1[[#This Row],[BAĞLANTI]])</f>
        <v>0</v>
      </c>
      <c r="O156" s="8">
        <f>+SUMIFS(O$2:O$149,$CZ$2:$CZ$149,Table1[[#This Row],[BAĞLANTI]])</f>
        <v>0</v>
      </c>
      <c r="P156" s="8">
        <f>+SUMIFS(P$2:P$149,$CZ$2:$CZ$149,Table1[[#This Row],[BAĞLANTI]])</f>
        <v>0</v>
      </c>
      <c r="Q156" s="8">
        <f>+SUMIFS(Q$2:Q$149,$CZ$2:$CZ$149,Table1[[#This Row],[BAĞLANTI]])</f>
        <v>0</v>
      </c>
      <c r="R156" s="8">
        <f>+SUMIFS(R$2:R$149,$CZ$2:$CZ$149,Table1[[#This Row],[BAĞLANTI]])</f>
        <v>0</v>
      </c>
      <c r="S156" s="8">
        <f>+SUMIFS(S$2:S$149,$CZ$2:$CZ$149,Table1[[#This Row],[BAĞLANTI]])</f>
        <v>0</v>
      </c>
      <c r="T156" s="8">
        <f>+SUMIFS(T$2:T$149,$CZ$2:$CZ$149,Table1[[#This Row],[BAĞLANTI]])</f>
        <v>392.86505100000005</v>
      </c>
      <c r="U156" s="8">
        <f>+SUMIFS(U$2:U$149,$CZ$2:$CZ$149,Table1[[#This Row],[BAĞLANTI]])</f>
        <v>0</v>
      </c>
      <c r="V156" s="8">
        <f>+SUMIFS(V$2:V$149,$CZ$2:$CZ$149,Table1[[#This Row],[BAĞLANTI]])</f>
        <v>201.14094899999992</v>
      </c>
      <c r="W156" s="8">
        <f>+SUMIFS(W$2:W$149,$CZ$2:$CZ$149,Table1[[#This Row],[BAĞLANTI]])</f>
        <v>0</v>
      </c>
      <c r="X156" s="8">
        <f>+SUMIFS(X$2:X$149,$CZ$2:$CZ$149,Table1[[#This Row],[BAĞLANTI]])</f>
        <v>0</v>
      </c>
      <c r="Y156" s="10">
        <f>+SUMIFS(Y$2:Y$149,$CZ$2:$CZ$149,Table1[[#This Row],[BAĞLANTI]])</f>
        <v>15694</v>
      </c>
      <c r="Z156" s="8">
        <f>+SUMIFS(Z$2:Z$149,$CZ$2:$CZ$149,Table1[[#This Row],[BAĞLANTI]])</f>
        <v>0</v>
      </c>
      <c r="AA156" s="8">
        <f>+SUMIFS(AA$2:AA$149,$CZ$2:$CZ$149,Table1[[#This Row],[BAĞLANTI]])</f>
        <v>0</v>
      </c>
      <c r="AB156" s="8">
        <f>+SUMIFS(AB$2:AB$149,$CZ$2:$CZ$149,Table1[[#This Row],[BAĞLANTI]])</f>
        <v>0</v>
      </c>
      <c r="AC156" s="8">
        <f>+SUMIFS(AC$2:AC$149,$CZ$2:$CZ$149,Table1[[#This Row],[BAĞLANTI]])</f>
        <v>0</v>
      </c>
      <c r="AD156" s="8">
        <f>+SUMIFS(AD$2:AD$149,$CZ$2:$CZ$149,Table1[[#This Row],[BAĞLANTI]])</f>
        <v>0</v>
      </c>
      <c r="AE156" s="8">
        <f>+SUMIFS(AE$2:AE$149,$CZ$2:$CZ$149,Table1[[#This Row],[BAĞLANTI]])</f>
        <v>0</v>
      </c>
      <c r="AF156" s="8">
        <f>+SUMIFS(AF$2:AF$149,$CZ$2:$CZ$149,Table1[[#This Row],[BAĞLANTI]])</f>
        <v>0</v>
      </c>
      <c r="AG156" s="8">
        <f>+SUMIFS(AG$2:AG$149,$CZ$2:$CZ$149,Table1[[#This Row],[BAĞLANTI]])</f>
        <v>0</v>
      </c>
      <c r="AH156" s="8">
        <f>+SUMIFS(AH$2:AH$149,$CZ$2:$CZ$149,Table1[[#This Row],[BAĞLANTI]])</f>
        <v>0</v>
      </c>
      <c r="AI156" s="8">
        <f>+SUMIFS(AI$2:AI$149,$CZ$2:$CZ$149,Table1[[#This Row],[BAĞLANTI]])</f>
        <v>0</v>
      </c>
      <c r="AJ156" s="8">
        <f>+SUMIFS(AJ$2:AJ$149,$CZ$2:$CZ$149,Table1[[#This Row],[BAĞLANTI]])</f>
        <v>0</v>
      </c>
      <c r="AK156" s="8">
        <f>+SUMIFS(AK$2:AK$149,$CZ$2:$CZ$149,Table1[[#This Row],[BAĞLANTI]])</f>
        <v>0</v>
      </c>
      <c r="AL156" s="8">
        <f>+SUMIFS(AL$2:AL$149,$CZ$2:$CZ$149,Table1[[#This Row],[BAĞLANTI]])</f>
        <v>0</v>
      </c>
      <c r="AM156" s="8">
        <f>+SUMIFS(AM$2:AM$149,$CZ$2:$CZ$149,Table1[[#This Row],[BAĞLANTI]])</f>
        <v>0</v>
      </c>
      <c r="AN156" s="8">
        <f>+SUMIFS(AN$2:AN$149,$CZ$2:$CZ$149,Table1[[#This Row],[BAĞLANTI]])</f>
        <v>0</v>
      </c>
      <c r="AO156" s="8">
        <f>+SUMIFS(AO$2:AO$149,$CZ$2:$CZ$149,Table1[[#This Row],[BAĞLANTI]])</f>
        <v>0</v>
      </c>
      <c r="AP156" s="8">
        <f>+SUMIFS(AP$2:AP$149,$CZ$2:$CZ$149,Table1[[#This Row],[BAĞLANTI]])</f>
        <v>0</v>
      </c>
      <c r="AQ156" s="8">
        <f>+SUMIFS(AQ$2:AQ$149,$CZ$2:$CZ$149,Table1[[#This Row],[BAĞLANTI]])</f>
        <v>0</v>
      </c>
      <c r="AR156" s="8">
        <f>+SUMIFS(AR$2:AR$149,$CZ$2:$CZ$149,Table1[[#This Row],[BAĞLANTI]])</f>
        <v>0</v>
      </c>
      <c r="AS156" s="8">
        <f>+SUMIFS(AS$2:AS$149,$CZ$2:$CZ$149,Table1[[#This Row],[BAĞLANTI]])</f>
        <v>0</v>
      </c>
      <c r="AT156" s="8">
        <f>+SUMIFS(AT$2:AT$149,$CZ$2:$CZ$149,Table1[[#This Row],[BAĞLANTI]])</f>
        <v>0</v>
      </c>
      <c r="AU156" s="8">
        <f>+SUMIFS(AU$2:AU$149,$CZ$2:$CZ$149,Table1[[#This Row],[BAĞLANTI]])</f>
        <v>0</v>
      </c>
      <c r="AV156" s="8">
        <f>+SUMIFS(AV$2:AV$149,$CZ$2:$CZ$149,Table1[[#This Row],[BAĞLANTI]])</f>
        <v>0</v>
      </c>
      <c r="AW156" s="8">
        <f>+SUMIFS(AW$2:AW$149,$CZ$2:$CZ$149,Table1[[#This Row],[BAĞLANTI]])</f>
        <v>0</v>
      </c>
      <c r="AX156" s="8">
        <f>+SUMIFS(AX$2:AX$149,$CZ$2:$CZ$149,Table1[[#This Row],[BAĞLANTI]])</f>
        <v>0</v>
      </c>
      <c r="AY156" s="8">
        <f>+SUMIFS(AY$2:AY$149,$CZ$2:$CZ$149,Table1[[#This Row],[BAĞLANTI]])</f>
        <v>0</v>
      </c>
      <c r="AZ156" s="8">
        <f>+SUMIFS(AZ$2:AZ$149,$CZ$2:$CZ$149,Table1[[#This Row],[BAĞLANTI]])</f>
        <v>0</v>
      </c>
      <c r="BA156" s="8">
        <f>+SUMIFS(BA$2:BA$149,$CZ$2:$CZ$149,Table1[[#This Row],[BAĞLANTI]])</f>
        <v>0</v>
      </c>
      <c r="BB156" s="8">
        <f>+SUMIFS(BB$2:BB$149,$CZ$2:$CZ$149,Table1[[#This Row],[BAĞLANTI]])</f>
        <v>0</v>
      </c>
      <c r="BC156" s="8">
        <f>+SUMIFS(BC$2:BC$149,$CZ$2:$CZ$149,Table1[[#This Row],[BAĞLANTI]])</f>
        <v>0</v>
      </c>
      <c r="BD156" s="8">
        <f>+SUMIFS(BD$2:BD$149,$CZ$2:$CZ$149,Table1[[#This Row],[BAĞLANTI]])</f>
        <v>0</v>
      </c>
      <c r="BE156" s="8">
        <f>+SUMIFS(BE$2:BE$149,$CZ$2:$CZ$149,Table1[[#This Row],[BAĞLANTI]])</f>
        <v>0</v>
      </c>
      <c r="BF156" s="8">
        <f>+SUMIFS(BF$2:BF$149,$CZ$2:$CZ$149,Table1[[#This Row],[BAĞLANTI]])</f>
        <v>0</v>
      </c>
      <c r="BG156" s="8">
        <f>+SUMIFS(BG$2:BG$149,$CZ$2:$CZ$149,Table1[[#This Row],[BAĞLANTI]])</f>
        <v>0</v>
      </c>
      <c r="BH156" s="8">
        <f>+SUMIFS(BH$2:BH$149,$CZ$2:$CZ$149,Table1[[#This Row],[BAĞLANTI]])</f>
        <v>0</v>
      </c>
      <c r="BI156" s="8">
        <f>+SUMIFS(BI$2:BI$149,$CZ$2:$CZ$149,Table1[[#This Row],[BAĞLANTI]])</f>
        <v>0</v>
      </c>
      <c r="BJ156" s="8">
        <f>+SUMIFS(BJ$2:BJ$149,$CZ$2:$CZ$149,Table1[[#This Row],[BAĞLANTI]])</f>
        <v>0</v>
      </c>
      <c r="BK156" s="8">
        <f>+SUMIFS(BK$2:BK$149,$CZ$2:$CZ$149,Table1[[#This Row],[BAĞLANTI]])</f>
        <v>0</v>
      </c>
      <c r="BL156" s="8">
        <f>+SUMIFS(BL$2:BL$149,$CZ$2:$CZ$149,Table1[[#This Row],[BAĞLANTI]])</f>
        <v>0</v>
      </c>
      <c r="BM156" s="8">
        <f>+SUMIFS(BM$2:BM$149,$CZ$2:$CZ$149,Table1[[#This Row],[BAĞLANTI]])</f>
        <v>0</v>
      </c>
      <c r="BN156" s="8">
        <f>+SUMIFS(BN$2:BN$149,$CZ$2:$CZ$149,Table1[[#This Row],[BAĞLANTI]])</f>
        <v>0</v>
      </c>
      <c r="BO156" s="8">
        <f>+SUMIFS(BO$2:BO$149,$CZ$2:$CZ$149,Table1[[#This Row],[BAĞLANTI]])</f>
        <v>0</v>
      </c>
      <c r="BP156" s="8">
        <f>+SUMIFS(BP$2:BP$149,$CZ$2:$CZ$149,Table1[[#This Row],[BAĞLANTI]])</f>
        <v>0</v>
      </c>
      <c r="BQ156" s="8">
        <f>+SUMIFS(BQ$2:BQ$149,$CZ$2:$CZ$149,Table1[[#This Row],[BAĞLANTI]])</f>
        <v>0</v>
      </c>
      <c r="BR156" s="8">
        <f>+SUMIFS(BR$2:BR$149,$CZ$2:$CZ$149,Table1[[#This Row],[BAĞLANTI]])</f>
        <v>0</v>
      </c>
      <c r="BS156" s="8">
        <f>+SUMIFS(BS$2:BS$149,$CZ$2:$CZ$149,Table1[[#This Row],[BAĞLANTI]])</f>
        <v>0</v>
      </c>
      <c r="BT156" s="8">
        <f>+SUMIFS(BT$2:BT$149,$CZ$2:$CZ$149,Table1[[#This Row],[BAĞLANTI]])</f>
        <v>0</v>
      </c>
      <c r="BU156" s="8">
        <f>+SUMIFS(BU$2:BU$149,$CZ$2:$CZ$149,Table1[[#This Row],[BAĞLANTI]])</f>
        <v>0</v>
      </c>
      <c r="BV156" s="8">
        <f>+SUMIFS(BV$2:BV$149,$CZ$2:$CZ$149,Table1[[#This Row],[BAĞLANTI]])</f>
        <v>0</v>
      </c>
      <c r="BW156" s="8">
        <f>+SUMIFS(BW$2:BW$149,$CZ$2:$CZ$149,Table1[[#This Row],[BAĞLANTI]])</f>
        <v>0</v>
      </c>
      <c r="CK156" s="8">
        <f t="shared" si="51"/>
        <v>0</v>
      </c>
      <c r="CL156" s="8">
        <f t="shared" si="52"/>
        <v>0</v>
      </c>
      <c r="CM156" s="8">
        <f t="shared" si="53"/>
        <v>0</v>
      </c>
      <c r="CN156" s="8">
        <f t="shared" si="54"/>
        <v>0</v>
      </c>
      <c r="CO156" s="8">
        <f t="shared" si="55"/>
        <v>0</v>
      </c>
      <c r="CP156" s="8">
        <f t="shared" si="56"/>
        <v>0</v>
      </c>
      <c r="CQ156" s="8">
        <f t="shared" si="57"/>
        <v>0</v>
      </c>
      <c r="CR156" s="8">
        <f t="shared" si="58"/>
        <v>0</v>
      </c>
      <c r="CS156" s="8">
        <f t="shared" si="59"/>
        <v>0</v>
      </c>
      <c r="CT156" s="8">
        <f t="shared" si="60"/>
        <v>0</v>
      </c>
      <c r="CU156" s="8">
        <f t="shared" si="61"/>
        <v>0</v>
      </c>
      <c r="CV156" s="8">
        <f t="shared" si="62"/>
        <v>0</v>
      </c>
      <c r="CW156" s="8">
        <f>+SUMIFS(CW$2:CW$149,$CZ$2:$CZ$149,Table1[[#This Row],[BAĞLANTI]])</f>
        <v>0</v>
      </c>
      <c r="CX156" s="8">
        <f>+SUMIFS(CX$2:CX$149,$CZ$2:$CZ$149,Table1[[#This Row],[BAĞLANTI]])</f>
        <v>0</v>
      </c>
      <c r="CY156" s="8">
        <f>+SUMIFS(CY$2:CY$149,$CZ$2:$CZ$149,Table1[[#This Row],[BAĞLANTI]])</f>
        <v>0</v>
      </c>
      <c r="CZ156" s="8" t="s">
        <v>5358</v>
      </c>
      <c r="DA156" s="8"/>
      <c r="DB156" s="8"/>
      <c r="DC156" s="8"/>
      <c r="DD156" s="8"/>
      <c r="DE156" s="8"/>
      <c r="DF156" s="8"/>
      <c r="DG156" s="8"/>
      <c r="DH156" s="8"/>
    </row>
    <row r="157" spans="1:112">
      <c r="A157" s="3" t="s">
        <v>5443</v>
      </c>
      <c r="B157" t="s">
        <v>5</v>
      </c>
      <c r="C157" t="str">
        <f>+_xlfn.XLOOKUP(B157,'L4'!B:B,'L4'!C:C)</f>
        <v>KAZI - SANAT YAPISI ( KÖPRÜ HARIÇ )</v>
      </c>
      <c r="D157" t="s">
        <v>5181</v>
      </c>
      <c r="E157" t="str">
        <f>+_xlfn.XLOOKUP(D157,'M2'!H:H,'M2'!I:I)</f>
        <v>ÖZDOĞAN İNŞAAT - GENEL</v>
      </c>
      <c r="F157" s="77" t="s">
        <v>4973</v>
      </c>
      <c r="G157" t="s">
        <v>4983</v>
      </c>
      <c r="H157" s="3" t="s">
        <v>5444</v>
      </c>
      <c r="I157" s="3" t="s">
        <v>5194</v>
      </c>
      <c r="J157" s="78"/>
      <c r="K157" s="78"/>
      <c r="M157" s="78"/>
      <c r="N157" s="8">
        <f>+SUMIFS(N$2:N$149,$CZ$2:$CZ$149,Table1[[#This Row],[BAĞLANTI]])</f>
        <v>0</v>
      </c>
      <c r="O157" s="8">
        <f>+SUMIFS(O$2:O$149,$CZ$2:$CZ$149,Table1[[#This Row],[BAĞLANTI]])</f>
        <v>0</v>
      </c>
      <c r="P157" s="8">
        <f>+SUMIFS(P$2:P$149,$CZ$2:$CZ$149,Table1[[#This Row],[BAĞLANTI]])</f>
        <v>891.54</v>
      </c>
      <c r="Q157" s="8">
        <f>+SUMIFS(Q$2:Q$149,$CZ$2:$CZ$149,Table1[[#This Row],[BAĞLANTI]])</f>
        <v>1631.98</v>
      </c>
      <c r="R157" s="8">
        <f>+SUMIFS(R$2:R$149,$CZ$2:$CZ$149,Table1[[#This Row],[BAĞLANTI]])</f>
        <v>463.30000000000018</v>
      </c>
      <c r="S157" s="8">
        <f>+SUMIFS(S$2:S$149,$CZ$2:$CZ$149,Table1[[#This Row],[BAĞLANTI]])</f>
        <v>0</v>
      </c>
      <c r="T157" s="8">
        <f>+SUMIFS(T$2:T$149,$CZ$2:$CZ$149,Table1[[#This Row],[BAĞLANTI]])</f>
        <v>-759.23564699999997</v>
      </c>
      <c r="U157" s="8">
        <f>+SUMIFS(U$2:U$149,$CZ$2:$CZ$149,Table1[[#This Row],[BAĞLANTI]])</f>
        <v>-3.5300000035931589E-4</v>
      </c>
      <c r="V157" s="8">
        <f>+SUMIFS(V$2:V$149,$CZ$2:$CZ$149,Table1[[#This Row],[BAĞLANTI]])</f>
        <v>1076.3120000000004</v>
      </c>
      <c r="W157" s="8">
        <f>+SUMIFS(W$2:W$149,$CZ$2:$CZ$149,Table1[[#This Row],[BAĞLANTI]])</f>
        <v>0</v>
      </c>
      <c r="X157" s="8">
        <f>+SUMIFS(X$2:X$149,$CZ$2:$CZ$149,Table1[[#This Row],[BAĞLANTI]])</f>
        <v>0</v>
      </c>
      <c r="Y157" s="10">
        <f>+SUMIFS(Y$2:Y$149,$CZ$2:$CZ$149,Table1[[#This Row],[BAĞLANTI]])</f>
        <v>291.58999999999997</v>
      </c>
      <c r="Z157" s="8">
        <f>+SUMIFS(Z$2:Z$149,$CZ$2:$CZ$149,Table1[[#This Row],[BAĞLANTI]])</f>
        <v>0</v>
      </c>
      <c r="AA157" s="8">
        <f>+SUMIFS(AA$2:AA$149,$CZ$2:$CZ$149,Table1[[#This Row],[BAĞLANTI]])</f>
        <v>0</v>
      </c>
      <c r="AB157" s="8">
        <f>+SUMIFS(AB$2:AB$149,$CZ$2:$CZ$149,Table1[[#This Row],[BAĞLANTI]])</f>
        <v>0</v>
      </c>
      <c r="AC157" s="8">
        <f>+SUMIFS(AC$2:AC$149,$CZ$2:$CZ$149,Table1[[#This Row],[BAĞLANTI]])</f>
        <v>0</v>
      </c>
      <c r="AD157" s="8">
        <f>+SUMIFS(AD$2:AD$149,$CZ$2:$CZ$149,Table1[[#This Row],[BAĞLANTI]])</f>
        <v>0</v>
      </c>
      <c r="AE157" s="8">
        <f>+SUMIFS(AE$2:AE$149,$CZ$2:$CZ$149,Table1[[#This Row],[BAĞLANTI]])</f>
        <v>0</v>
      </c>
      <c r="AF157" s="8">
        <f>+SUMIFS(AF$2:AF$149,$CZ$2:$CZ$149,Table1[[#This Row],[BAĞLANTI]])</f>
        <v>0</v>
      </c>
      <c r="AG157" s="8">
        <f>+SUMIFS(AG$2:AG$149,$CZ$2:$CZ$149,Table1[[#This Row],[BAĞLANTI]])</f>
        <v>0</v>
      </c>
      <c r="AH157" s="8">
        <f>+SUMIFS(AH$2:AH$149,$CZ$2:$CZ$149,Table1[[#This Row],[BAĞLANTI]])</f>
        <v>0</v>
      </c>
      <c r="AI157" s="8">
        <f>+SUMIFS(AI$2:AI$149,$CZ$2:$CZ$149,Table1[[#This Row],[BAĞLANTI]])</f>
        <v>0</v>
      </c>
      <c r="AJ157" s="8">
        <f>+SUMIFS(AJ$2:AJ$149,$CZ$2:$CZ$149,Table1[[#This Row],[BAĞLANTI]])</f>
        <v>0</v>
      </c>
      <c r="AK157" s="8">
        <f>+SUMIFS(AK$2:AK$149,$CZ$2:$CZ$149,Table1[[#This Row],[BAĞLANTI]])</f>
        <v>0</v>
      </c>
      <c r="AL157" s="8">
        <f>+SUMIFS(AL$2:AL$149,$CZ$2:$CZ$149,Table1[[#This Row],[BAĞLANTI]])</f>
        <v>0</v>
      </c>
      <c r="AM157" s="8">
        <f>+SUMIFS(AM$2:AM$149,$CZ$2:$CZ$149,Table1[[#This Row],[BAĞLANTI]])</f>
        <v>0</v>
      </c>
      <c r="AN157" s="8">
        <f>+SUMIFS(AN$2:AN$149,$CZ$2:$CZ$149,Table1[[#This Row],[BAĞLANTI]])</f>
        <v>0</v>
      </c>
      <c r="AO157" s="8">
        <f>+SUMIFS(AO$2:AO$149,$CZ$2:$CZ$149,Table1[[#This Row],[BAĞLANTI]])</f>
        <v>0</v>
      </c>
      <c r="AP157" s="8">
        <f>+SUMIFS(AP$2:AP$149,$CZ$2:$CZ$149,Table1[[#This Row],[BAĞLANTI]])</f>
        <v>0</v>
      </c>
      <c r="AQ157" s="8">
        <f>+SUMIFS(AQ$2:AQ$149,$CZ$2:$CZ$149,Table1[[#This Row],[BAĞLANTI]])</f>
        <v>0</v>
      </c>
      <c r="AR157" s="8">
        <f>+SUMIFS(AR$2:AR$149,$CZ$2:$CZ$149,Table1[[#This Row],[BAĞLANTI]])</f>
        <v>0</v>
      </c>
      <c r="AS157" s="8">
        <f>+SUMIFS(AS$2:AS$149,$CZ$2:$CZ$149,Table1[[#This Row],[BAĞLANTI]])</f>
        <v>0</v>
      </c>
      <c r="AT157" s="8">
        <f>+SUMIFS(AT$2:AT$149,$CZ$2:$CZ$149,Table1[[#This Row],[BAĞLANTI]])</f>
        <v>0</v>
      </c>
      <c r="AU157" s="8">
        <f>+SUMIFS(AU$2:AU$149,$CZ$2:$CZ$149,Table1[[#This Row],[BAĞLANTI]])</f>
        <v>0</v>
      </c>
      <c r="AV157" s="8">
        <f>+SUMIFS(AV$2:AV$149,$CZ$2:$CZ$149,Table1[[#This Row],[BAĞLANTI]])</f>
        <v>0</v>
      </c>
      <c r="AW157" s="8">
        <f>+SUMIFS(AW$2:AW$149,$CZ$2:$CZ$149,Table1[[#This Row],[BAĞLANTI]])</f>
        <v>0</v>
      </c>
      <c r="AX157" s="8">
        <f>+SUMIFS(AX$2:AX$149,$CZ$2:$CZ$149,Table1[[#This Row],[BAĞLANTI]])</f>
        <v>0</v>
      </c>
      <c r="AY157" s="8">
        <f>+SUMIFS(AY$2:AY$149,$CZ$2:$CZ$149,Table1[[#This Row],[BAĞLANTI]])</f>
        <v>0</v>
      </c>
      <c r="AZ157" s="8">
        <f>+SUMIFS(AZ$2:AZ$149,$CZ$2:$CZ$149,Table1[[#This Row],[BAĞLANTI]])</f>
        <v>0</v>
      </c>
      <c r="BA157" s="8">
        <f>+SUMIFS(BA$2:BA$149,$CZ$2:$CZ$149,Table1[[#This Row],[BAĞLANTI]])</f>
        <v>0</v>
      </c>
      <c r="BB157" s="8">
        <f>+SUMIFS(BB$2:BB$149,$CZ$2:$CZ$149,Table1[[#This Row],[BAĞLANTI]])</f>
        <v>0</v>
      </c>
      <c r="BC157" s="8">
        <f>+SUMIFS(BC$2:BC$149,$CZ$2:$CZ$149,Table1[[#This Row],[BAĞLANTI]])</f>
        <v>0</v>
      </c>
      <c r="BD157" s="8">
        <f>+SUMIFS(BD$2:BD$149,$CZ$2:$CZ$149,Table1[[#This Row],[BAĞLANTI]])</f>
        <v>0</v>
      </c>
      <c r="BE157" s="8">
        <f>+SUMIFS(BE$2:BE$149,$CZ$2:$CZ$149,Table1[[#This Row],[BAĞLANTI]])</f>
        <v>0</v>
      </c>
      <c r="BF157" s="8">
        <f>+SUMIFS(BF$2:BF$149,$CZ$2:$CZ$149,Table1[[#This Row],[BAĞLANTI]])</f>
        <v>0</v>
      </c>
      <c r="BG157" s="8">
        <f>+SUMIFS(BG$2:BG$149,$CZ$2:$CZ$149,Table1[[#This Row],[BAĞLANTI]])</f>
        <v>0</v>
      </c>
      <c r="BH157" s="8">
        <f>+SUMIFS(BH$2:BH$149,$CZ$2:$CZ$149,Table1[[#This Row],[BAĞLANTI]])</f>
        <v>0</v>
      </c>
      <c r="BI157" s="8">
        <f>+SUMIFS(BI$2:BI$149,$CZ$2:$CZ$149,Table1[[#This Row],[BAĞLANTI]])</f>
        <v>0</v>
      </c>
      <c r="BJ157" s="8">
        <f>+SUMIFS(BJ$2:BJ$149,$CZ$2:$CZ$149,Table1[[#This Row],[BAĞLANTI]])</f>
        <v>0</v>
      </c>
      <c r="BK157" s="8">
        <f>+SUMIFS(BK$2:BK$149,$CZ$2:$CZ$149,Table1[[#This Row],[BAĞLANTI]])</f>
        <v>0</v>
      </c>
      <c r="BL157" s="8">
        <f>+SUMIFS(BL$2:BL$149,$CZ$2:$CZ$149,Table1[[#This Row],[BAĞLANTI]])</f>
        <v>0</v>
      </c>
      <c r="BM157" s="8">
        <f>+SUMIFS(BM$2:BM$149,$CZ$2:$CZ$149,Table1[[#This Row],[BAĞLANTI]])</f>
        <v>0</v>
      </c>
      <c r="BN157" s="8">
        <f>+SUMIFS(BN$2:BN$149,$CZ$2:$CZ$149,Table1[[#This Row],[BAĞLANTI]])</f>
        <v>0</v>
      </c>
      <c r="BO157" s="8">
        <f>+SUMIFS(BO$2:BO$149,$CZ$2:$CZ$149,Table1[[#This Row],[BAĞLANTI]])</f>
        <v>0</v>
      </c>
      <c r="BP157" s="8">
        <f>+SUMIFS(BP$2:BP$149,$CZ$2:$CZ$149,Table1[[#This Row],[BAĞLANTI]])</f>
        <v>0</v>
      </c>
      <c r="BQ157" s="8">
        <f>+SUMIFS(BQ$2:BQ$149,$CZ$2:$CZ$149,Table1[[#This Row],[BAĞLANTI]])</f>
        <v>0</v>
      </c>
      <c r="BR157" s="8">
        <f>+SUMIFS(BR$2:BR$149,$CZ$2:$CZ$149,Table1[[#This Row],[BAĞLANTI]])</f>
        <v>0</v>
      </c>
      <c r="BS157" s="8">
        <f>+SUMIFS(BS$2:BS$149,$CZ$2:$CZ$149,Table1[[#This Row],[BAĞLANTI]])</f>
        <v>0</v>
      </c>
      <c r="BT157" s="8">
        <f>+SUMIFS(BT$2:BT$149,$CZ$2:$CZ$149,Table1[[#This Row],[BAĞLANTI]])</f>
        <v>0</v>
      </c>
      <c r="BU157" s="8">
        <f>+SUMIFS(BU$2:BU$149,$CZ$2:$CZ$149,Table1[[#This Row],[BAĞLANTI]])</f>
        <v>0</v>
      </c>
      <c r="BV157" s="8">
        <f>+SUMIFS(BV$2:BV$149,$CZ$2:$CZ$149,Table1[[#This Row],[BAĞLANTI]])</f>
        <v>0</v>
      </c>
      <c r="BW157" s="8">
        <f>+SUMIFS(BW$2:BW$149,$CZ$2:$CZ$149,Table1[[#This Row],[BAĞLANTI]])</f>
        <v>0</v>
      </c>
      <c r="CK157" s="8">
        <f t="shared" si="51"/>
        <v>0</v>
      </c>
      <c r="CL157" s="8">
        <f t="shared" si="52"/>
        <v>0</v>
      </c>
      <c r="CM157" s="8">
        <f t="shared" si="53"/>
        <v>0</v>
      </c>
      <c r="CN157" s="8">
        <f t="shared" si="54"/>
        <v>0</v>
      </c>
      <c r="CO157" s="8">
        <f t="shared" si="55"/>
        <v>0</v>
      </c>
      <c r="CP157" s="8">
        <f t="shared" si="56"/>
        <v>0</v>
      </c>
      <c r="CQ157" s="8">
        <f t="shared" si="57"/>
        <v>0</v>
      </c>
      <c r="CR157" s="8">
        <f t="shared" si="58"/>
        <v>0</v>
      </c>
      <c r="CS157" s="8">
        <f t="shared" si="59"/>
        <v>0</v>
      </c>
      <c r="CT157" s="8">
        <f t="shared" si="60"/>
        <v>0</v>
      </c>
      <c r="CU157" s="8">
        <f t="shared" si="61"/>
        <v>0</v>
      </c>
      <c r="CV157" s="8">
        <f t="shared" si="62"/>
        <v>0</v>
      </c>
      <c r="CW157" s="8">
        <f>+SUMIFS(CW$2:CW$149,$CZ$2:$CZ$149,Table1[[#This Row],[BAĞLANTI]])</f>
        <v>0</v>
      </c>
      <c r="CX157" s="8">
        <f>+SUMIFS(CX$2:CX$149,$CZ$2:$CZ$149,Table1[[#This Row],[BAĞLANTI]])</f>
        <v>0</v>
      </c>
      <c r="CY157" s="8">
        <f>+SUMIFS(CY$2:CY$149,$CZ$2:$CZ$149,Table1[[#This Row],[BAĞLANTI]])</f>
        <v>0</v>
      </c>
      <c r="CZ157" s="8" t="s">
        <v>5359</v>
      </c>
      <c r="DA157" s="8"/>
      <c r="DB157" s="8"/>
      <c r="DC157" s="8"/>
      <c r="DD157" s="8"/>
      <c r="DE157" s="8"/>
      <c r="DF157" s="8"/>
      <c r="DG157" s="8"/>
      <c r="DH157" s="8"/>
    </row>
    <row r="158" spans="1:112">
      <c r="A158" s="3" t="s">
        <v>5443</v>
      </c>
      <c r="B158" t="s">
        <v>6</v>
      </c>
      <c r="C158" t="s">
        <v>152</v>
      </c>
      <c r="D158" t="s">
        <v>71</v>
      </c>
      <c r="E158" t="s">
        <v>4974</v>
      </c>
      <c r="F158" s="77" t="s">
        <v>4973</v>
      </c>
      <c r="G158" t="s">
        <v>4983</v>
      </c>
      <c r="H158" s="3" t="s">
        <v>5444</v>
      </c>
      <c r="I158" s="3" t="s">
        <v>5194</v>
      </c>
      <c r="J158" s="78"/>
      <c r="K158" s="78"/>
      <c r="M158" s="78"/>
      <c r="N158" s="8">
        <f>+SUMIFS(N$2:N$149,$CZ$2:$CZ$149,Table1[[#This Row],[BAĞLANTI]])</f>
        <v>0</v>
      </c>
      <c r="O158" s="8">
        <f>+SUMIFS(O$2:O$149,$CZ$2:$CZ$149,Table1[[#This Row],[BAĞLANTI]])</f>
        <v>0</v>
      </c>
      <c r="P158" s="8">
        <f>+SUMIFS(P$2:P$149,$CZ$2:$CZ$149,Table1[[#This Row],[BAĞLANTI]])</f>
        <v>0</v>
      </c>
      <c r="Q158" s="8">
        <f>+SUMIFS(Q$2:Q$149,$CZ$2:$CZ$149,Table1[[#This Row],[BAĞLANTI]])</f>
        <v>0</v>
      </c>
      <c r="R158" s="8">
        <f>+SUMIFS(R$2:R$149,$CZ$2:$CZ$149,Table1[[#This Row],[BAĞLANTI]])</f>
        <v>0</v>
      </c>
      <c r="S158" s="8">
        <f>+SUMIFS(S$2:S$149,$CZ$2:$CZ$149,Table1[[#This Row],[BAĞLANTI]])</f>
        <v>0</v>
      </c>
      <c r="T158" s="8">
        <f>+SUMIFS(T$2:T$149,$CZ$2:$CZ$149,Table1[[#This Row],[BAĞLANTI]])</f>
        <v>0</v>
      </c>
      <c r="U158" s="8">
        <f>+SUMIFS(U$2:U$149,$CZ$2:$CZ$149,Table1[[#This Row],[BAĞLANTI]])</f>
        <v>0</v>
      </c>
      <c r="V158" s="8">
        <f>+SUMIFS(V$2:V$149,$CZ$2:$CZ$149,Table1[[#This Row],[BAĞLANTI]])</f>
        <v>0</v>
      </c>
      <c r="W158" s="8">
        <f>+SUMIFS(W$2:W$149,$CZ$2:$CZ$149,Table1[[#This Row],[BAĞLANTI]])</f>
        <v>0</v>
      </c>
      <c r="X158" s="8">
        <f>+SUMIFS(X$2:X$149,$CZ$2:$CZ$149,Table1[[#This Row],[BAĞLANTI]])</f>
        <v>0</v>
      </c>
      <c r="Y158" s="10">
        <f>+SUMIFS(Y$2:Y$149,$CZ$2:$CZ$149,Table1[[#This Row],[BAĞLANTI]])</f>
        <v>0</v>
      </c>
      <c r="Z158" s="8">
        <f>+SUMIFS(Z$2:Z$149,$CZ$2:$CZ$149,Table1[[#This Row],[BAĞLANTI]])</f>
        <v>0</v>
      </c>
      <c r="AA158" s="8">
        <f>+SUMIFS(AA$2:AA$149,$CZ$2:$CZ$149,Table1[[#This Row],[BAĞLANTI]])</f>
        <v>0</v>
      </c>
      <c r="AB158" s="8">
        <f>+SUMIFS(AB$2:AB$149,$CZ$2:$CZ$149,Table1[[#This Row],[BAĞLANTI]])</f>
        <v>0</v>
      </c>
      <c r="AC158" s="8">
        <f>+SUMIFS(AC$2:AC$149,$CZ$2:$CZ$149,Table1[[#This Row],[BAĞLANTI]])</f>
        <v>0</v>
      </c>
      <c r="AD158" s="8">
        <f>+SUMIFS(AD$2:AD$149,$CZ$2:$CZ$149,Table1[[#This Row],[BAĞLANTI]])</f>
        <v>0</v>
      </c>
      <c r="AE158" s="8">
        <f>+SUMIFS(AE$2:AE$149,$CZ$2:$CZ$149,Table1[[#This Row],[BAĞLANTI]])</f>
        <v>0</v>
      </c>
      <c r="AF158" s="8">
        <f>+SUMIFS(AF$2:AF$149,$CZ$2:$CZ$149,Table1[[#This Row],[BAĞLANTI]])</f>
        <v>0</v>
      </c>
      <c r="AG158" s="8">
        <f>+SUMIFS(AG$2:AG$149,$CZ$2:$CZ$149,Table1[[#This Row],[BAĞLANTI]])</f>
        <v>0</v>
      </c>
      <c r="AH158" s="8">
        <f>+SUMIFS(AH$2:AH$149,$CZ$2:$CZ$149,Table1[[#This Row],[BAĞLANTI]])</f>
        <v>0</v>
      </c>
      <c r="AI158" s="8">
        <f>+SUMIFS(AI$2:AI$149,$CZ$2:$CZ$149,Table1[[#This Row],[BAĞLANTI]])</f>
        <v>0</v>
      </c>
      <c r="AJ158" s="8">
        <f>+SUMIFS(AJ$2:AJ$149,$CZ$2:$CZ$149,Table1[[#This Row],[BAĞLANTI]])</f>
        <v>0</v>
      </c>
      <c r="AK158" s="8">
        <f>+SUMIFS(AK$2:AK$149,$CZ$2:$CZ$149,Table1[[#This Row],[BAĞLANTI]])</f>
        <v>0</v>
      </c>
      <c r="AL158" s="8">
        <f>+SUMIFS(AL$2:AL$149,$CZ$2:$CZ$149,Table1[[#This Row],[BAĞLANTI]])</f>
        <v>0</v>
      </c>
      <c r="AM158" s="8">
        <f>+SUMIFS(AM$2:AM$149,$CZ$2:$CZ$149,Table1[[#This Row],[BAĞLANTI]])</f>
        <v>0</v>
      </c>
      <c r="AN158" s="8">
        <f>+SUMIFS(AN$2:AN$149,$CZ$2:$CZ$149,Table1[[#This Row],[BAĞLANTI]])</f>
        <v>0</v>
      </c>
      <c r="AO158" s="8">
        <f>+SUMIFS(AO$2:AO$149,$CZ$2:$CZ$149,Table1[[#This Row],[BAĞLANTI]])</f>
        <v>0</v>
      </c>
      <c r="AP158" s="8">
        <f>+SUMIFS(AP$2:AP$149,$CZ$2:$CZ$149,Table1[[#This Row],[BAĞLANTI]])</f>
        <v>0</v>
      </c>
      <c r="AQ158" s="8">
        <f>+SUMIFS(AQ$2:AQ$149,$CZ$2:$CZ$149,Table1[[#This Row],[BAĞLANTI]])</f>
        <v>0</v>
      </c>
      <c r="AR158" s="8">
        <f>+SUMIFS(AR$2:AR$149,$CZ$2:$CZ$149,Table1[[#This Row],[BAĞLANTI]])</f>
        <v>0</v>
      </c>
      <c r="AS158" s="8">
        <f>+SUMIFS(AS$2:AS$149,$CZ$2:$CZ$149,Table1[[#This Row],[BAĞLANTI]])</f>
        <v>0</v>
      </c>
      <c r="AT158" s="8">
        <f>+SUMIFS(AT$2:AT$149,$CZ$2:$CZ$149,Table1[[#This Row],[BAĞLANTI]])</f>
        <v>0</v>
      </c>
      <c r="AU158" s="8">
        <f>+SUMIFS(AU$2:AU$149,$CZ$2:$CZ$149,Table1[[#This Row],[BAĞLANTI]])</f>
        <v>0</v>
      </c>
      <c r="AV158" s="8">
        <f>+SUMIFS(AV$2:AV$149,$CZ$2:$CZ$149,Table1[[#This Row],[BAĞLANTI]])</f>
        <v>0</v>
      </c>
      <c r="AW158" s="8">
        <f>+SUMIFS(AW$2:AW$149,$CZ$2:$CZ$149,Table1[[#This Row],[BAĞLANTI]])</f>
        <v>0</v>
      </c>
      <c r="AX158" s="8">
        <f>+SUMIFS(AX$2:AX$149,$CZ$2:$CZ$149,Table1[[#This Row],[BAĞLANTI]])</f>
        <v>0</v>
      </c>
      <c r="AY158" s="8">
        <f>+SUMIFS(AY$2:AY$149,$CZ$2:$CZ$149,Table1[[#This Row],[BAĞLANTI]])</f>
        <v>0</v>
      </c>
      <c r="AZ158" s="8">
        <f>+SUMIFS(AZ$2:AZ$149,$CZ$2:$CZ$149,Table1[[#This Row],[BAĞLANTI]])</f>
        <v>0</v>
      </c>
      <c r="BA158" s="8">
        <f>+SUMIFS(BA$2:BA$149,$CZ$2:$CZ$149,Table1[[#This Row],[BAĞLANTI]])</f>
        <v>0</v>
      </c>
      <c r="BB158" s="8">
        <f>+SUMIFS(BB$2:BB$149,$CZ$2:$CZ$149,Table1[[#This Row],[BAĞLANTI]])</f>
        <v>0</v>
      </c>
      <c r="BC158" s="8">
        <f>+SUMIFS(BC$2:BC$149,$CZ$2:$CZ$149,Table1[[#This Row],[BAĞLANTI]])</f>
        <v>0</v>
      </c>
      <c r="BD158" s="8">
        <f>+SUMIFS(BD$2:BD$149,$CZ$2:$CZ$149,Table1[[#This Row],[BAĞLANTI]])</f>
        <v>0</v>
      </c>
      <c r="BE158" s="8">
        <f>+SUMIFS(BE$2:BE$149,$CZ$2:$CZ$149,Table1[[#This Row],[BAĞLANTI]])</f>
        <v>0</v>
      </c>
      <c r="BF158" s="8">
        <f>+SUMIFS(BF$2:BF$149,$CZ$2:$CZ$149,Table1[[#This Row],[BAĞLANTI]])</f>
        <v>0</v>
      </c>
      <c r="BG158" s="8">
        <f>+SUMIFS(BG$2:BG$149,$CZ$2:$CZ$149,Table1[[#This Row],[BAĞLANTI]])</f>
        <v>0</v>
      </c>
      <c r="BH158" s="8">
        <f>+SUMIFS(BH$2:BH$149,$CZ$2:$CZ$149,Table1[[#This Row],[BAĞLANTI]])</f>
        <v>0</v>
      </c>
      <c r="BI158" s="8">
        <f>+SUMIFS(BI$2:BI$149,$CZ$2:$CZ$149,Table1[[#This Row],[BAĞLANTI]])</f>
        <v>0</v>
      </c>
      <c r="BJ158" s="8">
        <f>+SUMIFS(BJ$2:BJ$149,$CZ$2:$CZ$149,Table1[[#This Row],[BAĞLANTI]])</f>
        <v>0</v>
      </c>
      <c r="BK158" s="8">
        <f>+SUMIFS(BK$2:BK$149,$CZ$2:$CZ$149,Table1[[#This Row],[BAĞLANTI]])</f>
        <v>0</v>
      </c>
      <c r="BL158" s="8">
        <f>+SUMIFS(BL$2:BL$149,$CZ$2:$CZ$149,Table1[[#This Row],[BAĞLANTI]])</f>
        <v>0</v>
      </c>
      <c r="BM158" s="8">
        <f>+SUMIFS(BM$2:BM$149,$CZ$2:$CZ$149,Table1[[#This Row],[BAĞLANTI]])</f>
        <v>0</v>
      </c>
      <c r="BN158" s="8">
        <f>+SUMIFS(BN$2:BN$149,$CZ$2:$CZ$149,Table1[[#This Row],[BAĞLANTI]])</f>
        <v>0</v>
      </c>
      <c r="BO158" s="8">
        <f>+SUMIFS(BO$2:BO$149,$CZ$2:$CZ$149,Table1[[#This Row],[BAĞLANTI]])</f>
        <v>0</v>
      </c>
      <c r="BP158" s="8">
        <f>+SUMIFS(BP$2:BP$149,$CZ$2:$CZ$149,Table1[[#This Row],[BAĞLANTI]])</f>
        <v>0</v>
      </c>
      <c r="BQ158" s="8">
        <f>+SUMIFS(BQ$2:BQ$149,$CZ$2:$CZ$149,Table1[[#This Row],[BAĞLANTI]])</f>
        <v>0</v>
      </c>
      <c r="BR158" s="8">
        <f>+SUMIFS(BR$2:BR$149,$CZ$2:$CZ$149,Table1[[#This Row],[BAĞLANTI]])</f>
        <v>0</v>
      </c>
      <c r="BS158" s="8">
        <f>+SUMIFS(BS$2:BS$149,$CZ$2:$CZ$149,Table1[[#This Row],[BAĞLANTI]])</f>
        <v>0</v>
      </c>
      <c r="BT158" s="8">
        <f>+SUMIFS(BT$2:BT$149,$CZ$2:$CZ$149,Table1[[#This Row],[BAĞLANTI]])</f>
        <v>0</v>
      </c>
      <c r="BU158" s="8">
        <f>+SUMIFS(BU$2:BU$149,$CZ$2:$CZ$149,Table1[[#This Row],[BAĞLANTI]])</f>
        <v>0</v>
      </c>
      <c r="BV158" s="8">
        <f>+SUMIFS(BV$2:BV$149,$CZ$2:$CZ$149,Table1[[#This Row],[BAĞLANTI]])</f>
        <v>0</v>
      </c>
      <c r="BW158" s="8">
        <f>+SUMIFS(BW$2:BW$149,$CZ$2:$CZ$149,Table1[[#This Row],[BAĞLANTI]])</f>
        <v>0</v>
      </c>
      <c r="CK158" s="8">
        <f t="shared" si="51"/>
        <v>0</v>
      </c>
      <c r="CL158" s="8">
        <f t="shared" si="52"/>
        <v>0</v>
      </c>
      <c r="CM158" s="8">
        <f t="shared" si="53"/>
        <v>0</v>
      </c>
      <c r="CN158" s="8">
        <f t="shared" si="54"/>
        <v>0</v>
      </c>
      <c r="CO158" s="8">
        <f t="shared" si="55"/>
        <v>0</v>
      </c>
      <c r="CP158" s="8">
        <f t="shared" si="56"/>
        <v>0</v>
      </c>
      <c r="CQ158" s="8">
        <f t="shared" si="57"/>
        <v>0</v>
      </c>
      <c r="CR158" s="8">
        <f t="shared" si="58"/>
        <v>0</v>
      </c>
      <c r="CS158" s="8">
        <f t="shared" si="59"/>
        <v>0</v>
      </c>
      <c r="CT158" s="8">
        <f t="shared" si="60"/>
        <v>0</v>
      </c>
      <c r="CU158" s="8">
        <f t="shared" si="61"/>
        <v>0</v>
      </c>
      <c r="CV158" s="8">
        <f t="shared" si="62"/>
        <v>0</v>
      </c>
      <c r="CW158" s="8">
        <f>+SUMIFS(CW$2:CW$149,$CZ$2:$CZ$149,Table1[[#This Row],[BAĞLANTI]])</f>
        <v>0</v>
      </c>
      <c r="CX158" s="8">
        <f>+SUMIFS(CX$2:CX$149,$CZ$2:$CZ$149,Table1[[#This Row],[BAĞLANTI]])</f>
        <v>0</v>
      </c>
      <c r="CY158" s="8">
        <f>+SUMIFS(CY$2:CY$149,$CZ$2:$CZ$149,Table1[[#This Row],[BAĞLANTI]])</f>
        <v>0</v>
      </c>
      <c r="CZ158" s="8" t="s">
        <v>5321</v>
      </c>
      <c r="DA158" s="8"/>
      <c r="DB158" s="8"/>
      <c r="DC158" s="8"/>
      <c r="DD158" s="8"/>
      <c r="DE158" s="8"/>
      <c r="DF158" s="8"/>
      <c r="DG158" s="8"/>
      <c r="DH158" s="8"/>
    </row>
    <row r="159" spans="1:112">
      <c r="A159" s="3" t="s">
        <v>5443</v>
      </c>
      <c r="B159" t="s">
        <v>6</v>
      </c>
      <c r="C159" t="s">
        <v>152</v>
      </c>
      <c r="D159" t="s">
        <v>73</v>
      </c>
      <c r="E159" t="s">
        <v>4975</v>
      </c>
      <c r="F159" s="77" t="s">
        <v>4973</v>
      </c>
      <c r="G159" t="s">
        <v>4983</v>
      </c>
      <c r="H159" s="3" t="s">
        <v>5444</v>
      </c>
      <c r="I159" s="3" t="s">
        <v>5194</v>
      </c>
      <c r="J159" s="78"/>
      <c r="K159" s="78"/>
      <c r="M159" s="78"/>
      <c r="N159" s="8">
        <f>+SUMIFS(N$2:N$149,$CZ$2:$CZ$149,Table1[[#This Row],[BAĞLANTI]])</f>
        <v>0</v>
      </c>
      <c r="O159" s="8">
        <f>+SUMIFS(O$2:O$149,$CZ$2:$CZ$149,Table1[[#This Row],[BAĞLANTI]])</f>
        <v>0</v>
      </c>
      <c r="P159" s="8">
        <f>+SUMIFS(P$2:P$149,$CZ$2:$CZ$149,Table1[[#This Row],[BAĞLANTI]])</f>
        <v>0</v>
      </c>
      <c r="Q159" s="8">
        <f>+SUMIFS(Q$2:Q$149,$CZ$2:$CZ$149,Table1[[#This Row],[BAĞLANTI]])</f>
        <v>0</v>
      </c>
      <c r="R159" s="8">
        <f>+SUMIFS(R$2:R$149,$CZ$2:$CZ$149,Table1[[#This Row],[BAĞLANTI]])</f>
        <v>0</v>
      </c>
      <c r="S159" s="8">
        <f>+SUMIFS(S$2:S$149,$CZ$2:$CZ$149,Table1[[#This Row],[BAĞLANTI]])</f>
        <v>0</v>
      </c>
      <c r="T159" s="8">
        <f>+SUMIFS(T$2:T$149,$CZ$2:$CZ$149,Table1[[#This Row],[BAĞLANTI]])</f>
        <v>0</v>
      </c>
      <c r="U159" s="8">
        <f>+SUMIFS(U$2:U$149,$CZ$2:$CZ$149,Table1[[#This Row],[BAĞLANTI]])</f>
        <v>0</v>
      </c>
      <c r="V159" s="8">
        <f>+SUMIFS(V$2:V$149,$CZ$2:$CZ$149,Table1[[#This Row],[BAĞLANTI]])</f>
        <v>0</v>
      </c>
      <c r="W159" s="8">
        <f>+SUMIFS(W$2:W$149,$CZ$2:$CZ$149,Table1[[#This Row],[BAĞLANTI]])</f>
        <v>0</v>
      </c>
      <c r="X159" s="8">
        <f>+SUMIFS(X$2:X$149,$CZ$2:$CZ$149,Table1[[#This Row],[BAĞLANTI]])</f>
        <v>0</v>
      </c>
      <c r="Y159" s="10">
        <f>+SUMIFS(Y$2:Y$149,$CZ$2:$CZ$149,Table1[[#This Row],[BAĞLANTI]])</f>
        <v>0</v>
      </c>
      <c r="Z159" s="8">
        <f>+SUMIFS(Z$2:Z$149,$CZ$2:$CZ$149,Table1[[#This Row],[BAĞLANTI]])</f>
        <v>0</v>
      </c>
      <c r="AA159" s="8">
        <f>+SUMIFS(AA$2:AA$149,$CZ$2:$CZ$149,Table1[[#This Row],[BAĞLANTI]])</f>
        <v>0</v>
      </c>
      <c r="AB159" s="8">
        <f>+SUMIFS(AB$2:AB$149,$CZ$2:$CZ$149,Table1[[#This Row],[BAĞLANTI]])</f>
        <v>0</v>
      </c>
      <c r="AC159" s="8">
        <f>+SUMIFS(AC$2:AC$149,$CZ$2:$CZ$149,Table1[[#This Row],[BAĞLANTI]])</f>
        <v>0</v>
      </c>
      <c r="AD159" s="8">
        <f>+SUMIFS(AD$2:AD$149,$CZ$2:$CZ$149,Table1[[#This Row],[BAĞLANTI]])</f>
        <v>0</v>
      </c>
      <c r="AE159" s="8">
        <f>+SUMIFS(AE$2:AE$149,$CZ$2:$CZ$149,Table1[[#This Row],[BAĞLANTI]])</f>
        <v>0</v>
      </c>
      <c r="AF159" s="8">
        <f>+SUMIFS(AF$2:AF$149,$CZ$2:$CZ$149,Table1[[#This Row],[BAĞLANTI]])</f>
        <v>0</v>
      </c>
      <c r="AG159" s="8">
        <f>+SUMIFS(AG$2:AG$149,$CZ$2:$CZ$149,Table1[[#This Row],[BAĞLANTI]])</f>
        <v>0</v>
      </c>
      <c r="AH159" s="8">
        <f>+SUMIFS(AH$2:AH$149,$CZ$2:$CZ$149,Table1[[#This Row],[BAĞLANTI]])</f>
        <v>0</v>
      </c>
      <c r="AI159" s="8">
        <f>+SUMIFS(AI$2:AI$149,$CZ$2:$CZ$149,Table1[[#This Row],[BAĞLANTI]])</f>
        <v>0</v>
      </c>
      <c r="AJ159" s="8">
        <f>+SUMIFS(AJ$2:AJ$149,$CZ$2:$CZ$149,Table1[[#This Row],[BAĞLANTI]])</f>
        <v>0</v>
      </c>
      <c r="AK159" s="8">
        <f>+SUMIFS(AK$2:AK$149,$CZ$2:$CZ$149,Table1[[#This Row],[BAĞLANTI]])</f>
        <v>0</v>
      </c>
      <c r="AL159" s="8">
        <f>+SUMIFS(AL$2:AL$149,$CZ$2:$CZ$149,Table1[[#This Row],[BAĞLANTI]])</f>
        <v>0</v>
      </c>
      <c r="AM159" s="8">
        <f>+SUMIFS(AM$2:AM$149,$CZ$2:$CZ$149,Table1[[#This Row],[BAĞLANTI]])</f>
        <v>0</v>
      </c>
      <c r="AN159" s="8">
        <f>+SUMIFS(AN$2:AN$149,$CZ$2:$CZ$149,Table1[[#This Row],[BAĞLANTI]])</f>
        <v>0</v>
      </c>
      <c r="AO159" s="8">
        <f>+SUMIFS(AO$2:AO$149,$CZ$2:$CZ$149,Table1[[#This Row],[BAĞLANTI]])</f>
        <v>0</v>
      </c>
      <c r="AP159" s="8">
        <f>+SUMIFS(AP$2:AP$149,$CZ$2:$CZ$149,Table1[[#This Row],[BAĞLANTI]])</f>
        <v>0</v>
      </c>
      <c r="AQ159" s="8">
        <f>+SUMIFS(AQ$2:AQ$149,$CZ$2:$CZ$149,Table1[[#This Row],[BAĞLANTI]])</f>
        <v>0</v>
      </c>
      <c r="AR159" s="8">
        <f>+SUMIFS(AR$2:AR$149,$CZ$2:$CZ$149,Table1[[#This Row],[BAĞLANTI]])</f>
        <v>0</v>
      </c>
      <c r="AS159" s="8">
        <f>+SUMIFS(AS$2:AS$149,$CZ$2:$CZ$149,Table1[[#This Row],[BAĞLANTI]])</f>
        <v>0</v>
      </c>
      <c r="AT159" s="8">
        <f>+SUMIFS(AT$2:AT$149,$CZ$2:$CZ$149,Table1[[#This Row],[BAĞLANTI]])</f>
        <v>0</v>
      </c>
      <c r="AU159" s="8">
        <f>+SUMIFS(AU$2:AU$149,$CZ$2:$CZ$149,Table1[[#This Row],[BAĞLANTI]])</f>
        <v>0</v>
      </c>
      <c r="AV159" s="8">
        <f>+SUMIFS(AV$2:AV$149,$CZ$2:$CZ$149,Table1[[#This Row],[BAĞLANTI]])</f>
        <v>0</v>
      </c>
      <c r="AW159" s="8">
        <f>+SUMIFS(AW$2:AW$149,$CZ$2:$CZ$149,Table1[[#This Row],[BAĞLANTI]])</f>
        <v>0</v>
      </c>
      <c r="AX159" s="8">
        <f>+SUMIFS(AX$2:AX$149,$CZ$2:$CZ$149,Table1[[#This Row],[BAĞLANTI]])</f>
        <v>0</v>
      </c>
      <c r="AY159" s="8">
        <f>+SUMIFS(AY$2:AY$149,$CZ$2:$CZ$149,Table1[[#This Row],[BAĞLANTI]])</f>
        <v>0</v>
      </c>
      <c r="AZ159" s="8">
        <f>+SUMIFS(AZ$2:AZ$149,$CZ$2:$CZ$149,Table1[[#This Row],[BAĞLANTI]])</f>
        <v>0</v>
      </c>
      <c r="BA159" s="8">
        <f>+SUMIFS(BA$2:BA$149,$CZ$2:$CZ$149,Table1[[#This Row],[BAĞLANTI]])</f>
        <v>0</v>
      </c>
      <c r="BB159" s="8">
        <f>+SUMIFS(BB$2:BB$149,$CZ$2:$CZ$149,Table1[[#This Row],[BAĞLANTI]])</f>
        <v>0</v>
      </c>
      <c r="BC159" s="8">
        <f>+SUMIFS(BC$2:BC$149,$CZ$2:$CZ$149,Table1[[#This Row],[BAĞLANTI]])</f>
        <v>0</v>
      </c>
      <c r="BD159" s="8">
        <f>+SUMIFS(BD$2:BD$149,$CZ$2:$CZ$149,Table1[[#This Row],[BAĞLANTI]])</f>
        <v>0</v>
      </c>
      <c r="BE159" s="8">
        <f>+SUMIFS(BE$2:BE$149,$CZ$2:$CZ$149,Table1[[#This Row],[BAĞLANTI]])</f>
        <v>0</v>
      </c>
      <c r="BF159" s="8">
        <f>+SUMIFS(BF$2:BF$149,$CZ$2:$CZ$149,Table1[[#This Row],[BAĞLANTI]])</f>
        <v>0</v>
      </c>
      <c r="BG159" s="8">
        <f>+SUMIFS(BG$2:BG$149,$CZ$2:$CZ$149,Table1[[#This Row],[BAĞLANTI]])</f>
        <v>0</v>
      </c>
      <c r="BH159" s="8">
        <f>+SUMIFS(BH$2:BH$149,$CZ$2:$CZ$149,Table1[[#This Row],[BAĞLANTI]])</f>
        <v>0</v>
      </c>
      <c r="BI159" s="8">
        <f>+SUMIFS(BI$2:BI$149,$CZ$2:$CZ$149,Table1[[#This Row],[BAĞLANTI]])</f>
        <v>0</v>
      </c>
      <c r="BJ159" s="8">
        <f>+SUMIFS(BJ$2:BJ$149,$CZ$2:$CZ$149,Table1[[#This Row],[BAĞLANTI]])</f>
        <v>0</v>
      </c>
      <c r="BK159" s="8">
        <f>+SUMIFS(BK$2:BK$149,$CZ$2:$CZ$149,Table1[[#This Row],[BAĞLANTI]])</f>
        <v>0</v>
      </c>
      <c r="BL159" s="8">
        <f>+SUMIFS(BL$2:BL$149,$CZ$2:$CZ$149,Table1[[#This Row],[BAĞLANTI]])</f>
        <v>0</v>
      </c>
      <c r="BM159" s="8">
        <f>+SUMIFS(BM$2:BM$149,$CZ$2:$CZ$149,Table1[[#This Row],[BAĞLANTI]])</f>
        <v>0</v>
      </c>
      <c r="BN159" s="8">
        <f>+SUMIFS(BN$2:BN$149,$CZ$2:$CZ$149,Table1[[#This Row],[BAĞLANTI]])</f>
        <v>0</v>
      </c>
      <c r="BO159" s="8">
        <f>+SUMIFS(BO$2:BO$149,$CZ$2:$CZ$149,Table1[[#This Row],[BAĞLANTI]])</f>
        <v>0</v>
      </c>
      <c r="BP159" s="8">
        <f>+SUMIFS(BP$2:BP$149,$CZ$2:$CZ$149,Table1[[#This Row],[BAĞLANTI]])</f>
        <v>0</v>
      </c>
      <c r="BQ159" s="8">
        <f>+SUMIFS(BQ$2:BQ$149,$CZ$2:$CZ$149,Table1[[#This Row],[BAĞLANTI]])</f>
        <v>0</v>
      </c>
      <c r="BR159" s="8">
        <f>+SUMIFS(BR$2:BR$149,$CZ$2:$CZ$149,Table1[[#This Row],[BAĞLANTI]])</f>
        <v>0</v>
      </c>
      <c r="BS159" s="8">
        <f>+SUMIFS(BS$2:BS$149,$CZ$2:$CZ$149,Table1[[#This Row],[BAĞLANTI]])</f>
        <v>0</v>
      </c>
      <c r="BT159" s="8">
        <f>+SUMIFS(BT$2:BT$149,$CZ$2:$CZ$149,Table1[[#This Row],[BAĞLANTI]])</f>
        <v>0</v>
      </c>
      <c r="BU159" s="8">
        <f>+SUMIFS(BU$2:BU$149,$CZ$2:$CZ$149,Table1[[#This Row],[BAĞLANTI]])</f>
        <v>0</v>
      </c>
      <c r="BV159" s="8">
        <f>+SUMIFS(BV$2:BV$149,$CZ$2:$CZ$149,Table1[[#This Row],[BAĞLANTI]])</f>
        <v>0</v>
      </c>
      <c r="BW159" s="8">
        <f>+SUMIFS(BW$2:BW$149,$CZ$2:$CZ$149,Table1[[#This Row],[BAĞLANTI]])</f>
        <v>0</v>
      </c>
      <c r="CK159" s="8">
        <f t="shared" si="51"/>
        <v>0</v>
      </c>
      <c r="CL159" s="8">
        <f t="shared" si="52"/>
        <v>0</v>
      </c>
      <c r="CM159" s="8">
        <f t="shared" si="53"/>
        <v>0</v>
      </c>
      <c r="CN159" s="8">
        <f t="shared" si="54"/>
        <v>0</v>
      </c>
      <c r="CO159" s="8">
        <f t="shared" si="55"/>
        <v>0</v>
      </c>
      <c r="CP159" s="8">
        <f t="shared" si="56"/>
        <v>0</v>
      </c>
      <c r="CQ159" s="8">
        <f t="shared" si="57"/>
        <v>0</v>
      </c>
      <c r="CR159" s="8">
        <f t="shared" si="58"/>
        <v>0</v>
      </c>
      <c r="CS159" s="8">
        <f t="shared" si="59"/>
        <v>0</v>
      </c>
      <c r="CT159" s="8">
        <f t="shared" si="60"/>
        <v>0</v>
      </c>
      <c r="CU159" s="8">
        <f t="shared" si="61"/>
        <v>0</v>
      </c>
      <c r="CV159" s="8">
        <f t="shared" si="62"/>
        <v>0</v>
      </c>
      <c r="CW159" s="8">
        <f>+SUMIFS(CW$2:CW$149,$CZ$2:$CZ$149,Table1[[#This Row],[BAĞLANTI]])</f>
        <v>0</v>
      </c>
      <c r="CX159" s="8">
        <f>+SUMIFS(CX$2:CX$149,$CZ$2:$CZ$149,Table1[[#This Row],[BAĞLANTI]])</f>
        <v>0</v>
      </c>
      <c r="CY159" s="8">
        <f>+SUMIFS(CY$2:CY$149,$CZ$2:$CZ$149,Table1[[#This Row],[BAĞLANTI]])</f>
        <v>0</v>
      </c>
      <c r="CZ159" s="8" t="s">
        <v>5322</v>
      </c>
      <c r="DA159" s="8"/>
      <c r="DB159" s="8"/>
      <c r="DC159" s="8"/>
      <c r="DD159" s="8"/>
      <c r="DE159" s="8"/>
      <c r="DF159" s="8"/>
      <c r="DG159" s="8"/>
      <c r="DH159" s="8"/>
    </row>
    <row r="160" spans="1:112">
      <c r="A160" s="3" t="s">
        <v>5443</v>
      </c>
      <c r="B160" t="s">
        <v>6</v>
      </c>
      <c r="C160" t="s">
        <v>152</v>
      </c>
      <c r="D160" t="s">
        <v>5181</v>
      </c>
      <c r="E160" t="s">
        <v>5183</v>
      </c>
      <c r="F160" s="77" t="s">
        <v>4973</v>
      </c>
      <c r="G160" t="s">
        <v>4983</v>
      </c>
      <c r="H160" s="3" t="s">
        <v>5444</v>
      </c>
      <c r="I160" s="3" t="s">
        <v>5194</v>
      </c>
      <c r="J160" s="78"/>
      <c r="K160" s="78"/>
      <c r="M160" s="78"/>
      <c r="N160" s="8">
        <f>+SUMIFS(N$2:N$149,$CZ$2:$CZ$149,Table1[[#This Row],[BAĞLANTI]])</f>
        <v>0</v>
      </c>
      <c r="O160" s="8">
        <f>+SUMIFS(O$2:O$149,$CZ$2:$CZ$149,Table1[[#This Row],[BAĞLANTI]])</f>
        <v>0</v>
      </c>
      <c r="P160" s="8">
        <f>+SUMIFS(P$2:P$149,$CZ$2:$CZ$149,Table1[[#This Row],[BAĞLANTI]])</f>
        <v>0</v>
      </c>
      <c r="Q160" s="8">
        <f>+SUMIFS(Q$2:Q$149,$CZ$2:$CZ$149,Table1[[#This Row],[BAĞLANTI]])</f>
        <v>0</v>
      </c>
      <c r="R160" s="8">
        <f>+SUMIFS(R$2:R$149,$CZ$2:$CZ$149,Table1[[#This Row],[BAĞLANTI]])</f>
        <v>0</v>
      </c>
      <c r="S160" s="8">
        <f>+SUMIFS(S$2:S$149,$CZ$2:$CZ$149,Table1[[#This Row],[BAĞLANTI]])</f>
        <v>0</v>
      </c>
      <c r="T160" s="8">
        <f>+SUMIFS(T$2:T$149,$CZ$2:$CZ$149,Table1[[#This Row],[BAĞLANTI]])</f>
        <v>0</v>
      </c>
      <c r="U160" s="8">
        <f>+SUMIFS(U$2:U$149,$CZ$2:$CZ$149,Table1[[#This Row],[BAĞLANTI]])</f>
        <v>0</v>
      </c>
      <c r="V160" s="8">
        <f>+SUMIFS(V$2:V$149,$CZ$2:$CZ$149,Table1[[#This Row],[BAĞLANTI]])</f>
        <v>0</v>
      </c>
      <c r="W160" s="8">
        <f>+SUMIFS(W$2:W$149,$CZ$2:$CZ$149,Table1[[#This Row],[BAĞLANTI]])</f>
        <v>0</v>
      </c>
      <c r="X160" s="8">
        <f>+SUMIFS(X$2:X$149,$CZ$2:$CZ$149,Table1[[#This Row],[BAĞLANTI]])</f>
        <v>0</v>
      </c>
      <c r="Y160" s="10">
        <f>+SUMIFS(Y$2:Y$149,$CZ$2:$CZ$149,Table1[[#This Row],[BAĞLANTI]])</f>
        <v>0</v>
      </c>
      <c r="Z160" s="8">
        <f>+SUMIFS(Z$2:Z$149,$CZ$2:$CZ$149,Table1[[#This Row],[BAĞLANTI]])</f>
        <v>0</v>
      </c>
      <c r="AA160" s="8">
        <f>+SUMIFS(AA$2:AA$149,$CZ$2:$CZ$149,Table1[[#This Row],[BAĞLANTI]])</f>
        <v>0</v>
      </c>
      <c r="AB160" s="8">
        <f>+SUMIFS(AB$2:AB$149,$CZ$2:$CZ$149,Table1[[#This Row],[BAĞLANTI]])</f>
        <v>0</v>
      </c>
      <c r="AC160" s="8">
        <f>+SUMIFS(AC$2:AC$149,$CZ$2:$CZ$149,Table1[[#This Row],[BAĞLANTI]])</f>
        <v>0</v>
      </c>
      <c r="AD160" s="8">
        <f>+SUMIFS(AD$2:AD$149,$CZ$2:$CZ$149,Table1[[#This Row],[BAĞLANTI]])</f>
        <v>0</v>
      </c>
      <c r="AE160" s="8">
        <f>+SUMIFS(AE$2:AE$149,$CZ$2:$CZ$149,Table1[[#This Row],[BAĞLANTI]])</f>
        <v>0</v>
      </c>
      <c r="AF160" s="8">
        <f>+SUMIFS(AF$2:AF$149,$CZ$2:$CZ$149,Table1[[#This Row],[BAĞLANTI]])</f>
        <v>0</v>
      </c>
      <c r="AG160" s="8">
        <f>+SUMIFS(AG$2:AG$149,$CZ$2:$CZ$149,Table1[[#This Row],[BAĞLANTI]])</f>
        <v>0</v>
      </c>
      <c r="AH160" s="8">
        <f>+SUMIFS(AH$2:AH$149,$CZ$2:$CZ$149,Table1[[#This Row],[BAĞLANTI]])</f>
        <v>0</v>
      </c>
      <c r="AI160" s="8">
        <f>+SUMIFS(AI$2:AI$149,$CZ$2:$CZ$149,Table1[[#This Row],[BAĞLANTI]])</f>
        <v>0</v>
      </c>
      <c r="AJ160" s="8">
        <f>+SUMIFS(AJ$2:AJ$149,$CZ$2:$CZ$149,Table1[[#This Row],[BAĞLANTI]])</f>
        <v>0</v>
      </c>
      <c r="AK160" s="8">
        <f>+SUMIFS(AK$2:AK$149,$CZ$2:$CZ$149,Table1[[#This Row],[BAĞLANTI]])</f>
        <v>0</v>
      </c>
      <c r="AL160" s="8">
        <f>+SUMIFS(AL$2:AL$149,$CZ$2:$CZ$149,Table1[[#This Row],[BAĞLANTI]])</f>
        <v>0</v>
      </c>
      <c r="AM160" s="8">
        <f>+SUMIFS(AM$2:AM$149,$CZ$2:$CZ$149,Table1[[#This Row],[BAĞLANTI]])</f>
        <v>0</v>
      </c>
      <c r="AN160" s="8">
        <f>+SUMIFS(AN$2:AN$149,$CZ$2:$CZ$149,Table1[[#This Row],[BAĞLANTI]])</f>
        <v>0</v>
      </c>
      <c r="AO160" s="8">
        <f>+SUMIFS(AO$2:AO$149,$CZ$2:$CZ$149,Table1[[#This Row],[BAĞLANTI]])</f>
        <v>0</v>
      </c>
      <c r="AP160" s="8">
        <f>+SUMIFS(AP$2:AP$149,$CZ$2:$CZ$149,Table1[[#This Row],[BAĞLANTI]])</f>
        <v>0</v>
      </c>
      <c r="AQ160" s="8">
        <f>+SUMIFS(AQ$2:AQ$149,$CZ$2:$CZ$149,Table1[[#This Row],[BAĞLANTI]])</f>
        <v>0</v>
      </c>
      <c r="AR160" s="8">
        <f>+SUMIFS(AR$2:AR$149,$CZ$2:$CZ$149,Table1[[#This Row],[BAĞLANTI]])</f>
        <v>0</v>
      </c>
      <c r="AS160" s="8">
        <f>+SUMIFS(AS$2:AS$149,$CZ$2:$CZ$149,Table1[[#This Row],[BAĞLANTI]])</f>
        <v>0</v>
      </c>
      <c r="AT160" s="8">
        <f>+SUMIFS(AT$2:AT$149,$CZ$2:$CZ$149,Table1[[#This Row],[BAĞLANTI]])</f>
        <v>0</v>
      </c>
      <c r="AU160" s="8">
        <f>+SUMIFS(AU$2:AU$149,$CZ$2:$CZ$149,Table1[[#This Row],[BAĞLANTI]])</f>
        <v>0</v>
      </c>
      <c r="AV160" s="8">
        <f>+SUMIFS(AV$2:AV$149,$CZ$2:$CZ$149,Table1[[#This Row],[BAĞLANTI]])</f>
        <v>0</v>
      </c>
      <c r="AW160" s="8">
        <f>+SUMIFS(AW$2:AW$149,$CZ$2:$CZ$149,Table1[[#This Row],[BAĞLANTI]])</f>
        <v>0</v>
      </c>
      <c r="AX160" s="8">
        <f>+SUMIFS(AX$2:AX$149,$CZ$2:$CZ$149,Table1[[#This Row],[BAĞLANTI]])</f>
        <v>0</v>
      </c>
      <c r="AY160" s="8">
        <f>+SUMIFS(AY$2:AY$149,$CZ$2:$CZ$149,Table1[[#This Row],[BAĞLANTI]])</f>
        <v>0</v>
      </c>
      <c r="AZ160" s="8">
        <f>+SUMIFS(AZ$2:AZ$149,$CZ$2:$CZ$149,Table1[[#This Row],[BAĞLANTI]])</f>
        <v>0</v>
      </c>
      <c r="BA160" s="8">
        <f>+SUMIFS(BA$2:BA$149,$CZ$2:$CZ$149,Table1[[#This Row],[BAĞLANTI]])</f>
        <v>0</v>
      </c>
      <c r="BB160" s="8">
        <f>+SUMIFS(BB$2:BB$149,$CZ$2:$CZ$149,Table1[[#This Row],[BAĞLANTI]])</f>
        <v>0</v>
      </c>
      <c r="BC160" s="8">
        <f>+SUMIFS(BC$2:BC$149,$CZ$2:$CZ$149,Table1[[#This Row],[BAĞLANTI]])</f>
        <v>0</v>
      </c>
      <c r="BD160" s="8">
        <f>+SUMIFS(BD$2:BD$149,$CZ$2:$CZ$149,Table1[[#This Row],[BAĞLANTI]])</f>
        <v>0</v>
      </c>
      <c r="BE160" s="8">
        <f>+SUMIFS(BE$2:BE$149,$CZ$2:$CZ$149,Table1[[#This Row],[BAĞLANTI]])</f>
        <v>0</v>
      </c>
      <c r="BF160" s="8">
        <f>+SUMIFS(BF$2:BF$149,$CZ$2:$CZ$149,Table1[[#This Row],[BAĞLANTI]])</f>
        <v>0</v>
      </c>
      <c r="BG160" s="8">
        <f>+SUMIFS(BG$2:BG$149,$CZ$2:$CZ$149,Table1[[#This Row],[BAĞLANTI]])</f>
        <v>0</v>
      </c>
      <c r="BH160" s="8">
        <f>+SUMIFS(BH$2:BH$149,$CZ$2:$CZ$149,Table1[[#This Row],[BAĞLANTI]])</f>
        <v>0</v>
      </c>
      <c r="BI160" s="8">
        <f>+SUMIFS(BI$2:BI$149,$CZ$2:$CZ$149,Table1[[#This Row],[BAĞLANTI]])</f>
        <v>0</v>
      </c>
      <c r="BJ160" s="8">
        <f>+SUMIFS(BJ$2:BJ$149,$CZ$2:$CZ$149,Table1[[#This Row],[BAĞLANTI]])</f>
        <v>0</v>
      </c>
      <c r="BK160" s="8">
        <f>+SUMIFS(BK$2:BK$149,$CZ$2:$CZ$149,Table1[[#This Row],[BAĞLANTI]])</f>
        <v>0</v>
      </c>
      <c r="BL160" s="8">
        <f>+SUMIFS(BL$2:BL$149,$CZ$2:$CZ$149,Table1[[#This Row],[BAĞLANTI]])</f>
        <v>0</v>
      </c>
      <c r="BM160" s="8">
        <f>+SUMIFS(BM$2:BM$149,$CZ$2:$CZ$149,Table1[[#This Row],[BAĞLANTI]])</f>
        <v>0</v>
      </c>
      <c r="BN160" s="8">
        <f>+SUMIFS(BN$2:BN$149,$CZ$2:$CZ$149,Table1[[#This Row],[BAĞLANTI]])</f>
        <v>0</v>
      </c>
      <c r="BO160" s="8">
        <f>+SUMIFS(BO$2:BO$149,$CZ$2:$CZ$149,Table1[[#This Row],[BAĞLANTI]])</f>
        <v>0</v>
      </c>
      <c r="BP160" s="8">
        <f>+SUMIFS(BP$2:BP$149,$CZ$2:$CZ$149,Table1[[#This Row],[BAĞLANTI]])</f>
        <v>0</v>
      </c>
      <c r="BQ160" s="8">
        <f>+SUMIFS(BQ$2:BQ$149,$CZ$2:$CZ$149,Table1[[#This Row],[BAĞLANTI]])</f>
        <v>0</v>
      </c>
      <c r="BR160" s="8">
        <f>+SUMIFS(BR$2:BR$149,$CZ$2:$CZ$149,Table1[[#This Row],[BAĞLANTI]])</f>
        <v>0</v>
      </c>
      <c r="BS160" s="8">
        <f>+SUMIFS(BS$2:BS$149,$CZ$2:$CZ$149,Table1[[#This Row],[BAĞLANTI]])</f>
        <v>0</v>
      </c>
      <c r="BT160" s="8">
        <f>+SUMIFS(BT$2:BT$149,$CZ$2:$CZ$149,Table1[[#This Row],[BAĞLANTI]])</f>
        <v>0</v>
      </c>
      <c r="BU160" s="8">
        <f>+SUMIFS(BU$2:BU$149,$CZ$2:$CZ$149,Table1[[#This Row],[BAĞLANTI]])</f>
        <v>0</v>
      </c>
      <c r="BV160" s="8">
        <f>+SUMIFS(BV$2:BV$149,$CZ$2:$CZ$149,Table1[[#This Row],[BAĞLANTI]])</f>
        <v>0</v>
      </c>
      <c r="BW160" s="8">
        <f>+SUMIFS(BW$2:BW$149,$CZ$2:$CZ$149,Table1[[#This Row],[BAĞLANTI]])</f>
        <v>0</v>
      </c>
      <c r="CK160" s="8">
        <f t="shared" si="51"/>
        <v>0</v>
      </c>
      <c r="CL160" s="8">
        <f t="shared" si="52"/>
        <v>0</v>
      </c>
      <c r="CM160" s="8">
        <f t="shared" si="53"/>
        <v>0</v>
      </c>
      <c r="CN160" s="8">
        <f t="shared" si="54"/>
        <v>0</v>
      </c>
      <c r="CO160" s="8">
        <f t="shared" si="55"/>
        <v>0</v>
      </c>
      <c r="CP160" s="8">
        <f t="shared" si="56"/>
        <v>0</v>
      </c>
      <c r="CQ160" s="8">
        <f t="shared" si="57"/>
        <v>0</v>
      </c>
      <c r="CR160" s="8">
        <f t="shared" si="58"/>
        <v>0</v>
      </c>
      <c r="CS160" s="8">
        <f t="shared" si="59"/>
        <v>0</v>
      </c>
      <c r="CT160" s="8">
        <f t="shared" si="60"/>
        <v>0</v>
      </c>
      <c r="CU160" s="8">
        <f t="shared" si="61"/>
        <v>0</v>
      </c>
      <c r="CV160" s="8">
        <f t="shared" si="62"/>
        <v>0</v>
      </c>
      <c r="CW160" s="8">
        <f>+SUMIFS(CW$2:CW$149,$CZ$2:$CZ$149,Table1[[#This Row],[BAĞLANTI]])</f>
        <v>0</v>
      </c>
      <c r="CX160" s="8">
        <f>+SUMIFS(CX$2:CX$149,$CZ$2:$CZ$149,Table1[[#This Row],[BAĞLANTI]])</f>
        <v>0</v>
      </c>
      <c r="CY160" s="8">
        <f>+SUMIFS(CY$2:CY$149,$CZ$2:$CZ$149,Table1[[#This Row],[BAĞLANTI]])</f>
        <v>0</v>
      </c>
      <c r="CZ160" s="8" t="s">
        <v>5323</v>
      </c>
      <c r="DA160" s="8"/>
      <c r="DB160" s="8"/>
      <c r="DC160" s="8"/>
      <c r="DD160" s="8"/>
      <c r="DE160" s="8"/>
      <c r="DF160" s="8"/>
      <c r="DG160" s="8"/>
      <c r="DH160" s="8"/>
    </row>
    <row r="161" spans="1:112">
      <c r="A161" s="3" t="s">
        <v>5443</v>
      </c>
      <c r="B161" t="s">
        <v>7</v>
      </c>
      <c r="C161" t="s">
        <v>156</v>
      </c>
      <c r="D161" t="s">
        <v>71</v>
      </c>
      <c r="E161" t="s">
        <v>4974</v>
      </c>
      <c r="F161" s="77" t="s">
        <v>4973</v>
      </c>
      <c r="G161" t="s">
        <v>4983</v>
      </c>
      <c r="H161" s="3" t="s">
        <v>5444</v>
      </c>
      <c r="I161" s="3" t="s">
        <v>5194</v>
      </c>
      <c r="J161" s="78"/>
      <c r="K161" s="78"/>
      <c r="M161" s="78"/>
      <c r="N161" s="8">
        <f>+SUMIFS(N$2:N$149,$CZ$2:$CZ$149,Table1[[#This Row],[BAĞLANTI]])</f>
        <v>0</v>
      </c>
      <c r="O161" s="8">
        <f>+SUMIFS(O$2:O$149,$CZ$2:$CZ$149,Table1[[#This Row],[BAĞLANTI]])</f>
        <v>0</v>
      </c>
      <c r="P161" s="8">
        <f>+SUMIFS(P$2:P$149,$CZ$2:$CZ$149,Table1[[#This Row],[BAĞLANTI]])</f>
        <v>0</v>
      </c>
      <c r="Q161" s="8">
        <f>+SUMIFS(Q$2:Q$149,$CZ$2:$CZ$149,Table1[[#This Row],[BAĞLANTI]])</f>
        <v>0</v>
      </c>
      <c r="R161" s="8">
        <f>+SUMIFS(R$2:R$149,$CZ$2:$CZ$149,Table1[[#This Row],[BAĞLANTI]])</f>
        <v>23</v>
      </c>
      <c r="S161" s="8">
        <f>+SUMIFS(S$2:S$149,$CZ$2:$CZ$149,Table1[[#This Row],[BAĞLANTI]])</f>
        <v>117.965</v>
      </c>
      <c r="T161" s="8">
        <f>+SUMIFS(T$2:T$149,$CZ$2:$CZ$149,Table1[[#This Row],[BAĞLANTI]])</f>
        <v>55</v>
      </c>
      <c r="U161" s="8">
        <f>+SUMIFS(U$2:U$149,$CZ$2:$CZ$149,Table1[[#This Row],[BAĞLANTI]])</f>
        <v>-2.6099999985262912E-5</v>
      </c>
      <c r="V161" s="8">
        <f>+SUMIFS(V$2:V$149,$CZ$2:$CZ$149,Table1[[#This Row],[BAĞLANTI]])</f>
        <v>51.039000000000016</v>
      </c>
      <c r="W161" s="8">
        <f>+SUMIFS(W$2:W$149,$CZ$2:$CZ$149,Table1[[#This Row],[BAĞLANTI]])</f>
        <v>0</v>
      </c>
      <c r="X161" s="8">
        <f>+SUMIFS(X$2:X$149,$CZ$2:$CZ$149,Table1[[#This Row],[BAĞLANTI]])</f>
        <v>0</v>
      </c>
      <c r="Y161" s="10">
        <f>+SUMIFS(Y$2:Y$149,$CZ$2:$CZ$149,Table1[[#This Row],[BAĞLANTI]])</f>
        <v>0</v>
      </c>
      <c r="Z161" s="8">
        <f>+SUMIFS(Z$2:Z$149,$CZ$2:$CZ$149,Table1[[#This Row],[BAĞLANTI]])</f>
        <v>0</v>
      </c>
      <c r="AA161" s="8">
        <f>+SUMIFS(AA$2:AA$149,$CZ$2:$CZ$149,Table1[[#This Row],[BAĞLANTI]])</f>
        <v>0</v>
      </c>
      <c r="AB161" s="8">
        <f>+SUMIFS(AB$2:AB$149,$CZ$2:$CZ$149,Table1[[#This Row],[BAĞLANTI]])</f>
        <v>0</v>
      </c>
      <c r="AC161" s="8">
        <f>+SUMIFS(AC$2:AC$149,$CZ$2:$CZ$149,Table1[[#This Row],[BAĞLANTI]])</f>
        <v>0</v>
      </c>
      <c r="AD161" s="8">
        <f>+SUMIFS(AD$2:AD$149,$CZ$2:$CZ$149,Table1[[#This Row],[BAĞLANTI]])</f>
        <v>0</v>
      </c>
      <c r="AE161" s="8">
        <f>+SUMIFS(AE$2:AE$149,$CZ$2:$CZ$149,Table1[[#This Row],[BAĞLANTI]])</f>
        <v>0</v>
      </c>
      <c r="AF161" s="8">
        <f>+SUMIFS(AF$2:AF$149,$CZ$2:$CZ$149,Table1[[#This Row],[BAĞLANTI]])</f>
        <v>0</v>
      </c>
      <c r="AG161" s="8">
        <f>+SUMIFS(AG$2:AG$149,$CZ$2:$CZ$149,Table1[[#This Row],[BAĞLANTI]])</f>
        <v>0</v>
      </c>
      <c r="AH161" s="8">
        <f>+SUMIFS(AH$2:AH$149,$CZ$2:$CZ$149,Table1[[#This Row],[BAĞLANTI]])</f>
        <v>0</v>
      </c>
      <c r="AI161" s="8">
        <f>+SUMIFS(AI$2:AI$149,$CZ$2:$CZ$149,Table1[[#This Row],[BAĞLANTI]])</f>
        <v>0</v>
      </c>
      <c r="AJ161" s="8">
        <f>+SUMIFS(AJ$2:AJ$149,$CZ$2:$CZ$149,Table1[[#This Row],[BAĞLANTI]])</f>
        <v>0</v>
      </c>
      <c r="AK161" s="8">
        <f>+SUMIFS(AK$2:AK$149,$CZ$2:$CZ$149,Table1[[#This Row],[BAĞLANTI]])</f>
        <v>0</v>
      </c>
      <c r="AL161" s="8">
        <f>+SUMIFS(AL$2:AL$149,$CZ$2:$CZ$149,Table1[[#This Row],[BAĞLANTI]])</f>
        <v>0</v>
      </c>
      <c r="AM161" s="8">
        <f>+SUMIFS(AM$2:AM$149,$CZ$2:$CZ$149,Table1[[#This Row],[BAĞLANTI]])</f>
        <v>0</v>
      </c>
      <c r="AN161" s="8">
        <f>+SUMIFS(AN$2:AN$149,$CZ$2:$CZ$149,Table1[[#This Row],[BAĞLANTI]])</f>
        <v>0</v>
      </c>
      <c r="AO161" s="8">
        <f>+SUMIFS(AO$2:AO$149,$CZ$2:$CZ$149,Table1[[#This Row],[BAĞLANTI]])</f>
        <v>0</v>
      </c>
      <c r="AP161" s="8">
        <f>+SUMIFS(AP$2:AP$149,$CZ$2:$CZ$149,Table1[[#This Row],[BAĞLANTI]])</f>
        <v>0</v>
      </c>
      <c r="AQ161" s="8">
        <f>+SUMIFS(AQ$2:AQ$149,$CZ$2:$CZ$149,Table1[[#This Row],[BAĞLANTI]])</f>
        <v>0</v>
      </c>
      <c r="AR161" s="8">
        <f>+SUMIFS(AR$2:AR$149,$CZ$2:$CZ$149,Table1[[#This Row],[BAĞLANTI]])</f>
        <v>0</v>
      </c>
      <c r="AS161" s="8">
        <f>+SUMIFS(AS$2:AS$149,$CZ$2:$CZ$149,Table1[[#This Row],[BAĞLANTI]])</f>
        <v>0</v>
      </c>
      <c r="AT161" s="8">
        <f>+SUMIFS(AT$2:AT$149,$CZ$2:$CZ$149,Table1[[#This Row],[BAĞLANTI]])</f>
        <v>0</v>
      </c>
      <c r="AU161" s="8">
        <f>+SUMIFS(AU$2:AU$149,$CZ$2:$CZ$149,Table1[[#This Row],[BAĞLANTI]])</f>
        <v>0</v>
      </c>
      <c r="AV161" s="8">
        <f>+SUMIFS(AV$2:AV$149,$CZ$2:$CZ$149,Table1[[#This Row],[BAĞLANTI]])</f>
        <v>0</v>
      </c>
      <c r="AW161" s="8">
        <f>+SUMIFS(AW$2:AW$149,$CZ$2:$CZ$149,Table1[[#This Row],[BAĞLANTI]])</f>
        <v>0</v>
      </c>
      <c r="AX161" s="8">
        <f>+SUMIFS(AX$2:AX$149,$CZ$2:$CZ$149,Table1[[#This Row],[BAĞLANTI]])</f>
        <v>0</v>
      </c>
      <c r="AY161" s="8">
        <f>+SUMIFS(AY$2:AY$149,$CZ$2:$CZ$149,Table1[[#This Row],[BAĞLANTI]])</f>
        <v>0</v>
      </c>
      <c r="AZ161" s="8">
        <f>+SUMIFS(AZ$2:AZ$149,$CZ$2:$CZ$149,Table1[[#This Row],[BAĞLANTI]])</f>
        <v>0</v>
      </c>
      <c r="BA161" s="8">
        <f>+SUMIFS(BA$2:BA$149,$CZ$2:$CZ$149,Table1[[#This Row],[BAĞLANTI]])</f>
        <v>0</v>
      </c>
      <c r="BB161" s="8">
        <f>+SUMIFS(BB$2:BB$149,$CZ$2:$CZ$149,Table1[[#This Row],[BAĞLANTI]])</f>
        <v>0</v>
      </c>
      <c r="BC161" s="8">
        <f>+SUMIFS(BC$2:BC$149,$CZ$2:$CZ$149,Table1[[#This Row],[BAĞLANTI]])</f>
        <v>0</v>
      </c>
      <c r="BD161" s="8">
        <f>+SUMIFS(BD$2:BD$149,$CZ$2:$CZ$149,Table1[[#This Row],[BAĞLANTI]])</f>
        <v>0</v>
      </c>
      <c r="BE161" s="8">
        <f>+SUMIFS(BE$2:BE$149,$CZ$2:$CZ$149,Table1[[#This Row],[BAĞLANTI]])</f>
        <v>0</v>
      </c>
      <c r="BF161" s="8">
        <f>+SUMIFS(BF$2:BF$149,$CZ$2:$CZ$149,Table1[[#This Row],[BAĞLANTI]])</f>
        <v>0</v>
      </c>
      <c r="BG161" s="8">
        <f>+SUMIFS(BG$2:BG$149,$CZ$2:$CZ$149,Table1[[#This Row],[BAĞLANTI]])</f>
        <v>0</v>
      </c>
      <c r="BH161" s="8">
        <f>+SUMIFS(BH$2:BH$149,$CZ$2:$CZ$149,Table1[[#This Row],[BAĞLANTI]])</f>
        <v>0</v>
      </c>
      <c r="BI161" s="8">
        <f>+SUMIFS(BI$2:BI$149,$CZ$2:$CZ$149,Table1[[#This Row],[BAĞLANTI]])</f>
        <v>0</v>
      </c>
      <c r="BJ161" s="8">
        <f>+SUMIFS(BJ$2:BJ$149,$CZ$2:$CZ$149,Table1[[#This Row],[BAĞLANTI]])</f>
        <v>0</v>
      </c>
      <c r="BK161" s="8">
        <f>+SUMIFS(BK$2:BK$149,$CZ$2:$CZ$149,Table1[[#This Row],[BAĞLANTI]])</f>
        <v>0</v>
      </c>
      <c r="BL161" s="8">
        <f>+SUMIFS(BL$2:BL$149,$CZ$2:$CZ$149,Table1[[#This Row],[BAĞLANTI]])</f>
        <v>0</v>
      </c>
      <c r="BM161" s="8">
        <f>+SUMIFS(BM$2:BM$149,$CZ$2:$CZ$149,Table1[[#This Row],[BAĞLANTI]])</f>
        <v>0</v>
      </c>
      <c r="BN161" s="8">
        <f>+SUMIFS(BN$2:BN$149,$CZ$2:$CZ$149,Table1[[#This Row],[BAĞLANTI]])</f>
        <v>0</v>
      </c>
      <c r="BO161" s="8">
        <f>+SUMIFS(BO$2:BO$149,$CZ$2:$CZ$149,Table1[[#This Row],[BAĞLANTI]])</f>
        <v>0</v>
      </c>
      <c r="BP161" s="8">
        <f>+SUMIFS(BP$2:BP$149,$CZ$2:$CZ$149,Table1[[#This Row],[BAĞLANTI]])</f>
        <v>0</v>
      </c>
      <c r="BQ161" s="8">
        <f>+SUMIFS(BQ$2:BQ$149,$CZ$2:$CZ$149,Table1[[#This Row],[BAĞLANTI]])</f>
        <v>0</v>
      </c>
      <c r="BR161" s="8">
        <f>+SUMIFS(BR$2:BR$149,$CZ$2:$CZ$149,Table1[[#This Row],[BAĞLANTI]])</f>
        <v>0</v>
      </c>
      <c r="BS161" s="8">
        <f>+SUMIFS(BS$2:BS$149,$CZ$2:$CZ$149,Table1[[#This Row],[BAĞLANTI]])</f>
        <v>0</v>
      </c>
      <c r="BT161" s="8">
        <f>+SUMIFS(BT$2:BT$149,$CZ$2:$CZ$149,Table1[[#This Row],[BAĞLANTI]])</f>
        <v>0</v>
      </c>
      <c r="BU161" s="8">
        <f>+SUMIFS(BU$2:BU$149,$CZ$2:$CZ$149,Table1[[#This Row],[BAĞLANTI]])</f>
        <v>0</v>
      </c>
      <c r="BV161" s="8">
        <f>+SUMIFS(BV$2:BV$149,$CZ$2:$CZ$149,Table1[[#This Row],[BAĞLANTI]])</f>
        <v>0</v>
      </c>
      <c r="BW161" s="8">
        <f>+SUMIFS(BW$2:BW$149,$CZ$2:$CZ$149,Table1[[#This Row],[BAĞLANTI]])</f>
        <v>0</v>
      </c>
      <c r="CK161" s="8">
        <f t="shared" si="51"/>
        <v>0</v>
      </c>
      <c r="CL161" s="8">
        <f t="shared" si="52"/>
        <v>0</v>
      </c>
      <c r="CM161" s="8">
        <f t="shared" si="53"/>
        <v>0</v>
      </c>
      <c r="CN161" s="8">
        <f t="shared" si="54"/>
        <v>0</v>
      </c>
      <c r="CO161" s="8">
        <f t="shared" si="55"/>
        <v>0</v>
      </c>
      <c r="CP161" s="8">
        <f t="shared" si="56"/>
        <v>0</v>
      </c>
      <c r="CQ161" s="8">
        <f t="shared" si="57"/>
        <v>0</v>
      </c>
      <c r="CR161" s="8">
        <f t="shared" si="58"/>
        <v>0</v>
      </c>
      <c r="CS161" s="8">
        <f t="shared" si="59"/>
        <v>0</v>
      </c>
      <c r="CT161" s="8">
        <f t="shared" si="60"/>
        <v>0</v>
      </c>
      <c r="CU161" s="8">
        <f t="shared" si="61"/>
        <v>0</v>
      </c>
      <c r="CV161" s="8">
        <f t="shared" si="62"/>
        <v>0</v>
      </c>
      <c r="CW161" s="8">
        <f>+SUMIFS(CW$2:CW$149,$CZ$2:$CZ$149,Table1[[#This Row],[BAĞLANTI]])</f>
        <v>0</v>
      </c>
      <c r="CX161" s="8">
        <f>+SUMIFS(CX$2:CX$149,$CZ$2:$CZ$149,Table1[[#This Row],[BAĞLANTI]])</f>
        <v>0</v>
      </c>
      <c r="CY161" s="8">
        <f>+SUMIFS(CY$2:CY$149,$CZ$2:$CZ$149,Table1[[#This Row],[BAĞLANTI]])</f>
        <v>0</v>
      </c>
      <c r="CZ161" s="8" t="s">
        <v>5325</v>
      </c>
      <c r="DA161" s="8"/>
      <c r="DB161" s="8"/>
      <c r="DC161" s="8"/>
      <c r="DD161" s="8"/>
      <c r="DE161" s="8"/>
      <c r="DF161" s="8"/>
      <c r="DG161" s="8"/>
      <c r="DH161" s="8"/>
    </row>
    <row r="162" spans="1:112">
      <c r="A162" s="3" t="s">
        <v>5443</v>
      </c>
      <c r="B162" t="s">
        <v>7</v>
      </c>
      <c r="C162" t="s">
        <v>156</v>
      </c>
      <c r="D162" t="s">
        <v>73</v>
      </c>
      <c r="E162" t="s">
        <v>4975</v>
      </c>
      <c r="F162" s="77" t="s">
        <v>4973</v>
      </c>
      <c r="G162" t="s">
        <v>4983</v>
      </c>
      <c r="H162" s="3" t="s">
        <v>5444</v>
      </c>
      <c r="I162" s="3" t="s">
        <v>5194</v>
      </c>
      <c r="J162" s="78"/>
      <c r="K162" s="78"/>
      <c r="M162" s="78"/>
      <c r="N162" s="8">
        <f>+SUMIFS(N$2:N$149,$CZ$2:$CZ$149,Table1[[#This Row],[BAĞLANTI]])</f>
        <v>0</v>
      </c>
      <c r="O162" s="8">
        <f>+SUMIFS(O$2:O$149,$CZ$2:$CZ$149,Table1[[#This Row],[BAĞLANTI]])</f>
        <v>0</v>
      </c>
      <c r="P162" s="8">
        <f>+SUMIFS(P$2:P$149,$CZ$2:$CZ$149,Table1[[#This Row],[BAĞLANTI]])</f>
        <v>0</v>
      </c>
      <c r="Q162" s="8">
        <f>+SUMIFS(Q$2:Q$149,$CZ$2:$CZ$149,Table1[[#This Row],[BAĞLANTI]])</f>
        <v>0</v>
      </c>
      <c r="R162" s="8">
        <f>+SUMIFS(R$2:R$149,$CZ$2:$CZ$149,Table1[[#This Row],[BAĞLANTI]])</f>
        <v>75.87</v>
      </c>
      <c r="S162" s="8">
        <f>+SUMIFS(S$2:S$149,$CZ$2:$CZ$149,Table1[[#This Row],[BAĞLANTI]])</f>
        <v>152.56</v>
      </c>
      <c r="T162" s="8">
        <f>+SUMIFS(T$2:T$149,$CZ$2:$CZ$149,Table1[[#This Row],[BAĞLANTI]])</f>
        <v>0</v>
      </c>
      <c r="U162" s="8">
        <f>+SUMIFS(U$2:U$149,$CZ$2:$CZ$149,Table1[[#This Row],[BAĞLANTI]])</f>
        <v>0.17</v>
      </c>
      <c r="V162" s="8">
        <f>+SUMIFS(V$2:V$149,$CZ$2:$CZ$149,Table1[[#This Row],[BAĞLANTI]])</f>
        <v>25.63</v>
      </c>
      <c r="W162" s="8">
        <f>+SUMIFS(W$2:W$149,$CZ$2:$CZ$149,Table1[[#This Row],[BAĞLANTI]])</f>
        <v>0</v>
      </c>
      <c r="X162" s="8">
        <f>+SUMIFS(X$2:X$149,$CZ$2:$CZ$149,Table1[[#This Row],[BAĞLANTI]])</f>
        <v>0</v>
      </c>
      <c r="Y162" s="10">
        <f>+SUMIFS(Y$2:Y$149,$CZ$2:$CZ$149,Table1[[#This Row],[BAĞLANTI]])</f>
        <v>-14.27</v>
      </c>
      <c r="Z162" s="8">
        <f>+SUMIFS(Z$2:Z$149,$CZ$2:$CZ$149,Table1[[#This Row],[BAĞLANTI]])</f>
        <v>0</v>
      </c>
      <c r="AA162" s="8">
        <f>+SUMIFS(AA$2:AA$149,$CZ$2:$CZ$149,Table1[[#This Row],[BAĞLANTI]])</f>
        <v>0</v>
      </c>
      <c r="AB162" s="8">
        <f>+SUMIFS(AB$2:AB$149,$CZ$2:$CZ$149,Table1[[#This Row],[BAĞLANTI]])</f>
        <v>0</v>
      </c>
      <c r="AC162" s="8">
        <f>+SUMIFS(AC$2:AC$149,$CZ$2:$CZ$149,Table1[[#This Row],[BAĞLANTI]])</f>
        <v>0</v>
      </c>
      <c r="AD162" s="8">
        <f>+SUMIFS(AD$2:AD$149,$CZ$2:$CZ$149,Table1[[#This Row],[BAĞLANTI]])</f>
        <v>0</v>
      </c>
      <c r="AE162" s="8">
        <f>+SUMIFS(AE$2:AE$149,$CZ$2:$CZ$149,Table1[[#This Row],[BAĞLANTI]])</f>
        <v>0</v>
      </c>
      <c r="AF162" s="8">
        <f>+SUMIFS(AF$2:AF$149,$CZ$2:$CZ$149,Table1[[#This Row],[BAĞLANTI]])</f>
        <v>0</v>
      </c>
      <c r="AG162" s="8">
        <f>+SUMIFS(AG$2:AG$149,$CZ$2:$CZ$149,Table1[[#This Row],[BAĞLANTI]])</f>
        <v>0</v>
      </c>
      <c r="AH162" s="8">
        <f>+SUMIFS(AH$2:AH$149,$CZ$2:$CZ$149,Table1[[#This Row],[BAĞLANTI]])</f>
        <v>0</v>
      </c>
      <c r="AI162" s="8">
        <f>+SUMIFS(AI$2:AI$149,$CZ$2:$CZ$149,Table1[[#This Row],[BAĞLANTI]])</f>
        <v>0</v>
      </c>
      <c r="AJ162" s="8">
        <f>+SUMIFS(AJ$2:AJ$149,$CZ$2:$CZ$149,Table1[[#This Row],[BAĞLANTI]])</f>
        <v>0</v>
      </c>
      <c r="AK162" s="8">
        <f>+SUMIFS(AK$2:AK$149,$CZ$2:$CZ$149,Table1[[#This Row],[BAĞLANTI]])</f>
        <v>0</v>
      </c>
      <c r="AL162" s="8">
        <f>+SUMIFS(AL$2:AL$149,$CZ$2:$CZ$149,Table1[[#This Row],[BAĞLANTI]])</f>
        <v>0</v>
      </c>
      <c r="AM162" s="8">
        <f>+SUMIFS(AM$2:AM$149,$CZ$2:$CZ$149,Table1[[#This Row],[BAĞLANTI]])</f>
        <v>0</v>
      </c>
      <c r="AN162" s="8">
        <f>+SUMIFS(AN$2:AN$149,$CZ$2:$CZ$149,Table1[[#This Row],[BAĞLANTI]])</f>
        <v>0</v>
      </c>
      <c r="AO162" s="8">
        <f>+SUMIFS(AO$2:AO$149,$CZ$2:$CZ$149,Table1[[#This Row],[BAĞLANTI]])</f>
        <v>0</v>
      </c>
      <c r="AP162" s="8">
        <f>+SUMIFS(AP$2:AP$149,$CZ$2:$CZ$149,Table1[[#This Row],[BAĞLANTI]])</f>
        <v>0</v>
      </c>
      <c r="AQ162" s="8">
        <f>+SUMIFS(AQ$2:AQ$149,$CZ$2:$CZ$149,Table1[[#This Row],[BAĞLANTI]])</f>
        <v>0</v>
      </c>
      <c r="AR162" s="8">
        <f>+SUMIFS(AR$2:AR$149,$CZ$2:$CZ$149,Table1[[#This Row],[BAĞLANTI]])</f>
        <v>0</v>
      </c>
      <c r="AS162" s="8">
        <f>+SUMIFS(AS$2:AS$149,$CZ$2:$CZ$149,Table1[[#This Row],[BAĞLANTI]])</f>
        <v>0</v>
      </c>
      <c r="AT162" s="8">
        <f>+SUMIFS(AT$2:AT$149,$CZ$2:$CZ$149,Table1[[#This Row],[BAĞLANTI]])</f>
        <v>0</v>
      </c>
      <c r="AU162" s="8">
        <f>+SUMIFS(AU$2:AU$149,$CZ$2:$CZ$149,Table1[[#This Row],[BAĞLANTI]])</f>
        <v>0</v>
      </c>
      <c r="AV162" s="8">
        <f>+SUMIFS(AV$2:AV$149,$CZ$2:$CZ$149,Table1[[#This Row],[BAĞLANTI]])</f>
        <v>0</v>
      </c>
      <c r="AW162" s="8">
        <f>+SUMIFS(AW$2:AW$149,$CZ$2:$CZ$149,Table1[[#This Row],[BAĞLANTI]])</f>
        <v>0</v>
      </c>
      <c r="AX162" s="8">
        <f>+SUMIFS(AX$2:AX$149,$CZ$2:$CZ$149,Table1[[#This Row],[BAĞLANTI]])</f>
        <v>0</v>
      </c>
      <c r="AY162" s="8">
        <f>+SUMIFS(AY$2:AY$149,$CZ$2:$CZ$149,Table1[[#This Row],[BAĞLANTI]])</f>
        <v>0</v>
      </c>
      <c r="AZ162" s="8">
        <f>+SUMIFS(AZ$2:AZ$149,$CZ$2:$CZ$149,Table1[[#This Row],[BAĞLANTI]])</f>
        <v>0</v>
      </c>
      <c r="BA162" s="8">
        <f>+SUMIFS(BA$2:BA$149,$CZ$2:$CZ$149,Table1[[#This Row],[BAĞLANTI]])</f>
        <v>0</v>
      </c>
      <c r="BB162" s="8">
        <f>+SUMIFS(BB$2:BB$149,$CZ$2:$CZ$149,Table1[[#This Row],[BAĞLANTI]])</f>
        <v>0</v>
      </c>
      <c r="BC162" s="8">
        <f>+SUMIFS(BC$2:BC$149,$CZ$2:$CZ$149,Table1[[#This Row],[BAĞLANTI]])</f>
        <v>0</v>
      </c>
      <c r="BD162" s="8">
        <f>+SUMIFS(BD$2:BD$149,$CZ$2:$CZ$149,Table1[[#This Row],[BAĞLANTI]])</f>
        <v>0</v>
      </c>
      <c r="BE162" s="8">
        <f>+SUMIFS(BE$2:BE$149,$CZ$2:$CZ$149,Table1[[#This Row],[BAĞLANTI]])</f>
        <v>0</v>
      </c>
      <c r="BF162" s="8">
        <f>+SUMIFS(BF$2:BF$149,$CZ$2:$CZ$149,Table1[[#This Row],[BAĞLANTI]])</f>
        <v>0</v>
      </c>
      <c r="BG162" s="8">
        <f>+SUMIFS(BG$2:BG$149,$CZ$2:$CZ$149,Table1[[#This Row],[BAĞLANTI]])</f>
        <v>0</v>
      </c>
      <c r="BH162" s="8">
        <f>+SUMIFS(BH$2:BH$149,$CZ$2:$CZ$149,Table1[[#This Row],[BAĞLANTI]])</f>
        <v>0</v>
      </c>
      <c r="BI162" s="8">
        <f>+SUMIFS(BI$2:BI$149,$CZ$2:$CZ$149,Table1[[#This Row],[BAĞLANTI]])</f>
        <v>0</v>
      </c>
      <c r="BJ162" s="8">
        <f>+SUMIFS(BJ$2:BJ$149,$CZ$2:$CZ$149,Table1[[#This Row],[BAĞLANTI]])</f>
        <v>0</v>
      </c>
      <c r="BK162" s="8">
        <f>+SUMIFS(BK$2:BK$149,$CZ$2:$CZ$149,Table1[[#This Row],[BAĞLANTI]])</f>
        <v>0</v>
      </c>
      <c r="BL162" s="8">
        <f>+SUMIFS(BL$2:BL$149,$CZ$2:$CZ$149,Table1[[#This Row],[BAĞLANTI]])</f>
        <v>0</v>
      </c>
      <c r="BM162" s="8">
        <f>+SUMIFS(BM$2:BM$149,$CZ$2:$CZ$149,Table1[[#This Row],[BAĞLANTI]])</f>
        <v>0</v>
      </c>
      <c r="BN162" s="8">
        <f>+SUMIFS(BN$2:BN$149,$CZ$2:$CZ$149,Table1[[#This Row],[BAĞLANTI]])</f>
        <v>0</v>
      </c>
      <c r="BO162" s="8">
        <f>+SUMIFS(BO$2:BO$149,$CZ$2:$CZ$149,Table1[[#This Row],[BAĞLANTI]])</f>
        <v>0</v>
      </c>
      <c r="BP162" s="8">
        <f>+SUMIFS(BP$2:BP$149,$CZ$2:$CZ$149,Table1[[#This Row],[BAĞLANTI]])</f>
        <v>0</v>
      </c>
      <c r="BQ162" s="8">
        <f>+SUMIFS(BQ$2:BQ$149,$CZ$2:$CZ$149,Table1[[#This Row],[BAĞLANTI]])</f>
        <v>0</v>
      </c>
      <c r="BR162" s="8">
        <f>+SUMIFS(BR$2:BR$149,$CZ$2:$CZ$149,Table1[[#This Row],[BAĞLANTI]])</f>
        <v>0</v>
      </c>
      <c r="BS162" s="8">
        <f>+SUMIFS(BS$2:BS$149,$CZ$2:$CZ$149,Table1[[#This Row],[BAĞLANTI]])</f>
        <v>0</v>
      </c>
      <c r="BT162" s="8">
        <f>+SUMIFS(BT$2:BT$149,$CZ$2:$CZ$149,Table1[[#This Row],[BAĞLANTI]])</f>
        <v>0</v>
      </c>
      <c r="BU162" s="8">
        <f>+SUMIFS(BU$2:BU$149,$CZ$2:$CZ$149,Table1[[#This Row],[BAĞLANTI]])</f>
        <v>0</v>
      </c>
      <c r="BV162" s="8">
        <f>+SUMIFS(BV$2:BV$149,$CZ$2:$CZ$149,Table1[[#This Row],[BAĞLANTI]])</f>
        <v>0</v>
      </c>
      <c r="BW162" s="8">
        <f>+SUMIFS(BW$2:BW$149,$CZ$2:$CZ$149,Table1[[#This Row],[BAĞLANTI]])</f>
        <v>0</v>
      </c>
      <c r="CK162" s="8">
        <f t="shared" si="51"/>
        <v>0</v>
      </c>
      <c r="CL162" s="8">
        <f t="shared" si="52"/>
        <v>0</v>
      </c>
      <c r="CM162" s="8">
        <f t="shared" si="53"/>
        <v>0</v>
      </c>
      <c r="CN162" s="8">
        <f t="shared" si="54"/>
        <v>0</v>
      </c>
      <c r="CO162" s="8">
        <f t="shared" si="55"/>
        <v>0</v>
      </c>
      <c r="CP162" s="8">
        <f t="shared" si="56"/>
        <v>0</v>
      </c>
      <c r="CQ162" s="8">
        <f t="shared" si="57"/>
        <v>0</v>
      </c>
      <c r="CR162" s="8">
        <f t="shared" si="58"/>
        <v>0</v>
      </c>
      <c r="CS162" s="8">
        <f t="shared" si="59"/>
        <v>0</v>
      </c>
      <c r="CT162" s="8">
        <f t="shared" si="60"/>
        <v>0</v>
      </c>
      <c r="CU162" s="8">
        <f t="shared" si="61"/>
        <v>0</v>
      </c>
      <c r="CV162" s="8">
        <f t="shared" si="62"/>
        <v>0</v>
      </c>
      <c r="CW162" s="8">
        <f>+SUMIFS(CW$2:CW$149,$CZ$2:$CZ$149,Table1[[#This Row],[BAĞLANTI]])</f>
        <v>0</v>
      </c>
      <c r="CX162" s="8">
        <f>+SUMIFS(CX$2:CX$149,$CZ$2:$CZ$149,Table1[[#This Row],[BAĞLANTI]])</f>
        <v>0</v>
      </c>
      <c r="CY162" s="8">
        <f>+SUMIFS(CY$2:CY$149,$CZ$2:$CZ$149,Table1[[#This Row],[BAĞLANTI]])</f>
        <v>0</v>
      </c>
      <c r="CZ162" s="8" t="s">
        <v>5332</v>
      </c>
      <c r="DA162" s="8"/>
      <c r="DB162" s="8"/>
      <c r="DC162" s="8"/>
      <c r="DD162" s="8"/>
      <c r="DE162" s="8"/>
      <c r="DF162" s="8"/>
      <c r="DG162" s="8"/>
      <c r="DH162" s="8"/>
    </row>
    <row r="163" spans="1:112">
      <c r="A163" s="3" t="s">
        <v>5443</v>
      </c>
      <c r="B163" t="s">
        <v>7</v>
      </c>
      <c r="C163" t="s">
        <v>156</v>
      </c>
      <c r="D163" t="s">
        <v>76</v>
      </c>
      <c r="E163" t="s">
        <v>5184</v>
      </c>
      <c r="F163" s="77" t="s">
        <v>4973</v>
      </c>
      <c r="G163" t="s">
        <v>4983</v>
      </c>
      <c r="H163" s="3" t="s">
        <v>5444</v>
      </c>
      <c r="I163" s="3" t="s">
        <v>5194</v>
      </c>
      <c r="J163" s="78"/>
      <c r="K163" s="78"/>
      <c r="M163" s="78"/>
      <c r="N163" s="8">
        <f>+SUMIFS(N$2:N$149,$CZ$2:$CZ$149,Table1[[#This Row],[BAĞLANTI]])</f>
        <v>0</v>
      </c>
      <c r="O163" s="8">
        <f>+SUMIFS(O$2:O$149,$CZ$2:$CZ$149,Table1[[#This Row],[BAĞLANTI]])</f>
        <v>0</v>
      </c>
      <c r="P163" s="8">
        <f>+SUMIFS(P$2:P$149,$CZ$2:$CZ$149,Table1[[#This Row],[BAĞLANTI]])</f>
        <v>0</v>
      </c>
      <c r="Q163" s="8">
        <f>+SUMIFS(Q$2:Q$149,$CZ$2:$CZ$149,Table1[[#This Row],[BAĞLANTI]])</f>
        <v>0</v>
      </c>
      <c r="R163" s="8">
        <f>+SUMIFS(R$2:R$149,$CZ$2:$CZ$149,Table1[[#This Row],[BAĞLANTI]])</f>
        <v>0</v>
      </c>
      <c r="S163" s="8">
        <f>+SUMIFS(S$2:S$149,$CZ$2:$CZ$149,Table1[[#This Row],[BAĞLANTI]])</f>
        <v>0</v>
      </c>
      <c r="T163" s="8">
        <f>+SUMIFS(T$2:T$149,$CZ$2:$CZ$149,Table1[[#This Row],[BAĞLANTI]])</f>
        <v>159.542551</v>
      </c>
      <c r="U163" s="8">
        <f>+SUMIFS(U$2:U$149,$CZ$2:$CZ$149,Table1[[#This Row],[BAĞLANTI]])</f>
        <v>0</v>
      </c>
      <c r="V163" s="8">
        <f>+SUMIFS(V$2:V$149,$CZ$2:$CZ$149,Table1[[#This Row],[BAĞLANTI]])</f>
        <v>1.478999999999985</v>
      </c>
      <c r="W163" s="8">
        <f>+SUMIFS(W$2:W$149,$CZ$2:$CZ$149,Table1[[#This Row],[BAĞLANTI]])</f>
        <v>0</v>
      </c>
      <c r="X163" s="8">
        <f>+SUMIFS(X$2:X$149,$CZ$2:$CZ$149,Table1[[#This Row],[BAĞLANTI]])</f>
        <v>0</v>
      </c>
      <c r="Y163" s="10">
        <f>+SUMIFS(Y$2:Y$149,$CZ$2:$CZ$149,Table1[[#This Row],[BAĞLANTI]])</f>
        <v>0</v>
      </c>
      <c r="Z163" s="8">
        <f>+SUMIFS(Z$2:Z$149,$CZ$2:$CZ$149,Table1[[#This Row],[BAĞLANTI]])</f>
        <v>0</v>
      </c>
      <c r="AA163" s="8">
        <f>+SUMIFS(AA$2:AA$149,$CZ$2:$CZ$149,Table1[[#This Row],[BAĞLANTI]])</f>
        <v>0</v>
      </c>
      <c r="AB163" s="8">
        <f>+SUMIFS(AB$2:AB$149,$CZ$2:$CZ$149,Table1[[#This Row],[BAĞLANTI]])</f>
        <v>0</v>
      </c>
      <c r="AC163" s="8">
        <f>+SUMIFS(AC$2:AC$149,$CZ$2:$CZ$149,Table1[[#This Row],[BAĞLANTI]])</f>
        <v>0</v>
      </c>
      <c r="AD163" s="8">
        <f>+SUMIFS(AD$2:AD$149,$CZ$2:$CZ$149,Table1[[#This Row],[BAĞLANTI]])</f>
        <v>0</v>
      </c>
      <c r="AE163" s="8">
        <f>+SUMIFS(AE$2:AE$149,$CZ$2:$CZ$149,Table1[[#This Row],[BAĞLANTI]])</f>
        <v>0</v>
      </c>
      <c r="AF163" s="8">
        <f>+SUMIFS(AF$2:AF$149,$CZ$2:$CZ$149,Table1[[#This Row],[BAĞLANTI]])</f>
        <v>0</v>
      </c>
      <c r="AG163" s="8">
        <f>+SUMIFS(AG$2:AG$149,$CZ$2:$CZ$149,Table1[[#This Row],[BAĞLANTI]])</f>
        <v>0</v>
      </c>
      <c r="AH163" s="8">
        <f>+SUMIFS(AH$2:AH$149,$CZ$2:$CZ$149,Table1[[#This Row],[BAĞLANTI]])</f>
        <v>0</v>
      </c>
      <c r="AI163" s="8">
        <f>+SUMIFS(AI$2:AI$149,$CZ$2:$CZ$149,Table1[[#This Row],[BAĞLANTI]])</f>
        <v>0</v>
      </c>
      <c r="AJ163" s="8">
        <f>+SUMIFS(AJ$2:AJ$149,$CZ$2:$CZ$149,Table1[[#This Row],[BAĞLANTI]])</f>
        <v>0</v>
      </c>
      <c r="AK163" s="8">
        <f>+SUMIFS(AK$2:AK$149,$CZ$2:$CZ$149,Table1[[#This Row],[BAĞLANTI]])</f>
        <v>0</v>
      </c>
      <c r="AL163" s="8">
        <f>+SUMIFS(AL$2:AL$149,$CZ$2:$CZ$149,Table1[[#This Row],[BAĞLANTI]])</f>
        <v>0</v>
      </c>
      <c r="AM163" s="8">
        <f>+SUMIFS(AM$2:AM$149,$CZ$2:$CZ$149,Table1[[#This Row],[BAĞLANTI]])</f>
        <v>0</v>
      </c>
      <c r="AN163" s="8">
        <f>+SUMIFS(AN$2:AN$149,$CZ$2:$CZ$149,Table1[[#This Row],[BAĞLANTI]])</f>
        <v>0</v>
      </c>
      <c r="AO163" s="8">
        <f>+SUMIFS(AO$2:AO$149,$CZ$2:$CZ$149,Table1[[#This Row],[BAĞLANTI]])</f>
        <v>0</v>
      </c>
      <c r="AP163" s="8">
        <f>+SUMIFS(AP$2:AP$149,$CZ$2:$CZ$149,Table1[[#This Row],[BAĞLANTI]])</f>
        <v>0</v>
      </c>
      <c r="AQ163" s="8">
        <f>+SUMIFS(AQ$2:AQ$149,$CZ$2:$CZ$149,Table1[[#This Row],[BAĞLANTI]])</f>
        <v>0</v>
      </c>
      <c r="AR163" s="8">
        <f>+SUMIFS(AR$2:AR$149,$CZ$2:$CZ$149,Table1[[#This Row],[BAĞLANTI]])</f>
        <v>0</v>
      </c>
      <c r="AS163" s="8">
        <f>+SUMIFS(AS$2:AS$149,$CZ$2:$CZ$149,Table1[[#This Row],[BAĞLANTI]])</f>
        <v>0</v>
      </c>
      <c r="AT163" s="8">
        <f>+SUMIFS(AT$2:AT$149,$CZ$2:$CZ$149,Table1[[#This Row],[BAĞLANTI]])</f>
        <v>0</v>
      </c>
      <c r="AU163" s="8">
        <f>+SUMIFS(AU$2:AU$149,$CZ$2:$CZ$149,Table1[[#This Row],[BAĞLANTI]])</f>
        <v>0</v>
      </c>
      <c r="AV163" s="8">
        <f>+SUMIFS(AV$2:AV$149,$CZ$2:$CZ$149,Table1[[#This Row],[BAĞLANTI]])</f>
        <v>0</v>
      </c>
      <c r="AW163" s="8">
        <f>+SUMIFS(AW$2:AW$149,$CZ$2:$CZ$149,Table1[[#This Row],[BAĞLANTI]])</f>
        <v>0</v>
      </c>
      <c r="AX163" s="8">
        <f>+SUMIFS(AX$2:AX$149,$CZ$2:$CZ$149,Table1[[#This Row],[BAĞLANTI]])</f>
        <v>0</v>
      </c>
      <c r="AY163" s="8">
        <f>+SUMIFS(AY$2:AY$149,$CZ$2:$CZ$149,Table1[[#This Row],[BAĞLANTI]])</f>
        <v>0</v>
      </c>
      <c r="AZ163" s="8">
        <f>+SUMIFS(AZ$2:AZ$149,$CZ$2:$CZ$149,Table1[[#This Row],[BAĞLANTI]])</f>
        <v>0</v>
      </c>
      <c r="BA163" s="8">
        <f>+SUMIFS(BA$2:BA$149,$CZ$2:$CZ$149,Table1[[#This Row],[BAĞLANTI]])</f>
        <v>0</v>
      </c>
      <c r="BB163" s="8">
        <f>+SUMIFS(BB$2:BB$149,$CZ$2:$CZ$149,Table1[[#This Row],[BAĞLANTI]])</f>
        <v>0</v>
      </c>
      <c r="BC163" s="8">
        <f>+SUMIFS(BC$2:BC$149,$CZ$2:$CZ$149,Table1[[#This Row],[BAĞLANTI]])</f>
        <v>0</v>
      </c>
      <c r="BD163" s="8">
        <f>+SUMIFS(BD$2:BD$149,$CZ$2:$CZ$149,Table1[[#This Row],[BAĞLANTI]])</f>
        <v>0</v>
      </c>
      <c r="BE163" s="8">
        <f>+SUMIFS(BE$2:BE$149,$CZ$2:$CZ$149,Table1[[#This Row],[BAĞLANTI]])</f>
        <v>0</v>
      </c>
      <c r="BF163" s="8">
        <f>+SUMIFS(BF$2:BF$149,$CZ$2:$CZ$149,Table1[[#This Row],[BAĞLANTI]])</f>
        <v>0</v>
      </c>
      <c r="BG163" s="8">
        <f>+SUMIFS(BG$2:BG$149,$CZ$2:$CZ$149,Table1[[#This Row],[BAĞLANTI]])</f>
        <v>0</v>
      </c>
      <c r="BH163" s="8">
        <f>+SUMIFS(BH$2:BH$149,$CZ$2:$CZ$149,Table1[[#This Row],[BAĞLANTI]])</f>
        <v>0</v>
      </c>
      <c r="BI163" s="8">
        <f>+SUMIFS(BI$2:BI$149,$CZ$2:$CZ$149,Table1[[#This Row],[BAĞLANTI]])</f>
        <v>0</v>
      </c>
      <c r="BJ163" s="8">
        <f>+SUMIFS(BJ$2:BJ$149,$CZ$2:$CZ$149,Table1[[#This Row],[BAĞLANTI]])</f>
        <v>0</v>
      </c>
      <c r="BK163" s="8">
        <f>+SUMIFS(BK$2:BK$149,$CZ$2:$CZ$149,Table1[[#This Row],[BAĞLANTI]])</f>
        <v>0</v>
      </c>
      <c r="BL163" s="8">
        <f>+SUMIFS(BL$2:BL$149,$CZ$2:$CZ$149,Table1[[#This Row],[BAĞLANTI]])</f>
        <v>0</v>
      </c>
      <c r="BM163" s="8">
        <f>+SUMIFS(BM$2:BM$149,$CZ$2:$CZ$149,Table1[[#This Row],[BAĞLANTI]])</f>
        <v>0</v>
      </c>
      <c r="BN163" s="8">
        <f>+SUMIFS(BN$2:BN$149,$CZ$2:$CZ$149,Table1[[#This Row],[BAĞLANTI]])</f>
        <v>0</v>
      </c>
      <c r="BO163" s="8">
        <f>+SUMIFS(BO$2:BO$149,$CZ$2:$CZ$149,Table1[[#This Row],[BAĞLANTI]])</f>
        <v>0</v>
      </c>
      <c r="BP163" s="8">
        <f>+SUMIFS(BP$2:BP$149,$CZ$2:$CZ$149,Table1[[#This Row],[BAĞLANTI]])</f>
        <v>0</v>
      </c>
      <c r="BQ163" s="8">
        <f>+SUMIFS(BQ$2:BQ$149,$CZ$2:$CZ$149,Table1[[#This Row],[BAĞLANTI]])</f>
        <v>0</v>
      </c>
      <c r="BR163" s="8">
        <f>+SUMIFS(BR$2:BR$149,$CZ$2:$CZ$149,Table1[[#This Row],[BAĞLANTI]])</f>
        <v>0</v>
      </c>
      <c r="BS163" s="8">
        <f>+SUMIFS(BS$2:BS$149,$CZ$2:$CZ$149,Table1[[#This Row],[BAĞLANTI]])</f>
        <v>0</v>
      </c>
      <c r="BT163" s="8">
        <f>+SUMIFS(BT$2:BT$149,$CZ$2:$CZ$149,Table1[[#This Row],[BAĞLANTI]])</f>
        <v>0</v>
      </c>
      <c r="BU163" s="8">
        <f>+SUMIFS(BU$2:BU$149,$CZ$2:$CZ$149,Table1[[#This Row],[BAĞLANTI]])</f>
        <v>0</v>
      </c>
      <c r="BV163" s="8">
        <f>+SUMIFS(BV$2:BV$149,$CZ$2:$CZ$149,Table1[[#This Row],[BAĞLANTI]])</f>
        <v>0</v>
      </c>
      <c r="BW163" s="8">
        <f>+SUMIFS(BW$2:BW$149,$CZ$2:$CZ$149,Table1[[#This Row],[BAĞLANTI]])</f>
        <v>0</v>
      </c>
      <c r="CK163" s="8">
        <f t="shared" si="51"/>
        <v>0</v>
      </c>
      <c r="CL163" s="8">
        <f t="shared" si="52"/>
        <v>0</v>
      </c>
      <c r="CM163" s="8">
        <f t="shared" si="53"/>
        <v>0</v>
      </c>
      <c r="CN163" s="8">
        <f t="shared" si="54"/>
        <v>0</v>
      </c>
      <c r="CO163" s="8">
        <f t="shared" si="55"/>
        <v>0</v>
      </c>
      <c r="CP163" s="8">
        <f t="shared" si="56"/>
        <v>0</v>
      </c>
      <c r="CQ163" s="8">
        <f t="shared" si="57"/>
        <v>0</v>
      </c>
      <c r="CR163" s="8">
        <f t="shared" si="58"/>
        <v>0</v>
      </c>
      <c r="CS163" s="8">
        <f t="shared" si="59"/>
        <v>0</v>
      </c>
      <c r="CT163" s="8">
        <f t="shared" si="60"/>
        <v>0</v>
      </c>
      <c r="CU163" s="8">
        <f t="shared" si="61"/>
        <v>0</v>
      </c>
      <c r="CV163" s="8">
        <f t="shared" si="62"/>
        <v>0</v>
      </c>
      <c r="CW163" s="8">
        <f>+SUMIFS(CW$2:CW$149,$CZ$2:$CZ$149,Table1[[#This Row],[BAĞLANTI]])</f>
        <v>0</v>
      </c>
      <c r="CX163" s="8">
        <f>+SUMIFS(CX$2:CX$149,$CZ$2:$CZ$149,Table1[[#This Row],[BAĞLANTI]])</f>
        <v>0</v>
      </c>
      <c r="CY163" s="8">
        <f>+SUMIFS(CY$2:CY$149,$CZ$2:$CZ$149,Table1[[#This Row],[BAĞLANTI]])</f>
        <v>0</v>
      </c>
      <c r="CZ163" s="8" t="s">
        <v>5333</v>
      </c>
      <c r="DA163" s="8"/>
      <c r="DB163" s="8"/>
      <c r="DC163" s="8"/>
      <c r="DD163" s="8"/>
      <c r="DE163" s="8"/>
      <c r="DF163" s="8"/>
      <c r="DG163" s="8"/>
      <c r="DH163" s="8"/>
    </row>
    <row r="164" spans="1:112">
      <c r="A164" s="3" t="s">
        <v>5443</v>
      </c>
      <c r="B164" t="s">
        <v>7</v>
      </c>
      <c r="C164" t="s">
        <v>156</v>
      </c>
      <c r="D164" t="s">
        <v>5181</v>
      </c>
      <c r="E164" t="s">
        <v>5183</v>
      </c>
      <c r="F164" s="77" t="s">
        <v>4973</v>
      </c>
      <c r="G164" t="s">
        <v>4983</v>
      </c>
      <c r="H164" s="3" t="s">
        <v>5444</v>
      </c>
      <c r="I164" s="3" t="s">
        <v>5194</v>
      </c>
      <c r="J164" s="78"/>
      <c r="K164" s="78"/>
      <c r="M164" s="78"/>
      <c r="N164" s="8">
        <f>+SUMIFS(N$2:N$149,$CZ$2:$CZ$149,Table1[[#This Row],[BAĞLANTI]])</f>
        <v>0</v>
      </c>
      <c r="O164" s="8">
        <f>+SUMIFS(O$2:O$149,$CZ$2:$CZ$149,Table1[[#This Row],[BAĞLANTI]])</f>
        <v>0</v>
      </c>
      <c r="P164" s="8">
        <f>+SUMIFS(P$2:P$149,$CZ$2:$CZ$149,Table1[[#This Row],[BAĞLANTI]])</f>
        <v>323.02</v>
      </c>
      <c r="Q164" s="8">
        <f>+SUMIFS(Q$2:Q$149,$CZ$2:$CZ$149,Table1[[#This Row],[BAĞLANTI]])</f>
        <v>362.56000000000006</v>
      </c>
      <c r="R164" s="8">
        <f>+SUMIFS(R$2:R$149,$CZ$2:$CZ$149,Table1[[#This Row],[BAĞLANTI]])</f>
        <v>202.17999999999995</v>
      </c>
      <c r="S164" s="8">
        <f>+SUMIFS(S$2:S$149,$CZ$2:$CZ$149,Table1[[#This Row],[BAĞLANTI]])</f>
        <v>0</v>
      </c>
      <c r="T164" s="8">
        <f>+SUMIFS(T$2:T$149,$CZ$2:$CZ$149,Table1[[#This Row],[BAĞLANTI]])</f>
        <v>56.886852999999974</v>
      </c>
      <c r="U164" s="8">
        <f>+SUMIFS(U$2:U$149,$CZ$2:$CZ$149,Table1[[#This Row],[BAĞLANTI]])</f>
        <v>1.4699999996992119E-4</v>
      </c>
      <c r="V164" s="8">
        <f>+SUMIFS(V$2:V$149,$CZ$2:$CZ$149,Table1[[#This Row],[BAĞLANTI]])</f>
        <v>348.03900000000021</v>
      </c>
      <c r="W164" s="8">
        <f>+SUMIFS(W$2:W$149,$CZ$2:$CZ$149,Table1[[#This Row],[BAĞLANTI]])</f>
        <v>0</v>
      </c>
      <c r="X164" s="8">
        <f>+SUMIFS(X$2:X$149,$CZ$2:$CZ$149,Table1[[#This Row],[BAĞLANTI]])</f>
        <v>0</v>
      </c>
      <c r="Y164" s="10">
        <f>+SUMIFS(Y$2:Y$149,$CZ$2:$CZ$149,Table1[[#This Row],[BAĞLANTI]])</f>
        <v>212.42</v>
      </c>
      <c r="Z164" s="8">
        <f>+SUMIFS(Z$2:Z$149,$CZ$2:$CZ$149,Table1[[#This Row],[BAĞLANTI]])</f>
        <v>0</v>
      </c>
      <c r="AA164" s="8">
        <f>+SUMIFS(AA$2:AA$149,$CZ$2:$CZ$149,Table1[[#This Row],[BAĞLANTI]])</f>
        <v>0</v>
      </c>
      <c r="AB164" s="8">
        <f>+SUMIFS(AB$2:AB$149,$CZ$2:$CZ$149,Table1[[#This Row],[BAĞLANTI]])</f>
        <v>0</v>
      </c>
      <c r="AC164" s="8">
        <f>+SUMIFS(AC$2:AC$149,$CZ$2:$CZ$149,Table1[[#This Row],[BAĞLANTI]])</f>
        <v>0</v>
      </c>
      <c r="AD164" s="8">
        <f>+SUMIFS(AD$2:AD$149,$CZ$2:$CZ$149,Table1[[#This Row],[BAĞLANTI]])</f>
        <v>0</v>
      </c>
      <c r="AE164" s="8">
        <f>+SUMIFS(AE$2:AE$149,$CZ$2:$CZ$149,Table1[[#This Row],[BAĞLANTI]])</f>
        <v>0</v>
      </c>
      <c r="AF164" s="8">
        <f>+SUMIFS(AF$2:AF$149,$CZ$2:$CZ$149,Table1[[#This Row],[BAĞLANTI]])</f>
        <v>0</v>
      </c>
      <c r="AG164" s="8">
        <f>+SUMIFS(AG$2:AG$149,$CZ$2:$CZ$149,Table1[[#This Row],[BAĞLANTI]])</f>
        <v>0</v>
      </c>
      <c r="AH164" s="8">
        <f>+SUMIFS(AH$2:AH$149,$CZ$2:$CZ$149,Table1[[#This Row],[BAĞLANTI]])</f>
        <v>0</v>
      </c>
      <c r="AI164" s="8">
        <f>+SUMIFS(AI$2:AI$149,$CZ$2:$CZ$149,Table1[[#This Row],[BAĞLANTI]])</f>
        <v>0</v>
      </c>
      <c r="AJ164" s="8">
        <f>+SUMIFS(AJ$2:AJ$149,$CZ$2:$CZ$149,Table1[[#This Row],[BAĞLANTI]])</f>
        <v>0</v>
      </c>
      <c r="AK164" s="8">
        <f>+SUMIFS(AK$2:AK$149,$CZ$2:$CZ$149,Table1[[#This Row],[BAĞLANTI]])</f>
        <v>0</v>
      </c>
      <c r="AL164" s="8">
        <f>+SUMIFS(AL$2:AL$149,$CZ$2:$CZ$149,Table1[[#This Row],[BAĞLANTI]])</f>
        <v>0</v>
      </c>
      <c r="AM164" s="8">
        <f>+SUMIFS(AM$2:AM$149,$CZ$2:$CZ$149,Table1[[#This Row],[BAĞLANTI]])</f>
        <v>0</v>
      </c>
      <c r="AN164" s="8">
        <f>+SUMIFS(AN$2:AN$149,$CZ$2:$CZ$149,Table1[[#This Row],[BAĞLANTI]])</f>
        <v>0</v>
      </c>
      <c r="AO164" s="8">
        <f>+SUMIFS(AO$2:AO$149,$CZ$2:$CZ$149,Table1[[#This Row],[BAĞLANTI]])</f>
        <v>0</v>
      </c>
      <c r="AP164" s="8">
        <f>+SUMIFS(AP$2:AP$149,$CZ$2:$CZ$149,Table1[[#This Row],[BAĞLANTI]])</f>
        <v>0</v>
      </c>
      <c r="AQ164" s="8">
        <f>+SUMIFS(AQ$2:AQ$149,$CZ$2:$CZ$149,Table1[[#This Row],[BAĞLANTI]])</f>
        <v>0</v>
      </c>
      <c r="AR164" s="8">
        <f>+SUMIFS(AR$2:AR$149,$CZ$2:$CZ$149,Table1[[#This Row],[BAĞLANTI]])</f>
        <v>0</v>
      </c>
      <c r="AS164" s="8">
        <f>+SUMIFS(AS$2:AS$149,$CZ$2:$CZ$149,Table1[[#This Row],[BAĞLANTI]])</f>
        <v>0</v>
      </c>
      <c r="AT164" s="8">
        <f>+SUMIFS(AT$2:AT$149,$CZ$2:$CZ$149,Table1[[#This Row],[BAĞLANTI]])</f>
        <v>0</v>
      </c>
      <c r="AU164" s="8">
        <f>+SUMIFS(AU$2:AU$149,$CZ$2:$CZ$149,Table1[[#This Row],[BAĞLANTI]])</f>
        <v>0</v>
      </c>
      <c r="AV164" s="8">
        <f>+SUMIFS(AV$2:AV$149,$CZ$2:$CZ$149,Table1[[#This Row],[BAĞLANTI]])</f>
        <v>0</v>
      </c>
      <c r="AW164" s="8">
        <f>+SUMIFS(AW$2:AW$149,$CZ$2:$CZ$149,Table1[[#This Row],[BAĞLANTI]])</f>
        <v>0</v>
      </c>
      <c r="AX164" s="8">
        <f>+SUMIFS(AX$2:AX$149,$CZ$2:$CZ$149,Table1[[#This Row],[BAĞLANTI]])</f>
        <v>0</v>
      </c>
      <c r="AY164" s="8">
        <f>+SUMIFS(AY$2:AY$149,$CZ$2:$CZ$149,Table1[[#This Row],[BAĞLANTI]])</f>
        <v>0</v>
      </c>
      <c r="AZ164" s="8">
        <f>+SUMIFS(AZ$2:AZ$149,$CZ$2:$CZ$149,Table1[[#This Row],[BAĞLANTI]])</f>
        <v>0</v>
      </c>
      <c r="BA164" s="8">
        <f>+SUMIFS(BA$2:BA$149,$CZ$2:$CZ$149,Table1[[#This Row],[BAĞLANTI]])</f>
        <v>0</v>
      </c>
      <c r="BB164" s="8">
        <f>+SUMIFS(BB$2:BB$149,$CZ$2:$CZ$149,Table1[[#This Row],[BAĞLANTI]])</f>
        <v>0</v>
      </c>
      <c r="BC164" s="8">
        <f>+SUMIFS(BC$2:BC$149,$CZ$2:$CZ$149,Table1[[#This Row],[BAĞLANTI]])</f>
        <v>0</v>
      </c>
      <c r="BD164" s="8">
        <f>+SUMIFS(BD$2:BD$149,$CZ$2:$CZ$149,Table1[[#This Row],[BAĞLANTI]])</f>
        <v>0</v>
      </c>
      <c r="BE164" s="8">
        <f>+SUMIFS(BE$2:BE$149,$CZ$2:$CZ$149,Table1[[#This Row],[BAĞLANTI]])</f>
        <v>0</v>
      </c>
      <c r="BF164" s="8">
        <f>+SUMIFS(BF$2:BF$149,$CZ$2:$CZ$149,Table1[[#This Row],[BAĞLANTI]])</f>
        <v>0</v>
      </c>
      <c r="BG164" s="8">
        <f>+SUMIFS(BG$2:BG$149,$CZ$2:$CZ$149,Table1[[#This Row],[BAĞLANTI]])</f>
        <v>0</v>
      </c>
      <c r="BH164" s="8">
        <f>+SUMIFS(BH$2:BH$149,$CZ$2:$CZ$149,Table1[[#This Row],[BAĞLANTI]])</f>
        <v>0</v>
      </c>
      <c r="BI164" s="8">
        <f>+SUMIFS(BI$2:BI$149,$CZ$2:$CZ$149,Table1[[#This Row],[BAĞLANTI]])</f>
        <v>0</v>
      </c>
      <c r="BJ164" s="8">
        <f>+SUMIFS(BJ$2:BJ$149,$CZ$2:$CZ$149,Table1[[#This Row],[BAĞLANTI]])</f>
        <v>0</v>
      </c>
      <c r="BK164" s="8">
        <f>+SUMIFS(BK$2:BK$149,$CZ$2:$CZ$149,Table1[[#This Row],[BAĞLANTI]])</f>
        <v>0</v>
      </c>
      <c r="BL164" s="8">
        <f>+SUMIFS(BL$2:BL$149,$CZ$2:$CZ$149,Table1[[#This Row],[BAĞLANTI]])</f>
        <v>0</v>
      </c>
      <c r="BM164" s="8">
        <f>+SUMIFS(BM$2:BM$149,$CZ$2:$CZ$149,Table1[[#This Row],[BAĞLANTI]])</f>
        <v>0</v>
      </c>
      <c r="BN164" s="8">
        <f>+SUMIFS(BN$2:BN$149,$CZ$2:$CZ$149,Table1[[#This Row],[BAĞLANTI]])</f>
        <v>0</v>
      </c>
      <c r="BO164" s="8">
        <f>+SUMIFS(BO$2:BO$149,$CZ$2:$CZ$149,Table1[[#This Row],[BAĞLANTI]])</f>
        <v>0</v>
      </c>
      <c r="BP164" s="8">
        <f>+SUMIFS(BP$2:BP$149,$CZ$2:$CZ$149,Table1[[#This Row],[BAĞLANTI]])</f>
        <v>0</v>
      </c>
      <c r="BQ164" s="8">
        <f>+SUMIFS(BQ$2:BQ$149,$CZ$2:$CZ$149,Table1[[#This Row],[BAĞLANTI]])</f>
        <v>0</v>
      </c>
      <c r="BR164" s="8">
        <f>+SUMIFS(BR$2:BR$149,$CZ$2:$CZ$149,Table1[[#This Row],[BAĞLANTI]])</f>
        <v>0</v>
      </c>
      <c r="BS164" s="8">
        <f>+SUMIFS(BS$2:BS$149,$CZ$2:$CZ$149,Table1[[#This Row],[BAĞLANTI]])</f>
        <v>0</v>
      </c>
      <c r="BT164" s="8">
        <f>+SUMIFS(BT$2:BT$149,$CZ$2:$CZ$149,Table1[[#This Row],[BAĞLANTI]])</f>
        <v>0</v>
      </c>
      <c r="BU164" s="8">
        <f>+SUMIFS(BU$2:BU$149,$CZ$2:$CZ$149,Table1[[#This Row],[BAĞLANTI]])</f>
        <v>0</v>
      </c>
      <c r="BV164" s="8">
        <f>+SUMIFS(BV$2:BV$149,$CZ$2:$CZ$149,Table1[[#This Row],[BAĞLANTI]])</f>
        <v>0</v>
      </c>
      <c r="BW164" s="8">
        <f>+SUMIFS(BW$2:BW$149,$CZ$2:$CZ$149,Table1[[#This Row],[BAĞLANTI]])</f>
        <v>0</v>
      </c>
      <c r="CK164" s="8">
        <f t="shared" si="51"/>
        <v>0</v>
      </c>
      <c r="CL164" s="8">
        <f t="shared" si="52"/>
        <v>0</v>
      </c>
      <c r="CM164" s="8">
        <f t="shared" si="53"/>
        <v>0</v>
      </c>
      <c r="CN164" s="8">
        <f t="shared" si="54"/>
        <v>0</v>
      </c>
      <c r="CO164" s="8">
        <f t="shared" si="55"/>
        <v>0</v>
      </c>
      <c r="CP164" s="8">
        <f t="shared" si="56"/>
        <v>0</v>
      </c>
      <c r="CQ164" s="8">
        <f t="shared" si="57"/>
        <v>0</v>
      </c>
      <c r="CR164" s="8">
        <f t="shared" si="58"/>
        <v>0</v>
      </c>
      <c r="CS164" s="8">
        <f t="shared" si="59"/>
        <v>0</v>
      </c>
      <c r="CT164" s="8">
        <f t="shared" si="60"/>
        <v>0</v>
      </c>
      <c r="CU164" s="8">
        <f t="shared" si="61"/>
        <v>0</v>
      </c>
      <c r="CV164" s="8">
        <f t="shared" si="62"/>
        <v>0</v>
      </c>
      <c r="CW164" s="8">
        <f>+SUMIFS(CW$2:CW$149,$CZ$2:$CZ$149,Table1[[#This Row],[BAĞLANTI]])</f>
        <v>0</v>
      </c>
      <c r="CX164" s="8">
        <f>+SUMIFS(CX$2:CX$149,$CZ$2:$CZ$149,Table1[[#This Row],[BAĞLANTI]])</f>
        <v>0</v>
      </c>
      <c r="CY164" s="8">
        <f>+SUMIFS(CY$2:CY$149,$CZ$2:$CZ$149,Table1[[#This Row],[BAĞLANTI]])</f>
        <v>0</v>
      </c>
      <c r="CZ164" s="8" t="s">
        <v>5338</v>
      </c>
      <c r="DA164" s="8"/>
      <c r="DB164" s="8"/>
      <c r="DC164" s="8"/>
      <c r="DD164" s="8"/>
      <c r="DE164" s="8"/>
      <c r="DF164" s="8"/>
      <c r="DG164" s="8"/>
      <c r="DH164" s="8"/>
    </row>
    <row r="165" spans="1:112">
      <c r="A165" s="3" t="s">
        <v>5443</v>
      </c>
      <c r="B165" t="s">
        <v>8</v>
      </c>
      <c r="C165" t="s">
        <v>164</v>
      </c>
      <c r="D165" t="s">
        <v>71</v>
      </c>
      <c r="E165" t="s">
        <v>4974</v>
      </c>
      <c r="F165" s="77" t="s">
        <v>4973</v>
      </c>
      <c r="G165" t="s">
        <v>4983</v>
      </c>
      <c r="H165" s="3" t="s">
        <v>5444</v>
      </c>
      <c r="I165" s="3" t="s">
        <v>5194</v>
      </c>
      <c r="J165" s="78"/>
      <c r="K165" s="78"/>
      <c r="M165" s="78"/>
      <c r="N165" s="8">
        <f>+SUMIFS(N$2:N$149,$CZ$2:$CZ$149,Table1[[#This Row],[BAĞLANTI]])</f>
        <v>0</v>
      </c>
      <c r="O165" s="8">
        <f>+SUMIFS(O$2:O$149,$CZ$2:$CZ$149,Table1[[#This Row],[BAĞLANTI]])</f>
        <v>0</v>
      </c>
      <c r="P165" s="8">
        <f>+SUMIFS(P$2:P$149,$CZ$2:$CZ$149,Table1[[#This Row],[BAĞLANTI]])</f>
        <v>0</v>
      </c>
      <c r="Q165" s="8">
        <f>+SUMIFS(Q$2:Q$149,$CZ$2:$CZ$149,Table1[[#This Row],[BAĞLANTI]])</f>
        <v>0</v>
      </c>
      <c r="R165" s="8">
        <f>+SUMIFS(R$2:R$149,$CZ$2:$CZ$149,Table1[[#This Row],[BAĞLANTI]])</f>
        <v>0</v>
      </c>
      <c r="S165" s="8">
        <f>+SUMIFS(S$2:S$149,$CZ$2:$CZ$149,Table1[[#This Row],[BAĞLANTI]])</f>
        <v>0</v>
      </c>
      <c r="T165" s="8">
        <f>+SUMIFS(T$2:T$149,$CZ$2:$CZ$149,Table1[[#This Row],[BAĞLANTI]])</f>
        <v>1.954</v>
      </c>
      <c r="U165" s="8">
        <f>+SUMIFS(U$2:U$149,$CZ$2:$CZ$149,Table1[[#This Row],[BAĞLANTI]])</f>
        <v>12.275138200000002</v>
      </c>
      <c r="V165" s="8">
        <f>+SUMIFS(V$2:V$149,$CZ$2:$CZ$149,Table1[[#This Row],[BAĞLANTI]])</f>
        <v>26.611166600000036</v>
      </c>
      <c r="W165" s="8">
        <f>+SUMIFS(W$2:W$149,$CZ$2:$CZ$149,Table1[[#This Row],[BAĞLANTI]])</f>
        <v>3.172654990795472</v>
      </c>
      <c r="X165" s="8">
        <f>+SUMIFS(X$2:X$149,$CZ$2:$CZ$149,Table1[[#This Row],[BAĞLANTI]])</f>
        <v>12.927046852258755</v>
      </c>
      <c r="Y165" s="10">
        <f>+SUMIFS(Y$2:Y$149,$CZ$2:$CZ$149,Table1[[#This Row],[BAĞLANTI]])</f>
        <v>17.504999999999999</v>
      </c>
      <c r="Z165" s="8">
        <f>+SUMIFS(Z$2:Z$149,$CZ$2:$CZ$149,Table1[[#This Row],[BAĞLANTI]])</f>
        <v>0</v>
      </c>
      <c r="AA165" s="8">
        <f>+SUMIFS(AA$2:AA$149,$CZ$2:$CZ$149,Table1[[#This Row],[BAĞLANTI]])</f>
        <v>0</v>
      </c>
      <c r="AB165" s="8">
        <f>+SUMIFS(AB$2:AB$149,$CZ$2:$CZ$149,Table1[[#This Row],[BAĞLANTI]])</f>
        <v>10.521739130434781</v>
      </c>
      <c r="AC165" s="8">
        <f>+SUMIFS(AC$2:AC$149,$CZ$2:$CZ$149,Table1[[#This Row],[BAĞLANTI]])</f>
        <v>66.478260869565219</v>
      </c>
      <c r="AD165" s="8">
        <f>+SUMIFS(AD$2:AD$149,$CZ$2:$CZ$149,Table1[[#This Row],[BAĞLANTI]])</f>
        <v>61.599999999999994</v>
      </c>
      <c r="AE165" s="8">
        <f>+SUMIFS(AE$2:AE$149,$CZ$2:$CZ$149,Table1[[#This Row],[BAĞLANTI]])</f>
        <v>6.6000000000000085</v>
      </c>
      <c r="AF165" s="8">
        <f>+SUMIFS(AF$2:AF$149,$CZ$2:$CZ$149,Table1[[#This Row],[BAĞLANTI]])</f>
        <v>0</v>
      </c>
      <c r="AG165" s="8">
        <f>+SUMIFS(AG$2:AG$149,$CZ$2:$CZ$149,Table1[[#This Row],[BAĞLANTI]])</f>
        <v>0</v>
      </c>
      <c r="AH165" s="8">
        <f>+SUMIFS(AH$2:AH$149,$CZ$2:$CZ$149,Table1[[#This Row],[BAĞLANTI]])</f>
        <v>0</v>
      </c>
      <c r="AI165" s="8">
        <f>+SUMIFS(AI$2:AI$149,$CZ$2:$CZ$149,Table1[[#This Row],[BAĞLANTI]])</f>
        <v>8.91</v>
      </c>
      <c r="AJ165" s="8">
        <f>+SUMIFS(AJ$2:AJ$149,$CZ$2:$CZ$149,Table1[[#This Row],[BAĞLANTI]])</f>
        <v>0</v>
      </c>
      <c r="AK165" s="8">
        <f>+SUMIFS(AK$2:AK$149,$CZ$2:$CZ$149,Table1[[#This Row],[BAĞLANTI]])</f>
        <v>0</v>
      </c>
      <c r="AL165" s="8">
        <f>+SUMIFS(AL$2:AL$149,$CZ$2:$CZ$149,Table1[[#This Row],[BAĞLANTI]])</f>
        <v>0</v>
      </c>
      <c r="AM165" s="8">
        <f>+SUMIFS(AM$2:AM$149,$CZ$2:$CZ$149,Table1[[#This Row],[BAĞLANTI]])</f>
        <v>0</v>
      </c>
      <c r="AN165" s="8">
        <f>+SUMIFS(AN$2:AN$149,$CZ$2:$CZ$149,Table1[[#This Row],[BAĞLANTI]])</f>
        <v>0</v>
      </c>
      <c r="AO165" s="8">
        <f>+SUMIFS(AO$2:AO$149,$CZ$2:$CZ$149,Table1[[#This Row],[BAĞLANTI]])</f>
        <v>0</v>
      </c>
      <c r="AP165" s="8">
        <f>+SUMIFS(AP$2:AP$149,$CZ$2:$CZ$149,Table1[[#This Row],[BAĞLANTI]])</f>
        <v>0</v>
      </c>
      <c r="AQ165" s="8">
        <f>+SUMIFS(AQ$2:AQ$149,$CZ$2:$CZ$149,Table1[[#This Row],[BAĞLANTI]])</f>
        <v>0</v>
      </c>
      <c r="AR165" s="8">
        <f>+SUMIFS(AR$2:AR$149,$CZ$2:$CZ$149,Table1[[#This Row],[BAĞLANTI]])</f>
        <v>0</v>
      </c>
      <c r="AS165" s="8">
        <f>+SUMIFS(AS$2:AS$149,$CZ$2:$CZ$149,Table1[[#This Row],[BAĞLANTI]])</f>
        <v>0</v>
      </c>
      <c r="AT165" s="8">
        <f>+SUMIFS(AT$2:AT$149,$CZ$2:$CZ$149,Table1[[#This Row],[BAĞLANTI]])</f>
        <v>0</v>
      </c>
      <c r="AU165" s="8">
        <f>+SUMIFS(AU$2:AU$149,$CZ$2:$CZ$149,Table1[[#This Row],[BAĞLANTI]])</f>
        <v>0</v>
      </c>
      <c r="AV165" s="8">
        <f>+SUMIFS(AV$2:AV$149,$CZ$2:$CZ$149,Table1[[#This Row],[BAĞLANTI]])</f>
        <v>0</v>
      </c>
      <c r="AW165" s="8">
        <f>+SUMIFS(AW$2:AW$149,$CZ$2:$CZ$149,Table1[[#This Row],[BAĞLANTI]])</f>
        <v>0</v>
      </c>
      <c r="AX165" s="8">
        <f>+SUMIFS(AX$2:AX$149,$CZ$2:$CZ$149,Table1[[#This Row],[BAĞLANTI]])</f>
        <v>0</v>
      </c>
      <c r="AY165" s="8">
        <f>+SUMIFS(AY$2:AY$149,$CZ$2:$CZ$149,Table1[[#This Row],[BAĞLANTI]])</f>
        <v>2.604705882352941</v>
      </c>
      <c r="AZ165" s="8">
        <f>+SUMIFS(AZ$2:AZ$149,$CZ$2:$CZ$149,Table1[[#This Row],[BAĞLANTI]])</f>
        <v>26.82760180995475</v>
      </c>
      <c r="BA165" s="8">
        <f>+SUMIFS(BA$2:BA$149,$CZ$2:$CZ$149,Table1[[#This Row],[BAĞLANTI]])</f>
        <v>27.647210379981466</v>
      </c>
      <c r="BB165" s="8">
        <f>+SUMIFS(BB$2:BB$149,$CZ$2:$CZ$149,Table1[[#This Row],[BAĞLANTI]])</f>
        <v>25.30120481927711</v>
      </c>
      <c r="BC165" s="8">
        <f>+SUMIFS(BC$2:BC$149,$CZ$2:$CZ$149,Table1[[#This Row],[BAĞLANTI]])</f>
        <v>28.012048192771086</v>
      </c>
      <c r="BD165" s="8">
        <f>+SUMIFS(BD$2:BD$149,$CZ$2:$CZ$149,Table1[[#This Row],[BAĞLANTI]])</f>
        <v>1.8072289156626482</v>
      </c>
      <c r="BE165" s="8">
        <f>+SUMIFS(BE$2:BE$149,$CZ$2:$CZ$149,Table1[[#This Row],[BAĞLANTI]])</f>
        <v>14.043333333333335</v>
      </c>
      <c r="BF165" s="8">
        <f>+SUMIFS(BF$2:BF$149,$CZ$2:$CZ$149,Table1[[#This Row],[BAĞLANTI]])</f>
        <v>104.13740740740741</v>
      </c>
      <c r="BG165" s="8">
        <f>+SUMIFS(BG$2:BG$149,$CZ$2:$CZ$149,Table1[[#This Row],[BAĞLANTI]])</f>
        <v>107.1624074074074</v>
      </c>
      <c r="BH165" s="8">
        <f>+SUMIFS(BH$2:BH$149,$CZ$2:$CZ$149,Table1[[#This Row],[BAĞLANTI]])</f>
        <v>109.05685185185183</v>
      </c>
      <c r="BI165" s="8">
        <f>+SUMIFS(BI$2:BI$149,$CZ$2:$CZ$149,Table1[[#This Row],[BAĞLANTI]])</f>
        <v>105.6</v>
      </c>
      <c r="BJ165" s="8">
        <f>+SUMIFS(BJ$2:BJ$149,$CZ$2:$CZ$149,Table1[[#This Row],[BAĞLANTI]])</f>
        <v>109.12</v>
      </c>
      <c r="BK165" s="8">
        <f>+SUMIFS(BK$2:BK$149,$CZ$2:$CZ$149,Table1[[#This Row],[BAĞLANTI]])</f>
        <v>31.680000000000007</v>
      </c>
      <c r="BL165" s="8">
        <f>+SUMIFS(BL$2:BL$149,$CZ$2:$CZ$149,Table1[[#This Row],[BAĞLANTI]])</f>
        <v>0</v>
      </c>
      <c r="BM165" s="8">
        <f>+SUMIFS(BM$2:BM$149,$CZ$2:$CZ$149,Table1[[#This Row],[BAĞLANTI]])</f>
        <v>0</v>
      </c>
      <c r="BN165" s="8">
        <f>+SUMIFS(BN$2:BN$149,$CZ$2:$CZ$149,Table1[[#This Row],[BAĞLANTI]])</f>
        <v>0</v>
      </c>
      <c r="BO165" s="8">
        <f>+SUMIFS(BO$2:BO$149,$CZ$2:$CZ$149,Table1[[#This Row],[BAĞLANTI]])</f>
        <v>0</v>
      </c>
      <c r="BP165" s="8">
        <f>+SUMIFS(BP$2:BP$149,$CZ$2:$CZ$149,Table1[[#This Row],[BAĞLANTI]])</f>
        <v>0</v>
      </c>
      <c r="BQ165" s="8">
        <f>+SUMIFS(BQ$2:BQ$149,$CZ$2:$CZ$149,Table1[[#This Row],[BAĞLANTI]])</f>
        <v>0</v>
      </c>
      <c r="BR165" s="8">
        <f>+SUMIFS(BR$2:BR$149,$CZ$2:$CZ$149,Table1[[#This Row],[BAĞLANTI]])</f>
        <v>0</v>
      </c>
      <c r="BS165" s="8">
        <f>+SUMIFS(BS$2:BS$149,$CZ$2:$CZ$149,Table1[[#This Row],[BAĞLANTI]])</f>
        <v>0</v>
      </c>
      <c r="BT165" s="8">
        <f>+SUMIFS(BT$2:BT$149,$CZ$2:$CZ$149,Table1[[#This Row],[BAĞLANTI]])</f>
        <v>0</v>
      </c>
      <c r="BU165" s="8">
        <f>+SUMIFS(BU$2:BU$149,$CZ$2:$CZ$149,Table1[[#This Row],[BAĞLANTI]])</f>
        <v>0</v>
      </c>
      <c r="BV165" s="8">
        <f>+SUMIFS(BV$2:BV$149,$CZ$2:$CZ$149,Table1[[#This Row],[BAĞLANTI]])</f>
        <v>0</v>
      </c>
      <c r="BW165" s="8">
        <f>+SUMIFS(BW$2:BW$149,$CZ$2:$CZ$149,Table1[[#This Row],[BAĞLANTI]])</f>
        <v>0</v>
      </c>
      <c r="CK165" s="8">
        <f t="shared" si="51"/>
        <v>0</v>
      </c>
      <c r="CL165" s="8">
        <f t="shared" si="52"/>
        <v>0</v>
      </c>
      <c r="CM165" s="8">
        <f t="shared" si="53"/>
        <v>0</v>
      </c>
      <c r="CN165" s="8">
        <f t="shared" si="54"/>
        <v>0</v>
      </c>
      <c r="CO165" s="8">
        <f t="shared" si="55"/>
        <v>0</v>
      </c>
      <c r="CP165" s="8">
        <f t="shared" si="56"/>
        <v>0</v>
      </c>
      <c r="CQ165" s="8">
        <f t="shared" si="57"/>
        <v>0</v>
      </c>
      <c r="CR165" s="8">
        <f t="shared" si="58"/>
        <v>0</v>
      </c>
      <c r="CS165" s="8">
        <f t="shared" si="59"/>
        <v>0</v>
      </c>
      <c r="CT165" s="8">
        <f t="shared" si="60"/>
        <v>0</v>
      </c>
      <c r="CU165" s="8">
        <f t="shared" si="61"/>
        <v>0</v>
      </c>
      <c r="CV165" s="8">
        <f t="shared" si="62"/>
        <v>0</v>
      </c>
      <c r="CW165" s="8">
        <f>+SUMIFS(CW$2:CW$149,$CZ$2:$CZ$149,Table1[[#This Row],[BAĞLANTI]])</f>
        <v>0</v>
      </c>
      <c r="CX165" s="8">
        <f>+SUMIFS(CX$2:CX$149,$CZ$2:$CZ$149,Table1[[#This Row],[BAĞLANTI]])</f>
        <v>0</v>
      </c>
      <c r="CY165" s="8">
        <f>+SUMIFS(CY$2:CY$149,$CZ$2:$CZ$149,Table1[[#This Row],[BAĞLANTI]])</f>
        <v>0</v>
      </c>
      <c r="CZ165" s="8" t="s">
        <v>5367</v>
      </c>
      <c r="DA165" s="8"/>
      <c r="DB165" s="8"/>
      <c r="DC165" s="8"/>
      <c r="DD165" s="8"/>
      <c r="DE165" s="8"/>
      <c r="DF165" s="8"/>
      <c r="DG165" s="8"/>
      <c r="DH165" s="8"/>
    </row>
    <row r="166" spans="1:112">
      <c r="A166" s="3" t="s">
        <v>5443</v>
      </c>
      <c r="B166" t="s">
        <v>8</v>
      </c>
      <c r="C166" t="s">
        <v>164</v>
      </c>
      <c r="D166" t="s">
        <v>73</v>
      </c>
      <c r="E166" t="s">
        <v>4975</v>
      </c>
      <c r="F166" s="77" t="s">
        <v>4973</v>
      </c>
      <c r="G166" t="s">
        <v>4983</v>
      </c>
      <c r="H166" s="3" t="s">
        <v>5444</v>
      </c>
      <c r="I166" s="3" t="s">
        <v>5194</v>
      </c>
      <c r="J166" s="78"/>
      <c r="K166" s="78"/>
      <c r="M166" s="78"/>
      <c r="N166" s="8">
        <f>+SUMIFS(N$2:N$149,$CZ$2:$CZ$149,Table1[[#This Row],[BAĞLANTI]])</f>
        <v>0</v>
      </c>
      <c r="O166" s="8">
        <f>+SUMIFS(O$2:O$149,$CZ$2:$CZ$149,Table1[[#This Row],[BAĞLANTI]])</f>
        <v>0</v>
      </c>
      <c r="P166" s="8">
        <f>+SUMIFS(P$2:P$149,$CZ$2:$CZ$149,Table1[[#This Row],[BAĞLANTI]])</f>
        <v>0</v>
      </c>
      <c r="Q166" s="8">
        <f>+SUMIFS(Q$2:Q$149,$CZ$2:$CZ$149,Table1[[#This Row],[BAĞLANTI]])</f>
        <v>0</v>
      </c>
      <c r="R166" s="8">
        <f>+SUMIFS(R$2:R$149,$CZ$2:$CZ$149,Table1[[#This Row],[BAĞLANTI]])</f>
        <v>3.6120000000000001</v>
      </c>
      <c r="S166" s="8">
        <f>+SUMIFS(S$2:S$149,$CZ$2:$CZ$149,Table1[[#This Row],[BAĞLANTI]])</f>
        <v>-3.61</v>
      </c>
      <c r="T166" s="8">
        <f>+SUMIFS(T$2:T$149,$CZ$2:$CZ$149,Table1[[#This Row],[BAĞLANTI]])</f>
        <v>17.600000000000001</v>
      </c>
      <c r="U166" s="8">
        <f>+SUMIFS(U$2:U$149,$CZ$2:$CZ$149,Table1[[#This Row],[BAĞLANTI]])</f>
        <v>50.87</v>
      </c>
      <c r="V166" s="8">
        <f>+SUMIFS(V$2:V$149,$CZ$2:$CZ$149,Table1[[#This Row],[BAĞLANTI]])</f>
        <v>13.96</v>
      </c>
      <c r="W166" s="8">
        <f>+SUMIFS(W$2:W$149,$CZ$2:$CZ$149,Table1[[#This Row],[BAĞLANTI]])</f>
        <v>-4.72</v>
      </c>
      <c r="X166" s="8">
        <f>+SUMIFS(X$2:X$149,$CZ$2:$CZ$149,Table1[[#This Row],[BAĞLANTI]])</f>
        <v>10.18</v>
      </c>
      <c r="Y166" s="10">
        <f>+SUMIFS(Y$2:Y$149,$CZ$2:$CZ$149,Table1[[#This Row],[BAĞLANTI]])</f>
        <v>10.91</v>
      </c>
      <c r="Z166" s="8">
        <f>+SUMIFS(Z$2:Z$149,$CZ$2:$CZ$149,Table1[[#This Row],[BAĞLANTI]])</f>
        <v>0</v>
      </c>
      <c r="AA166" s="8">
        <f>+SUMIFS(AA$2:AA$149,$CZ$2:$CZ$149,Table1[[#This Row],[BAĞLANTI]])</f>
        <v>0</v>
      </c>
      <c r="AB166" s="8">
        <f>+SUMIFS(AB$2:AB$149,$CZ$2:$CZ$149,Table1[[#This Row],[BAĞLANTI]])</f>
        <v>0</v>
      </c>
      <c r="AC166" s="8">
        <f>+SUMIFS(AC$2:AC$149,$CZ$2:$CZ$149,Table1[[#This Row],[BAĞLANTI]])</f>
        <v>0</v>
      </c>
      <c r="AD166" s="8">
        <f>+SUMIFS(AD$2:AD$149,$CZ$2:$CZ$149,Table1[[#This Row],[BAĞLANTI]])</f>
        <v>0</v>
      </c>
      <c r="AE166" s="8">
        <f>+SUMIFS(AE$2:AE$149,$CZ$2:$CZ$149,Table1[[#This Row],[BAĞLANTI]])</f>
        <v>0</v>
      </c>
      <c r="AF166" s="8">
        <f>+SUMIFS(AF$2:AF$149,$CZ$2:$CZ$149,Table1[[#This Row],[BAĞLANTI]])</f>
        <v>0</v>
      </c>
      <c r="AG166" s="8">
        <f>+SUMIFS(AG$2:AG$149,$CZ$2:$CZ$149,Table1[[#This Row],[BAĞLANTI]])</f>
        <v>0</v>
      </c>
      <c r="AH166" s="8">
        <f>+SUMIFS(AH$2:AH$149,$CZ$2:$CZ$149,Table1[[#This Row],[BAĞLANTI]])</f>
        <v>68.024814814814818</v>
      </c>
      <c r="AI166" s="8">
        <f>+SUMIFS(AI$2:AI$149,$CZ$2:$CZ$149,Table1[[#This Row],[BAĞLANTI]])</f>
        <v>100.10953812636166</v>
      </c>
      <c r="AJ166" s="8">
        <f>+SUMIFS(AJ$2:AJ$149,$CZ$2:$CZ$149,Table1[[#This Row],[BAĞLANTI]])</f>
        <v>107.87437973209086</v>
      </c>
      <c r="AK166" s="8">
        <f>+SUMIFS(AK$2:AK$149,$CZ$2:$CZ$149,Table1[[#This Row],[BAĞLANTI]])</f>
        <v>105.6718811881188</v>
      </c>
      <c r="AL166" s="8">
        <f>+SUMIFS(AL$2:AL$149,$CZ$2:$CZ$149,Table1[[#This Row],[BAĞLANTI]])</f>
        <v>109.19427722772276</v>
      </c>
      <c r="AM166" s="8">
        <f>+SUMIFS(AM$2:AM$149,$CZ$2:$CZ$149,Table1[[#This Row],[BAĞLANTI]])</f>
        <v>83.157966053748254</v>
      </c>
      <c r="AN166" s="8">
        <f>+SUMIFS(AN$2:AN$149,$CZ$2:$CZ$149,Table1[[#This Row],[BAĞLANTI]])</f>
        <v>12.843809523809522</v>
      </c>
      <c r="AO166" s="8">
        <f>+SUMIFS(AO$2:AO$149,$CZ$2:$CZ$149,Table1[[#This Row],[BAĞLANTI]])</f>
        <v>6.6133333333333333</v>
      </c>
      <c r="AP166" s="8">
        <f>+SUMIFS(AP$2:AP$149,$CZ$2:$CZ$149,Table1[[#This Row],[BAĞLANTI]])</f>
        <v>0</v>
      </c>
      <c r="AQ166" s="8">
        <f>+SUMIFS(AQ$2:AQ$149,$CZ$2:$CZ$149,Table1[[#This Row],[BAĞLANTI]])</f>
        <v>0</v>
      </c>
      <c r="AR166" s="8">
        <f>+SUMIFS(AR$2:AR$149,$CZ$2:$CZ$149,Table1[[#This Row],[BAĞLANTI]])</f>
        <v>0</v>
      </c>
      <c r="AS166" s="8">
        <f>+SUMIFS(AS$2:AS$149,$CZ$2:$CZ$149,Table1[[#This Row],[BAĞLANTI]])</f>
        <v>0</v>
      </c>
      <c r="AT166" s="8">
        <f>+SUMIFS(AT$2:AT$149,$CZ$2:$CZ$149,Table1[[#This Row],[BAĞLANTI]])</f>
        <v>0</v>
      </c>
      <c r="AU166" s="8">
        <f>+SUMIFS(AU$2:AU$149,$CZ$2:$CZ$149,Table1[[#This Row],[BAĞLANTI]])</f>
        <v>0</v>
      </c>
      <c r="AV166" s="8">
        <f>+SUMIFS(AV$2:AV$149,$CZ$2:$CZ$149,Table1[[#This Row],[BAĞLANTI]])</f>
        <v>0</v>
      </c>
      <c r="AW166" s="8">
        <f>+SUMIFS(AW$2:AW$149,$CZ$2:$CZ$149,Table1[[#This Row],[BAĞLANTI]])</f>
        <v>0</v>
      </c>
      <c r="AX166" s="8">
        <f>+SUMIFS(AX$2:AX$149,$CZ$2:$CZ$149,Table1[[#This Row],[BAĞLANTI]])</f>
        <v>0</v>
      </c>
      <c r="AY166" s="8">
        <f>+SUMIFS(AY$2:AY$149,$CZ$2:$CZ$149,Table1[[#This Row],[BAĞLANTI]])</f>
        <v>0</v>
      </c>
      <c r="AZ166" s="8">
        <f>+SUMIFS(AZ$2:AZ$149,$CZ$2:$CZ$149,Table1[[#This Row],[BAĞLANTI]])</f>
        <v>0</v>
      </c>
      <c r="BA166" s="8">
        <f>+SUMIFS(BA$2:BA$149,$CZ$2:$CZ$149,Table1[[#This Row],[BAĞLANTI]])</f>
        <v>0</v>
      </c>
      <c r="BB166" s="8">
        <f>+SUMIFS(BB$2:BB$149,$CZ$2:$CZ$149,Table1[[#This Row],[BAĞLANTI]])</f>
        <v>0</v>
      </c>
      <c r="BC166" s="8">
        <f>+SUMIFS(BC$2:BC$149,$CZ$2:$CZ$149,Table1[[#This Row],[BAĞLANTI]])</f>
        <v>0</v>
      </c>
      <c r="BD166" s="8">
        <f>+SUMIFS(BD$2:BD$149,$CZ$2:$CZ$149,Table1[[#This Row],[BAĞLANTI]])</f>
        <v>0</v>
      </c>
      <c r="BE166" s="8">
        <f>+SUMIFS(BE$2:BE$149,$CZ$2:$CZ$149,Table1[[#This Row],[BAĞLANTI]])</f>
        <v>0</v>
      </c>
      <c r="BF166" s="8">
        <f>+SUMIFS(BF$2:BF$149,$CZ$2:$CZ$149,Table1[[#This Row],[BAĞLANTI]])</f>
        <v>0</v>
      </c>
      <c r="BG166" s="8">
        <f>+SUMIFS(BG$2:BG$149,$CZ$2:$CZ$149,Table1[[#This Row],[BAĞLANTI]])</f>
        <v>0</v>
      </c>
      <c r="BH166" s="8">
        <f>+SUMIFS(BH$2:BH$149,$CZ$2:$CZ$149,Table1[[#This Row],[BAĞLANTI]])</f>
        <v>0</v>
      </c>
      <c r="BI166" s="8">
        <f>+SUMIFS(BI$2:BI$149,$CZ$2:$CZ$149,Table1[[#This Row],[BAĞLANTI]])</f>
        <v>0</v>
      </c>
      <c r="BJ166" s="8">
        <f>+SUMIFS(BJ$2:BJ$149,$CZ$2:$CZ$149,Table1[[#This Row],[BAĞLANTI]])</f>
        <v>0</v>
      </c>
      <c r="BK166" s="8">
        <f>+SUMIFS(BK$2:BK$149,$CZ$2:$CZ$149,Table1[[#This Row],[BAĞLANTI]])</f>
        <v>0</v>
      </c>
      <c r="BL166" s="8">
        <f>+SUMIFS(BL$2:BL$149,$CZ$2:$CZ$149,Table1[[#This Row],[BAĞLANTI]])</f>
        <v>0</v>
      </c>
      <c r="BM166" s="8">
        <f>+SUMIFS(BM$2:BM$149,$CZ$2:$CZ$149,Table1[[#This Row],[BAĞLANTI]])</f>
        <v>0</v>
      </c>
      <c r="BN166" s="8">
        <f>+SUMIFS(BN$2:BN$149,$CZ$2:$CZ$149,Table1[[#This Row],[BAĞLANTI]])</f>
        <v>0</v>
      </c>
      <c r="BO166" s="8">
        <f>+SUMIFS(BO$2:BO$149,$CZ$2:$CZ$149,Table1[[#This Row],[BAĞLANTI]])</f>
        <v>0</v>
      </c>
      <c r="BP166" s="8">
        <f>+SUMIFS(BP$2:BP$149,$CZ$2:$CZ$149,Table1[[#This Row],[BAĞLANTI]])</f>
        <v>0</v>
      </c>
      <c r="BQ166" s="8">
        <f>+SUMIFS(BQ$2:BQ$149,$CZ$2:$CZ$149,Table1[[#This Row],[BAĞLANTI]])</f>
        <v>0</v>
      </c>
      <c r="BR166" s="8">
        <f>+SUMIFS(BR$2:BR$149,$CZ$2:$CZ$149,Table1[[#This Row],[BAĞLANTI]])</f>
        <v>0</v>
      </c>
      <c r="BS166" s="8">
        <f>+SUMIFS(BS$2:BS$149,$CZ$2:$CZ$149,Table1[[#This Row],[BAĞLANTI]])</f>
        <v>0</v>
      </c>
      <c r="BT166" s="8">
        <f>+SUMIFS(BT$2:BT$149,$CZ$2:$CZ$149,Table1[[#This Row],[BAĞLANTI]])</f>
        <v>0</v>
      </c>
      <c r="BU166" s="8">
        <f>+SUMIFS(BU$2:BU$149,$CZ$2:$CZ$149,Table1[[#This Row],[BAĞLANTI]])</f>
        <v>0</v>
      </c>
      <c r="BV166" s="8">
        <f>+SUMIFS(BV$2:BV$149,$CZ$2:$CZ$149,Table1[[#This Row],[BAĞLANTI]])</f>
        <v>0</v>
      </c>
      <c r="BW166" s="8">
        <f>+SUMIFS(BW$2:BW$149,$CZ$2:$CZ$149,Table1[[#This Row],[BAĞLANTI]])</f>
        <v>0</v>
      </c>
      <c r="CK166" s="8">
        <f t="shared" si="51"/>
        <v>0</v>
      </c>
      <c r="CL166" s="8">
        <f t="shared" si="52"/>
        <v>0</v>
      </c>
      <c r="CM166" s="8">
        <f t="shared" si="53"/>
        <v>0</v>
      </c>
      <c r="CN166" s="8">
        <f t="shared" si="54"/>
        <v>0</v>
      </c>
      <c r="CO166" s="8">
        <f t="shared" si="55"/>
        <v>0</v>
      </c>
      <c r="CP166" s="8">
        <f t="shared" si="56"/>
        <v>0</v>
      </c>
      <c r="CQ166" s="8">
        <f t="shared" si="57"/>
        <v>0</v>
      </c>
      <c r="CR166" s="8">
        <f t="shared" si="58"/>
        <v>0</v>
      </c>
      <c r="CS166" s="8">
        <f t="shared" si="59"/>
        <v>0</v>
      </c>
      <c r="CT166" s="8">
        <f t="shared" si="60"/>
        <v>0</v>
      </c>
      <c r="CU166" s="8">
        <f t="shared" si="61"/>
        <v>0</v>
      </c>
      <c r="CV166" s="8">
        <f t="shared" si="62"/>
        <v>0</v>
      </c>
      <c r="CW166" s="8">
        <f>+SUMIFS(CW$2:CW$149,$CZ$2:$CZ$149,Table1[[#This Row],[BAĞLANTI]])</f>
        <v>0</v>
      </c>
      <c r="CX166" s="8">
        <f>+SUMIFS(CX$2:CX$149,$CZ$2:$CZ$149,Table1[[#This Row],[BAĞLANTI]])</f>
        <v>0</v>
      </c>
      <c r="CY166" s="8">
        <f>+SUMIFS(CY$2:CY$149,$CZ$2:$CZ$149,Table1[[#This Row],[BAĞLANTI]])</f>
        <v>0</v>
      </c>
      <c r="CZ166" s="8" t="s">
        <v>5368</v>
      </c>
      <c r="DA166" s="8"/>
      <c r="DB166" s="8"/>
      <c r="DC166" s="8"/>
      <c r="DD166" s="8"/>
      <c r="DE166" s="8"/>
      <c r="DF166" s="8"/>
      <c r="DG166" s="8"/>
      <c r="DH166" s="8"/>
    </row>
    <row r="167" spans="1:112">
      <c r="A167" s="3" t="s">
        <v>5443</v>
      </c>
      <c r="B167" t="s">
        <v>8</v>
      </c>
      <c r="C167" t="s">
        <v>164</v>
      </c>
      <c r="D167" t="s">
        <v>5181</v>
      </c>
      <c r="E167" t="s">
        <v>5183</v>
      </c>
      <c r="F167" s="77" t="s">
        <v>4973</v>
      </c>
      <c r="G167" t="s">
        <v>4983</v>
      </c>
      <c r="H167" s="3" t="s">
        <v>5444</v>
      </c>
      <c r="I167" s="3" t="s">
        <v>5194</v>
      </c>
      <c r="J167" s="78"/>
      <c r="K167" s="78"/>
      <c r="M167" s="78"/>
      <c r="N167" s="8">
        <f>+SUMIFS(N$2:N$149,$CZ$2:$CZ$149,Table1[[#This Row],[BAĞLANTI]])</f>
        <v>0</v>
      </c>
      <c r="O167" s="8">
        <f>+SUMIFS(O$2:O$149,$CZ$2:$CZ$149,Table1[[#This Row],[BAĞLANTI]])</f>
        <v>0</v>
      </c>
      <c r="P167" s="8">
        <f>+SUMIFS(P$2:P$149,$CZ$2:$CZ$149,Table1[[#This Row],[BAĞLANTI]])</f>
        <v>0</v>
      </c>
      <c r="Q167" s="8">
        <f>+SUMIFS(Q$2:Q$149,$CZ$2:$CZ$149,Table1[[#This Row],[BAĞLANTI]])</f>
        <v>0</v>
      </c>
      <c r="R167" s="8">
        <f>+SUMIFS(R$2:R$149,$CZ$2:$CZ$149,Table1[[#This Row],[BAĞLANTI]])</f>
        <v>0</v>
      </c>
      <c r="S167" s="8">
        <f>+SUMIFS(S$2:S$149,$CZ$2:$CZ$149,Table1[[#This Row],[BAĞLANTI]])</f>
        <v>0</v>
      </c>
      <c r="T167" s="8">
        <f>+SUMIFS(T$2:T$149,$CZ$2:$CZ$149,Table1[[#This Row],[BAĞLANTI]])</f>
        <v>14.398000000000001</v>
      </c>
      <c r="U167" s="8">
        <f>+SUMIFS(U$2:U$149,$CZ$2:$CZ$149,Table1[[#This Row],[BAĞLANTI]])</f>
        <v>14.916716975321973</v>
      </c>
      <c r="V167" s="8">
        <f>+SUMIFS(V$2:V$149,$CZ$2:$CZ$149,Table1[[#This Row],[BAĞLANTI]])</f>
        <v>28.845283024678004</v>
      </c>
      <c r="W167" s="8">
        <f>+SUMIFS(W$2:W$149,$CZ$2:$CZ$149,Table1[[#This Row],[BAĞLANTI]])</f>
        <v>2.8359999999999985</v>
      </c>
      <c r="X167" s="8">
        <f>+SUMIFS(X$2:X$149,$CZ$2:$CZ$149,Table1[[#This Row],[BAĞLANTI]])</f>
        <v>-14.254000000000005</v>
      </c>
      <c r="Y167" s="10">
        <f>+SUMIFS(Y$2:Y$149,$CZ$2:$CZ$149,Table1[[#This Row],[BAĞLANTI]])</f>
        <v>0.38</v>
      </c>
      <c r="Z167" s="8">
        <f>+SUMIFS(Z$2:Z$149,$CZ$2:$CZ$149,Table1[[#This Row],[BAĞLANTI]])</f>
        <v>0</v>
      </c>
      <c r="AA167" s="8">
        <f>+SUMIFS(AA$2:AA$149,$CZ$2:$CZ$149,Table1[[#This Row],[BAĞLANTI]])</f>
        <v>0</v>
      </c>
      <c r="AB167" s="8">
        <f>+SUMIFS(AB$2:AB$149,$CZ$2:$CZ$149,Table1[[#This Row],[BAĞLANTI]])</f>
        <v>0</v>
      </c>
      <c r="AC167" s="8">
        <f>+SUMIFS(AC$2:AC$149,$CZ$2:$CZ$149,Table1[[#This Row],[BAĞLANTI]])</f>
        <v>0</v>
      </c>
      <c r="AD167" s="8">
        <f>+SUMIFS(AD$2:AD$149,$CZ$2:$CZ$149,Table1[[#This Row],[BAĞLANTI]])</f>
        <v>0</v>
      </c>
      <c r="AE167" s="8">
        <f>+SUMIFS(AE$2:AE$149,$CZ$2:$CZ$149,Table1[[#This Row],[BAĞLANTI]])</f>
        <v>0</v>
      </c>
      <c r="AF167" s="8">
        <f>+SUMIFS(AF$2:AF$149,$CZ$2:$CZ$149,Table1[[#This Row],[BAĞLANTI]])</f>
        <v>0</v>
      </c>
      <c r="AG167" s="8">
        <f>+SUMIFS(AG$2:AG$149,$CZ$2:$CZ$149,Table1[[#This Row],[BAĞLANTI]])</f>
        <v>0</v>
      </c>
      <c r="AH167" s="8">
        <f>+SUMIFS(AH$2:AH$149,$CZ$2:$CZ$149,Table1[[#This Row],[BAĞLANTI]])</f>
        <v>0</v>
      </c>
      <c r="AI167" s="8">
        <f>+SUMIFS(AI$2:AI$149,$CZ$2:$CZ$149,Table1[[#This Row],[BAĞLANTI]])</f>
        <v>0</v>
      </c>
      <c r="AJ167" s="8">
        <f>+SUMIFS(AJ$2:AJ$149,$CZ$2:$CZ$149,Table1[[#This Row],[BAĞLANTI]])</f>
        <v>0</v>
      </c>
      <c r="AK167" s="8">
        <f>+SUMIFS(AK$2:AK$149,$CZ$2:$CZ$149,Table1[[#This Row],[BAĞLANTI]])</f>
        <v>0</v>
      </c>
      <c r="AL167" s="8">
        <f>+SUMIFS(AL$2:AL$149,$CZ$2:$CZ$149,Table1[[#This Row],[BAĞLANTI]])</f>
        <v>0</v>
      </c>
      <c r="AM167" s="8">
        <f>+SUMIFS(AM$2:AM$149,$CZ$2:$CZ$149,Table1[[#This Row],[BAĞLANTI]])</f>
        <v>0</v>
      </c>
      <c r="AN167" s="8">
        <f>+SUMIFS(AN$2:AN$149,$CZ$2:$CZ$149,Table1[[#This Row],[BAĞLANTI]])</f>
        <v>0</v>
      </c>
      <c r="AO167" s="8">
        <f>+SUMIFS(AO$2:AO$149,$CZ$2:$CZ$149,Table1[[#This Row],[BAĞLANTI]])</f>
        <v>0</v>
      </c>
      <c r="AP167" s="8">
        <f>+SUMIFS(AP$2:AP$149,$CZ$2:$CZ$149,Table1[[#This Row],[BAĞLANTI]])</f>
        <v>58.834285714285713</v>
      </c>
      <c r="AQ167" s="8">
        <f>+SUMIFS(AQ$2:AQ$149,$CZ$2:$CZ$149,Table1[[#This Row],[BAĞLANTI]])</f>
        <v>101.32571428571428</v>
      </c>
      <c r="AR167" s="8">
        <f>+SUMIFS(AR$2:AR$149,$CZ$2:$CZ$149,Table1[[#This Row],[BAĞLANTI]])</f>
        <v>99.531034482758614</v>
      </c>
      <c r="AS167" s="8">
        <f>+SUMIFS(AS$2:AS$149,$CZ$2:$CZ$149,Table1[[#This Row],[BAĞLANTI]])</f>
        <v>102.8487356321839</v>
      </c>
      <c r="AT167" s="8">
        <f>+SUMIFS(AT$2:AT$149,$CZ$2:$CZ$149,Table1[[#This Row],[BAĞLANTI]])</f>
        <v>86.26022988505747</v>
      </c>
      <c r="AU167" s="8">
        <f>+SUMIFS(AU$2:AU$149,$CZ$2:$CZ$149,Table1[[#This Row],[BAĞLANTI]])</f>
        <v>0</v>
      </c>
      <c r="AV167" s="8">
        <f>+SUMIFS(AV$2:AV$149,$CZ$2:$CZ$149,Table1[[#This Row],[BAĞLANTI]])</f>
        <v>0</v>
      </c>
      <c r="AW167" s="8">
        <f>+SUMIFS(AW$2:AW$149,$CZ$2:$CZ$149,Table1[[#This Row],[BAĞLANTI]])</f>
        <v>0</v>
      </c>
      <c r="AX167" s="8">
        <f>+SUMIFS(AX$2:AX$149,$CZ$2:$CZ$149,Table1[[#This Row],[BAĞLANTI]])</f>
        <v>0</v>
      </c>
      <c r="AY167" s="8">
        <f>+SUMIFS(AY$2:AY$149,$CZ$2:$CZ$149,Table1[[#This Row],[BAĞLANTI]])</f>
        <v>0</v>
      </c>
      <c r="AZ167" s="8">
        <f>+SUMIFS(AZ$2:AZ$149,$CZ$2:$CZ$149,Table1[[#This Row],[BAĞLANTI]])</f>
        <v>0</v>
      </c>
      <c r="BA167" s="8">
        <f>+SUMIFS(BA$2:BA$149,$CZ$2:$CZ$149,Table1[[#This Row],[BAĞLANTI]])</f>
        <v>0</v>
      </c>
      <c r="BB167" s="8">
        <f>+SUMIFS(BB$2:BB$149,$CZ$2:$CZ$149,Table1[[#This Row],[BAĞLANTI]])</f>
        <v>0</v>
      </c>
      <c r="BC167" s="8">
        <f>+SUMIFS(BC$2:BC$149,$CZ$2:$CZ$149,Table1[[#This Row],[BAĞLANTI]])</f>
        <v>0</v>
      </c>
      <c r="BD167" s="8">
        <f>+SUMIFS(BD$2:BD$149,$CZ$2:$CZ$149,Table1[[#This Row],[BAĞLANTI]])</f>
        <v>0</v>
      </c>
      <c r="BE167" s="8">
        <f>+SUMIFS(BE$2:BE$149,$CZ$2:$CZ$149,Table1[[#This Row],[BAĞLANTI]])</f>
        <v>0</v>
      </c>
      <c r="BF167" s="8">
        <f>+SUMIFS(BF$2:BF$149,$CZ$2:$CZ$149,Table1[[#This Row],[BAĞLANTI]])</f>
        <v>0</v>
      </c>
      <c r="BG167" s="8">
        <f>+SUMIFS(BG$2:BG$149,$CZ$2:$CZ$149,Table1[[#This Row],[BAĞLANTI]])</f>
        <v>0</v>
      </c>
      <c r="BH167" s="8">
        <f>+SUMIFS(BH$2:BH$149,$CZ$2:$CZ$149,Table1[[#This Row],[BAĞLANTI]])</f>
        <v>0</v>
      </c>
      <c r="BI167" s="8">
        <f>+SUMIFS(BI$2:BI$149,$CZ$2:$CZ$149,Table1[[#This Row],[BAĞLANTI]])</f>
        <v>0</v>
      </c>
      <c r="BJ167" s="8">
        <f>+SUMIFS(BJ$2:BJ$149,$CZ$2:$CZ$149,Table1[[#This Row],[BAĞLANTI]])</f>
        <v>0</v>
      </c>
      <c r="BK167" s="8">
        <f>+SUMIFS(BK$2:BK$149,$CZ$2:$CZ$149,Table1[[#This Row],[BAĞLANTI]])</f>
        <v>0</v>
      </c>
      <c r="BL167" s="8">
        <f>+SUMIFS(BL$2:BL$149,$CZ$2:$CZ$149,Table1[[#This Row],[BAĞLANTI]])</f>
        <v>0</v>
      </c>
      <c r="BM167" s="8">
        <f>+SUMIFS(BM$2:BM$149,$CZ$2:$CZ$149,Table1[[#This Row],[BAĞLANTI]])</f>
        <v>0</v>
      </c>
      <c r="BN167" s="8">
        <f>+SUMIFS(BN$2:BN$149,$CZ$2:$CZ$149,Table1[[#This Row],[BAĞLANTI]])</f>
        <v>0</v>
      </c>
      <c r="BO167" s="8">
        <f>+SUMIFS(BO$2:BO$149,$CZ$2:$CZ$149,Table1[[#This Row],[BAĞLANTI]])</f>
        <v>0</v>
      </c>
      <c r="BP167" s="8">
        <f>+SUMIFS(BP$2:BP$149,$CZ$2:$CZ$149,Table1[[#This Row],[BAĞLANTI]])</f>
        <v>0</v>
      </c>
      <c r="BQ167" s="8">
        <f>+SUMIFS(BQ$2:BQ$149,$CZ$2:$CZ$149,Table1[[#This Row],[BAĞLANTI]])</f>
        <v>0</v>
      </c>
      <c r="BR167" s="8">
        <f>+SUMIFS(BR$2:BR$149,$CZ$2:$CZ$149,Table1[[#This Row],[BAĞLANTI]])</f>
        <v>0</v>
      </c>
      <c r="BS167" s="8">
        <f>+SUMIFS(BS$2:BS$149,$CZ$2:$CZ$149,Table1[[#This Row],[BAĞLANTI]])</f>
        <v>0</v>
      </c>
      <c r="BT167" s="8">
        <f>+SUMIFS(BT$2:BT$149,$CZ$2:$CZ$149,Table1[[#This Row],[BAĞLANTI]])</f>
        <v>0</v>
      </c>
      <c r="BU167" s="8">
        <f>+SUMIFS(BU$2:BU$149,$CZ$2:$CZ$149,Table1[[#This Row],[BAĞLANTI]])</f>
        <v>0</v>
      </c>
      <c r="BV167" s="8">
        <f>+SUMIFS(BV$2:BV$149,$CZ$2:$CZ$149,Table1[[#This Row],[BAĞLANTI]])</f>
        <v>0</v>
      </c>
      <c r="BW167" s="8">
        <f>+SUMIFS(BW$2:BW$149,$CZ$2:$CZ$149,Table1[[#This Row],[BAĞLANTI]])</f>
        <v>0</v>
      </c>
      <c r="CK167" s="8">
        <f t="shared" si="51"/>
        <v>0</v>
      </c>
      <c r="CL167" s="8">
        <f t="shared" si="52"/>
        <v>0</v>
      </c>
      <c r="CM167" s="8">
        <f t="shared" si="53"/>
        <v>0</v>
      </c>
      <c r="CN167" s="8">
        <f t="shared" si="54"/>
        <v>0</v>
      </c>
      <c r="CO167" s="8">
        <f t="shared" si="55"/>
        <v>0</v>
      </c>
      <c r="CP167" s="8">
        <f t="shared" si="56"/>
        <v>0</v>
      </c>
      <c r="CQ167" s="8">
        <f t="shared" si="57"/>
        <v>0</v>
      </c>
      <c r="CR167" s="8">
        <f t="shared" si="58"/>
        <v>0</v>
      </c>
      <c r="CS167" s="8">
        <f t="shared" si="59"/>
        <v>0</v>
      </c>
      <c r="CT167" s="8">
        <f t="shared" si="60"/>
        <v>0</v>
      </c>
      <c r="CU167" s="8">
        <f t="shared" si="61"/>
        <v>0</v>
      </c>
      <c r="CV167" s="8">
        <f t="shared" si="62"/>
        <v>0</v>
      </c>
      <c r="CW167" s="8">
        <f>+SUMIFS(CW$2:CW$149,$CZ$2:$CZ$149,Table1[[#This Row],[BAĞLANTI]])</f>
        <v>0</v>
      </c>
      <c r="CX167" s="8">
        <f>+SUMIFS(CX$2:CX$149,$CZ$2:$CZ$149,Table1[[#This Row],[BAĞLANTI]])</f>
        <v>0</v>
      </c>
      <c r="CY167" s="8">
        <f>+SUMIFS(CY$2:CY$149,$CZ$2:$CZ$149,Table1[[#This Row],[BAĞLANTI]])</f>
        <v>0</v>
      </c>
      <c r="CZ167" s="8" t="s">
        <v>5369</v>
      </c>
      <c r="DA167" s="8"/>
      <c r="DB167" s="8"/>
      <c r="DC167" s="8"/>
      <c r="DD167" s="8"/>
      <c r="DE167" s="8"/>
      <c r="DF167" s="8"/>
      <c r="DG167" s="8"/>
      <c r="DH167" s="8"/>
    </row>
    <row r="168" spans="1:112">
      <c r="A168" s="3" t="s">
        <v>5443</v>
      </c>
      <c r="B168" t="s">
        <v>9</v>
      </c>
      <c r="C168" t="s">
        <v>173</v>
      </c>
      <c r="D168" t="s">
        <v>71</v>
      </c>
      <c r="E168" t="s">
        <v>4974</v>
      </c>
      <c r="F168" s="77" t="s">
        <v>4973</v>
      </c>
      <c r="G168" t="s">
        <v>4983</v>
      </c>
      <c r="H168" s="3" t="s">
        <v>5444</v>
      </c>
      <c r="I168" s="3" t="s">
        <v>5194</v>
      </c>
      <c r="J168" s="78"/>
      <c r="K168" s="78"/>
      <c r="M168" s="78"/>
      <c r="N168" s="8">
        <f>+SUMIFS(N$2:N$149,$CZ$2:$CZ$149,Table1[[#This Row],[BAĞLANTI]])</f>
        <v>0</v>
      </c>
      <c r="O168" s="8">
        <f>+SUMIFS(O$2:O$149,$CZ$2:$CZ$149,Table1[[#This Row],[BAĞLANTI]])</f>
        <v>0</v>
      </c>
      <c r="P168" s="8">
        <f>+SUMIFS(P$2:P$149,$CZ$2:$CZ$149,Table1[[#This Row],[BAĞLANTI]])</f>
        <v>0</v>
      </c>
      <c r="Q168" s="8">
        <f>+SUMIFS(Q$2:Q$149,$CZ$2:$CZ$149,Table1[[#This Row],[BAĞLANTI]])</f>
        <v>0</v>
      </c>
      <c r="R168" s="8">
        <f>+SUMIFS(R$2:R$149,$CZ$2:$CZ$149,Table1[[#This Row],[BAĞLANTI]])</f>
        <v>0</v>
      </c>
      <c r="S168" s="8">
        <f>+SUMIFS(S$2:S$149,$CZ$2:$CZ$149,Table1[[#This Row],[BAĞLANTI]])</f>
        <v>0</v>
      </c>
      <c r="T168" s="8">
        <f>+SUMIFS(T$2:T$149,$CZ$2:$CZ$149,Table1[[#This Row],[BAĞLANTI]])</f>
        <v>0</v>
      </c>
      <c r="U168" s="8">
        <f>+SUMIFS(U$2:U$149,$CZ$2:$CZ$149,Table1[[#This Row],[BAĞLANTI]])</f>
        <v>0</v>
      </c>
      <c r="V168" s="8">
        <f>+SUMIFS(V$2:V$149,$CZ$2:$CZ$149,Table1[[#This Row],[BAĞLANTI]])</f>
        <v>0</v>
      </c>
      <c r="W168" s="8">
        <f>+SUMIFS(W$2:W$149,$CZ$2:$CZ$149,Table1[[#This Row],[BAĞLANTI]])</f>
        <v>0</v>
      </c>
      <c r="X168" s="8">
        <f>+SUMIFS(X$2:X$149,$CZ$2:$CZ$149,Table1[[#This Row],[BAĞLANTI]])</f>
        <v>0</v>
      </c>
      <c r="Y168" s="10">
        <f>+SUMIFS(Y$2:Y$149,$CZ$2:$CZ$149,Table1[[#This Row],[BAĞLANTI]])</f>
        <v>0</v>
      </c>
      <c r="Z168" s="8">
        <f>+SUMIFS(Z$2:Z$149,$CZ$2:$CZ$149,Table1[[#This Row],[BAĞLANTI]])</f>
        <v>0</v>
      </c>
      <c r="AA168" s="8">
        <f>+SUMIFS(AA$2:AA$149,$CZ$2:$CZ$149,Table1[[#This Row],[BAĞLANTI]])</f>
        <v>0</v>
      </c>
      <c r="AB168" s="8">
        <f>+SUMIFS(AB$2:AB$149,$CZ$2:$CZ$149,Table1[[#This Row],[BAĞLANTI]])</f>
        <v>0</v>
      </c>
      <c r="AC168" s="8">
        <f>+SUMIFS(AC$2:AC$149,$CZ$2:$CZ$149,Table1[[#This Row],[BAĞLANTI]])</f>
        <v>0</v>
      </c>
      <c r="AD168" s="8">
        <f>+SUMIFS(AD$2:AD$149,$CZ$2:$CZ$149,Table1[[#This Row],[BAĞLANTI]])</f>
        <v>0</v>
      </c>
      <c r="AE168" s="8">
        <f>+SUMIFS(AE$2:AE$149,$CZ$2:$CZ$149,Table1[[#This Row],[BAĞLANTI]])</f>
        <v>0</v>
      </c>
      <c r="AF168" s="8">
        <f>+SUMIFS(AF$2:AF$149,$CZ$2:$CZ$149,Table1[[#This Row],[BAĞLANTI]])</f>
        <v>0</v>
      </c>
      <c r="AG168" s="8">
        <f>+SUMIFS(AG$2:AG$149,$CZ$2:$CZ$149,Table1[[#This Row],[BAĞLANTI]])</f>
        <v>0</v>
      </c>
      <c r="AH168" s="8">
        <f>+SUMIFS(AH$2:AH$149,$CZ$2:$CZ$149,Table1[[#This Row],[BAĞLANTI]])</f>
        <v>0</v>
      </c>
      <c r="AI168" s="8">
        <f>+SUMIFS(AI$2:AI$149,$CZ$2:$CZ$149,Table1[[#This Row],[BAĞLANTI]])</f>
        <v>0</v>
      </c>
      <c r="AJ168" s="8">
        <f>+SUMIFS(AJ$2:AJ$149,$CZ$2:$CZ$149,Table1[[#This Row],[BAĞLANTI]])</f>
        <v>0</v>
      </c>
      <c r="AK168" s="8">
        <f>+SUMIFS(AK$2:AK$149,$CZ$2:$CZ$149,Table1[[#This Row],[BAĞLANTI]])</f>
        <v>0</v>
      </c>
      <c r="AL168" s="8">
        <f>+SUMIFS(AL$2:AL$149,$CZ$2:$CZ$149,Table1[[#This Row],[BAĞLANTI]])</f>
        <v>0</v>
      </c>
      <c r="AM168" s="8">
        <f>+SUMIFS(AM$2:AM$149,$CZ$2:$CZ$149,Table1[[#This Row],[BAĞLANTI]])</f>
        <v>0</v>
      </c>
      <c r="AN168" s="8">
        <f>+SUMIFS(AN$2:AN$149,$CZ$2:$CZ$149,Table1[[#This Row],[BAĞLANTI]])</f>
        <v>0</v>
      </c>
      <c r="AO168" s="8">
        <f>+SUMIFS(AO$2:AO$149,$CZ$2:$CZ$149,Table1[[#This Row],[BAĞLANTI]])</f>
        <v>0</v>
      </c>
      <c r="AP168" s="8">
        <f>+SUMIFS(AP$2:AP$149,$CZ$2:$CZ$149,Table1[[#This Row],[BAĞLANTI]])</f>
        <v>0</v>
      </c>
      <c r="AQ168" s="8">
        <f>+SUMIFS(AQ$2:AQ$149,$CZ$2:$CZ$149,Table1[[#This Row],[BAĞLANTI]])</f>
        <v>0</v>
      </c>
      <c r="AR168" s="8">
        <f>+SUMIFS(AR$2:AR$149,$CZ$2:$CZ$149,Table1[[#This Row],[BAĞLANTI]])</f>
        <v>0</v>
      </c>
      <c r="AS168" s="8">
        <f>+SUMIFS(AS$2:AS$149,$CZ$2:$CZ$149,Table1[[#This Row],[BAĞLANTI]])</f>
        <v>0</v>
      </c>
      <c r="AT168" s="8">
        <f>+SUMIFS(AT$2:AT$149,$CZ$2:$CZ$149,Table1[[#This Row],[BAĞLANTI]])</f>
        <v>0</v>
      </c>
      <c r="AU168" s="8">
        <f>+SUMIFS(AU$2:AU$149,$CZ$2:$CZ$149,Table1[[#This Row],[BAĞLANTI]])</f>
        <v>0</v>
      </c>
      <c r="AV168" s="8">
        <f>+SUMIFS(AV$2:AV$149,$CZ$2:$CZ$149,Table1[[#This Row],[BAĞLANTI]])</f>
        <v>0</v>
      </c>
      <c r="AW168" s="8">
        <f>+SUMIFS(AW$2:AW$149,$CZ$2:$CZ$149,Table1[[#This Row],[BAĞLANTI]])</f>
        <v>0</v>
      </c>
      <c r="AX168" s="8">
        <f>+SUMIFS(AX$2:AX$149,$CZ$2:$CZ$149,Table1[[#This Row],[BAĞLANTI]])</f>
        <v>0</v>
      </c>
      <c r="AY168" s="8">
        <f>+SUMIFS(AY$2:AY$149,$CZ$2:$CZ$149,Table1[[#This Row],[BAĞLANTI]])</f>
        <v>0</v>
      </c>
      <c r="AZ168" s="8">
        <f>+SUMIFS(AZ$2:AZ$149,$CZ$2:$CZ$149,Table1[[#This Row],[BAĞLANTI]])</f>
        <v>0</v>
      </c>
      <c r="BA168" s="8">
        <f>+SUMIFS(BA$2:BA$149,$CZ$2:$CZ$149,Table1[[#This Row],[BAĞLANTI]])</f>
        <v>0</v>
      </c>
      <c r="BB168" s="8">
        <f>+SUMIFS(BB$2:BB$149,$CZ$2:$CZ$149,Table1[[#This Row],[BAĞLANTI]])</f>
        <v>0</v>
      </c>
      <c r="BC168" s="8">
        <f>+SUMIFS(BC$2:BC$149,$CZ$2:$CZ$149,Table1[[#This Row],[BAĞLANTI]])</f>
        <v>0</v>
      </c>
      <c r="BD168" s="8">
        <f>+SUMIFS(BD$2:BD$149,$CZ$2:$CZ$149,Table1[[#This Row],[BAĞLANTI]])</f>
        <v>0</v>
      </c>
      <c r="BE168" s="8">
        <f>+SUMIFS(BE$2:BE$149,$CZ$2:$CZ$149,Table1[[#This Row],[BAĞLANTI]])</f>
        <v>0</v>
      </c>
      <c r="BF168" s="8">
        <f>+SUMIFS(BF$2:BF$149,$CZ$2:$CZ$149,Table1[[#This Row],[BAĞLANTI]])</f>
        <v>0</v>
      </c>
      <c r="BG168" s="8">
        <f>+SUMIFS(BG$2:BG$149,$CZ$2:$CZ$149,Table1[[#This Row],[BAĞLANTI]])</f>
        <v>0</v>
      </c>
      <c r="BH168" s="8">
        <f>+SUMIFS(BH$2:BH$149,$CZ$2:$CZ$149,Table1[[#This Row],[BAĞLANTI]])</f>
        <v>0</v>
      </c>
      <c r="BI168" s="8">
        <f>+SUMIFS(BI$2:BI$149,$CZ$2:$CZ$149,Table1[[#This Row],[BAĞLANTI]])</f>
        <v>0</v>
      </c>
      <c r="BJ168" s="8">
        <f>+SUMIFS(BJ$2:BJ$149,$CZ$2:$CZ$149,Table1[[#This Row],[BAĞLANTI]])</f>
        <v>0</v>
      </c>
      <c r="BK168" s="8">
        <f>+SUMIFS(BK$2:BK$149,$CZ$2:$CZ$149,Table1[[#This Row],[BAĞLANTI]])</f>
        <v>0</v>
      </c>
      <c r="BL168" s="8">
        <f>+SUMIFS(BL$2:BL$149,$CZ$2:$CZ$149,Table1[[#This Row],[BAĞLANTI]])</f>
        <v>0</v>
      </c>
      <c r="BM168" s="8">
        <f>+SUMIFS(BM$2:BM$149,$CZ$2:$CZ$149,Table1[[#This Row],[BAĞLANTI]])</f>
        <v>0</v>
      </c>
      <c r="BN168" s="8">
        <f>+SUMIFS(BN$2:BN$149,$CZ$2:$CZ$149,Table1[[#This Row],[BAĞLANTI]])</f>
        <v>0</v>
      </c>
      <c r="BO168" s="8">
        <f>+SUMIFS(BO$2:BO$149,$CZ$2:$CZ$149,Table1[[#This Row],[BAĞLANTI]])</f>
        <v>0</v>
      </c>
      <c r="BP168" s="8">
        <f>+SUMIFS(BP$2:BP$149,$CZ$2:$CZ$149,Table1[[#This Row],[BAĞLANTI]])</f>
        <v>0</v>
      </c>
      <c r="BQ168" s="8">
        <f>+SUMIFS(BQ$2:BQ$149,$CZ$2:$CZ$149,Table1[[#This Row],[BAĞLANTI]])</f>
        <v>0</v>
      </c>
      <c r="BR168" s="8">
        <f>+SUMIFS(BR$2:BR$149,$CZ$2:$CZ$149,Table1[[#This Row],[BAĞLANTI]])</f>
        <v>0</v>
      </c>
      <c r="BS168" s="8">
        <f>+SUMIFS(BS$2:BS$149,$CZ$2:$CZ$149,Table1[[#This Row],[BAĞLANTI]])</f>
        <v>0</v>
      </c>
      <c r="BT168" s="8">
        <f>+SUMIFS(BT$2:BT$149,$CZ$2:$CZ$149,Table1[[#This Row],[BAĞLANTI]])</f>
        <v>0</v>
      </c>
      <c r="BU168" s="8">
        <f>+SUMIFS(BU$2:BU$149,$CZ$2:$CZ$149,Table1[[#This Row],[BAĞLANTI]])</f>
        <v>0</v>
      </c>
      <c r="BV168" s="8">
        <f>+SUMIFS(BV$2:BV$149,$CZ$2:$CZ$149,Table1[[#This Row],[BAĞLANTI]])</f>
        <v>0</v>
      </c>
      <c r="BW168" s="8">
        <f>+SUMIFS(BW$2:BW$149,$CZ$2:$CZ$149,Table1[[#This Row],[BAĞLANTI]])</f>
        <v>0</v>
      </c>
      <c r="CK168" s="8">
        <f t="shared" si="51"/>
        <v>0</v>
      </c>
      <c r="CL168" s="8">
        <f t="shared" si="52"/>
        <v>0</v>
      </c>
      <c r="CM168" s="8">
        <f t="shared" si="53"/>
        <v>0</v>
      </c>
      <c r="CN168" s="8">
        <f t="shared" si="54"/>
        <v>0</v>
      </c>
      <c r="CO168" s="8">
        <f t="shared" si="55"/>
        <v>0</v>
      </c>
      <c r="CP168" s="8">
        <f t="shared" si="56"/>
        <v>0</v>
      </c>
      <c r="CQ168" s="8">
        <f t="shared" si="57"/>
        <v>0</v>
      </c>
      <c r="CR168" s="8">
        <f t="shared" si="58"/>
        <v>0</v>
      </c>
      <c r="CS168" s="8">
        <f t="shared" si="59"/>
        <v>0</v>
      </c>
      <c r="CT168" s="8">
        <f t="shared" si="60"/>
        <v>0</v>
      </c>
      <c r="CU168" s="8">
        <f t="shared" si="61"/>
        <v>0</v>
      </c>
      <c r="CV168" s="8">
        <f t="shared" si="62"/>
        <v>0</v>
      </c>
      <c r="CW168" s="8">
        <f>+SUMIFS(CW$2:CW$149,$CZ$2:$CZ$149,Table1[[#This Row],[BAĞLANTI]])</f>
        <v>0</v>
      </c>
      <c r="CX168" s="8">
        <f>+SUMIFS(CX$2:CX$149,$CZ$2:$CZ$149,Table1[[#This Row],[BAĞLANTI]])</f>
        <v>0</v>
      </c>
      <c r="CY168" s="8">
        <f>+SUMIFS(CY$2:CY$149,$CZ$2:$CZ$149,Table1[[#This Row],[BAĞLANTI]])</f>
        <v>0</v>
      </c>
      <c r="CZ168" s="8" t="s">
        <v>5347</v>
      </c>
      <c r="DA168" s="8"/>
      <c r="DB168" s="8"/>
      <c r="DC168" s="8"/>
      <c r="DD168" s="8"/>
      <c r="DE168" s="8"/>
      <c r="DF168" s="8"/>
      <c r="DG168" s="8"/>
      <c r="DH168" s="8"/>
    </row>
    <row r="169" spans="1:112">
      <c r="A169" s="3" t="s">
        <v>5443</v>
      </c>
      <c r="B169" t="s">
        <v>9</v>
      </c>
      <c r="C169" t="s">
        <v>173</v>
      </c>
      <c r="D169" t="s">
        <v>73</v>
      </c>
      <c r="E169" t="s">
        <v>4975</v>
      </c>
      <c r="F169" s="77" t="s">
        <v>4973</v>
      </c>
      <c r="G169" t="s">
        <v>4983</v>
      </c>
      <c r="H169" s="3" t="s">
        <v>5444</v>
      </c>
      <c r="I169" s="3" t="s">
        <v>5194</v>
      </c>
      <c r="J169" s="78"/>
      <c r="K169" s="78"/>
      <c r="M169" s="78"/>
      <c r="N169" s="8">
        <f>+SUMIFS(N$2:N$149,$CZ$2:$CZ$149,Table1[[#This Row],[BAĞLANTI]])</f>
        <v>0</v>
      </c>
      <c r="O169" s="8">
        <f>+SUMIFS(O$2:O$149,$CZ$2:$CZ$149,Table1[[#This Row],[BAĞLANTI]])</f>
        <v>0</v>
      </c>
      <c r="P169" s="8">
        <f>+SUMIFS(P$2:P$149,$CZ$2:$CZ$149,Table1[[#This Row],[BAĞLANTI]])</f>
        <v>0</v>
      </c>
      <c r="Q169" s="8">
        <f>+SUMIFS(Q$2:Q$149,$CZ$2:$CZ$149,Table1[[#This Row],[BAĞLANTI]])</f>
        <v>0</v>
      </c>
      <c r="R169" s="8">
        <f>+SUMIFS(R$2:R$149,$CZ$2:$CZ$149,Table1[[#This Row],[BAĞLANTI]])</f>
        <v>0</v>
      </c>
      <c r="S169" s="8">
        <f>+SUMIFS(S$2:S$149,$CZ$2:$CZ$149,Table1[[#This Row],[BAĞLANTI]])</f>
        <v>0</v>
      </c>
      <c r="T169" s="8">
        <f>+SUMIFS(T$2:T$149,$CZ$2:$CZ$149,Table1[[#This Row],[BAĞLANTI]])</f>
        <v>0</v>
      </c>
      <c r="U169" s="8">
        <f>+SUMIFS(U$2:U$149,$CZ$2:$CZ$149,Table1[[#This Row],[BAĞLANTI]])</f>
        <v>0</v>
      </c>
      <c r="V169" s="8">
        <f>+SUMIFS(V$2:V$149,$CZ$2:$CZ$149,Table1[[#This Row],[BAĞLANTI]])</f>
        <v>0</v>
      </c>
      <c r="W169" s="8">
        <f>+SUMIFS(W$2:W$149,$CZ$2:$CZ$149,Table1[[#This Row],[BAĞLANTI]])</f>
        <v>0</v>
      </c>
      <c r="X169" s="8">
        <f>+SUMIFS(X$2:X$149,$CZ$2:$CZ$149,Table1[[#This Row],[BAĞLANTI]])</f>
        <v>0</v>
      </c>
      <c r="Y169" s="10">
        <f>+SUMIFS(Y$2:Y$149,$CZ$2:$CZ$149,Table1[[#This Row],[BAĞLANTI]])</f>
        <v>0</v>
      </c>
      <c r="Z169" s="8">
        <f>+SUMIFS(Z$2:Z$149,$CZ$2:$CZ$149,Table1[[#This Row],[BAĞLANTI]])</f>
        <v>0</v>
      </c>
      <c r="AA169" s="8">
        <f>+SUMIFS(AA$2:AA$149,$CZ$2:$CZ$149,Table1[[#This Row],[BAĞLANTI]])</f>
        <v>0</v>
      </c>
      <c r="AB169" s="8">
        <f>+SUMIFS(AB$2:AB$149,$CZ$2:$CZ$149,Table1[[#This Row],[BAĞLANTI]])</f>
        <v>0</v>
      </c>
      <c r="AC169" s="8">
        <f>+SUMIFS(AC$2:AC$149,$CZ$2:$CZ$149,Table1[[#This Row],[BAĞLANTI]])</f>
        <v>0</v>
      </c>
      <c r="AD169" s="8">
        <f>+SUMIFS(AD$2:AD$149,$CZ$2:$CZ$149,Table1[[#This Row],[BAĞLANTI]])</f>
        <v>0</v>
      </c>
      <c r="AE169" s="8">
        <f>+SUMIFS(AE$2:AE$149,$CZ$2:$CZ$149,Table1[[#This Row],[BAĞLANTI]])</f>
        <v>0</v>
      </c>
      <c r="AF169" s="8">
        <f>+SUMIFS(AF$2:AF$149,$CZ$2:$CZ$149,Table1[[#This Row],[BAĞLANTI]])</f>
        <v>0</v>
      </c>
      <c r="AG169" s="8">
        <f>+SUMIFS(AG$2:AG$149,$CZ$2:$CZ$149,Table1[[#This Row],[BAĞLANTI]])</f>
        <v>0</v>
      </c>
      <c r="AH169" s="8">
        <f>+SUMIFS(AH$2:AH$149,$CZ$2:$CZ$149,Table1[[#This Row],[BAĞLANTI]])</f>
        <v>0</v>
      </c>
      <c r="AI169" s="8">
        <f>+SUMIFS(AI$2:AI$149,$CZ$2:$CZ$149,Table1[[#This Row],[BAĞLANTI]])</f>
        <v>0</v>
      </c>
      <c r="AJ169" s="8">
        <f>+SUMIFS(AJ$2:AJ$149,$CZ$2:$CZ$149,Table1[[#This Row],[BAĞLANTI]])</f>
        <v>0</v>
      </c>
      <c r="AK169" s="8">
        <f>+SUMIFS(AK$2:AK$149,$CZ$2:$CZ$149,Table1[[#This Row],[BAĞLANTI]])</f>
        <v>0</v>
      </c>
      <c r="AL169" s="8">
        <f>+SUMIFS(AL$2:AL$149,$CZ$2:$CZ$149,Table1[[#This Row],[BAĞLANTI]])</f>
        <v>0</v>
      </c>
      <c r="AM169" s="8">
        <f>+SUMIFS(AM$2:AM$149,$CZ$2:$CZ$149,Table1[[#This Row],[BAĞLANTI]])</f>
        <v>0</v>
      </c>
      <c r="AN169" s="8">
        <f>+SUMIFS(AN$2:AN$149,$CZ$2:$CZ$149,Table1[[#This Row],[BAĞLANTI]])</f>
        <v>0</v>
      </c>
      <c r="AO169" s="8">
        <f>+SUMIFS(AO$2:AO$149,$CZ$2:$CZ$149,Table1[[#This Row],[BAĞLANTI]])</f>
        <v>0</v>
      </c>
      <c r="AP169" s="8">
        <f>+SUMIFS(AP$2:AP$149,$CZ$2:$CZ$149,Table1[[#This Row],[BAĞLANTI]])</f>
        <v>0</v>
      </c>
      <c r="AQ169" s="8">
        <f>+SUMIFS(AQ$2:AQ$149,$CZ$2:$CZ$149,Table1[[#This Row],[BAĞLANTI]])</f>
        <v>0</v>
      </c>
      <c r="AR169" s="8">
        <f>+SUMIFS(AR$2:AR$149,$CZ$2:$CZ$149,Table1[[#This Row],[BAĞLANTI]])</f>
        <v>0</v>
      </c>
      <c r="AS169" s="8">
        <f>+SUMIFS(AS$2:AS$149,$CZ$2:$CZ$149,Table1[[#This Row],[BAĞLANTI]])</f>
        <v>0</v>
      </c>
      <c r="AT169" s="8">
        <f>+SUMIFS(AT$2:AT$149,$CZ$2:$CZ$149,Table1[[#This Row],[BAĞLANTI]])</f>
        <v>0</v>
      </c>
      <c r="AU169" s="8">
        <f>+SUMIFS(AU$2:AU$149,$CZ$2:$CZ$149,Table1[[#This Row],[BAĞLANTI]])</f>
        <v>0</v>
      </c>
      <c r="AV169" s="8">
        <f>+SUMIFS(AV$2:AV$149,$CZ$2:$CZ$149,Table1[[#This Row],[BAĞLANTI]])</f>
        <v>0</v>
      </c>
      <c r="AW169" s="8">
        <f>+SUMIFS(AW$2:AW$149,$CZ$2:$CZ$149,Table1[[#This Row],[BAĞLANTI]])</f>
        <v>0</v>
      </c>
      <c r="AX169" s="8">
        <f>+SUMIFS(AX$2:AX$149,$CZ$2:$CZ$149,Table1[[#This Row],[BAĞLANTI]])</f>
        <v>0</v>
      </c>
      <c r="AY169" s="8">
        <f>+SUMIFS(AY$2:AY$149,$CZ$2:$CZ$149,Table1[[#This Row],[BAĞLANTI]])</f>
        <v>0</v>
      </c>
      <c r="AZ169" s="8">
        <f>+SUMIFS(AZ$2:AZ$149,$CZ$2:$CZ$149,Table1[[#This Row],[BAĞLANTI]])</f>
        <v>0</v>
      </c>
      <c r="BA169" s="8">
        <f>+SUMIFS(BA$2:BA$149,$CZ$2:$CZ$149,Table1[[#This Row],[BAĞLANTI]])</f>
        <v>0</v>
      </c>
      <c r="BB169" s="8">
        <f>+SUMIFS(BB$2:BB$149,$CZ$2:$CZ$149,Table1[[#This Row],[BAĞLANTI]])</f>
        <v>0</v>
      </c>
      <c r="BC169" s="8">
        <f>+SUMIFS(BC$2:BC$149,$CZ$2:$CZ$149,Table1[[#This Row],[BAĞLANTI]])</f>
        <v>0</v>
      </c>
      <c r="BD169" s="8">
        <f>+SUMIFS(BD$2:BD$149,$CZ$2:$CZ$149,Table1[[#This Row],[BAĞLANTI]])</f>
        <v>0</v>
      </c>
      <c r="BE169" s="8">
        <f>+SUMIFS(BE$2:BE$149,$CZ$2:$CZ$149,Table1[[#This Row],[BAĞLANTI]])</f>
        <v>0</v>
      </c>
      <c r="BF169" s="8">
        <f>+SUMIFS(BF$2:BF$149,$CZ$2:$CZ$149,Table1[[#This Row],[BAĞLANTI]])</f>
        <v>0</v>
      </c>
      <c r="BG169" s="8">
        <f>+SUMIFS(BG$2:BG$149,$CZ$2:$CZ$149,Table1[[#This Row],[BAĞLANTI]])</f>
        <v>0</v>
      </c>
      <c r="BH169" s="8">
        <f>+SUMIFS(BH$2:BH$149,$CZ$2:$CZ$149,Table1[[#This Row],[BAĞLANTI]])</f>
        <v>0</v>
      </c>
      <c r="BI169" s="8">
        <f>+SUMIFS(BI$2:BI$149,$CZ$2:$CZ$149,Table1[[#This Row],[BAĞLANTI]])</f>
        <v>0</v>
      </c>
      <c r="BJ169" s="8">
        <f>+SUMIFS(BJ$2:BJ$149,$CZ$2:$CZ$149,Table1[[#This Row],[BAĞLANTI]])</f>
        <v>0</v>
      </c>
      <c r="BK169" s="8">
        <f>+SUMIFS(BK$2:BK$149,$CZ$2:$CZ$149,Table1[[#This Row],[BAĞLANTI]])</f>
        <v>0</v>
      </c>
      <c r="BL169" s="8">
        <f>+SUMIFS(BL$2:BL$149,$CZ$2:$CZ$149,Table1[[#This Row],[BAĞLANTI]])</f>
        <v>0</v>
      </c>
      <c r="BM169" s="8">
        <f>+SUMIFS(BM$2:BM$149,$CZ$2:$CZ$149,Table1[[#This Row],[BAĞLANTI]])</f>
        <v>0</v>
      </c>
      <c r="BN169" s="8">
        <f>+SUMIFS(BN$2:BN$149,$CZ$2:$CZ$149,Table1[[#This Row],[BAĞLANTI]])</f>
        <v>0</v>
      </c>
      <c r="BO169" s="8">
        <f>+SUMIFS(BO$2:BO$149,$CZ$2:$CZ$149,Table1[[#This Row],[BAĞLANTI]])</f>
        <v>0</v>
      </c>
      <c r="BP169" s="8">
        <f>+SUMIFS(BP$2:BP$149,$CZ$2:$CZ$149,Table1[[#This Row],[BAĞLANTI]])</f>
        <v>0</v>
      </c>
      <c r="BQ169" s="8">
        <f>+SUMIFS(BQ$2:BQ$149,$CZ$2:$CZ$149,Table1[[#This Row],[BAĞLANTI]])</f>
        <v>0</v>
      </c>
      <c r="BR169" s="8">
        <f>+SUMIFS(BR$2:BR$149,$CZ$2:$CZ$149,Table1[[#This Row],[BAĞLANTI]])</f>
        <v>0</v>
      </c>
      <c r="BS169" s="8">
        <f>+SUMIFS(BS$2:BS$149,$CZ$2:$CZ$149,Table1[[#This Row],[BAĞLANTI]])</f>
        <v>0</v>
      </c>
      <c r="BT169" s="8">
        <f>+SUMIFS(BT$2:BT$149,$CZ$2:$CZ$149,Table1[[#This Row],[BAĞLANTI]])</f>
        <v>0</v>
      </c>
      <c r="BU169" s="8">
        <f>+SUMIFS(BU$2:BU$149,$CZ$2:$CZ$149,Table1[[#This Row],[BAĞLANTI]])</f>
        <v>0</v>
      </c>
      <c r="BV169" s="8">
        <f>+SUMIFS(BV$2:BV$149,$CZ$2:$CZ$149,Table1[[#This Row],[BAĞLANTI]])</f>
        <v>0</v>
      </c>
      <c r="BW169" s="8">
        <f>+SUMIFS(BW$2:BW$149,$CZ$2:$CZ$149,Table1[[#This Row],[BAĞLANTI]])</f>
        <v>0</v>
      </c>
      <c r="CK169" s="8">
        <f t="shared" si="51"/>
        <v>0</v>
      </c>
      <c r="CL169" s="8">
        <f t="shared" si="52"/>
        <v>0</v>
      </c>
      <c r="CM169" s="8">
        <f t="shared" si="53"/>
        <v>0</v>
      </c>
      <c r="CN169" s="8">
        <f t="shared" si="54"/>
        <v>0</v>
      </c>
      <c r="CO169" s="8">
        <f t="shared" si="55"/>
        <v>0</v>
      </c>
      <c r="CP169" s="8">
        <f t="shared" si="56"/>
        <v>0</v>
      </c>
      <c r="CQ169" s="8">
        <f t="shared" si="57"/>
        <v>0</v>
      </c>
      <c r="CR169" s="8">
        <f t="shared" si="58"/>
        <v>0</v>
      </c>
      <c r="CS169" s="8">
        <f t="shared" si="59"/>
        <v>0</v>
      </c>
      <c r="CT169" s="8">
        <f t="shared" si="60"/>
        <v>0</v>
      </c>
      <c r="CU169" s="8">
        <f t="shared" si="61"/>
        <v>0</v>
      </c>
      <c r="CV169" s="8">
        <f t="shared" si="62"/>
        <v>0</v>
      </c>
      <c r="CW169" s="8">
        <f>+SUMIFS(CW$2:CW$149,$CZ$2:$CZ$149,Table1[[#This Row],[BAĞLANTI]])</f>
        <v>0</v>
      </c>
      <c r="CX169" s="8">
        <f>+SUMIFS(CX$2:CX$149,$CZ$2:$CZ$149,Table1[[#This Row],[BAĞLANTI]])</f>
        <v>0</v>
      </c>
      <c r="CY169" s="8">
        <f>+SUMIFS(CY$2:CY$149,$CZ$2:$CZ$149,Table1[[#This Row],[BAĞLANTI]])</f>
        <v>0</v>
      </c>
      <c r="CZ169" s="8" t="s">
        <v>5354</v>
      </c>
      <c r="DA169" s="8"/>
      <c r="DB169" s="8"/>
      <c r="DC169" s="8"/>
      <c r="DD169" s="8"/>
      <c r="DE169" s="8"/>
      <c r="DF169" s="8"/>
      <c r="DG169" s="8"/>
      <c r="DH169" s="8"/>
    </row>
    <row r="170" spans="1:112">
      <c r="A170" s="3" t="s">
        <v>5443</v>
      </c>
      <c r="B170" t="s">
        <v>9</v>
      </c>
      <c r="C170" t="s">
        <v>173</v>
      </c>
      <c r="D170" t="s">
        <v>5181</v>
      </c>
      <c r="E170" t="s">
        <v>5183</v>
      </c>
      <c r="F170" s="77" t="s">
        <v>4973</v>
      </c>
      <c r="G170" t="s">
        <v>4983</v>
      </c>
      <c r="H170" s="3" t="s">
        <v>5444</v>
      </c>
      <c r="I170" s="3" t="s">
        <v>5194</v>
      </c>
      <c r="J170" s="78"/>
      <c r="K170" s="78"/>
      <c r="M170" s="78"/>
      <c r="N170" s="8">
        <f>+SUMIFS(N$2:N$149,$CZ$2:$CZ$149,Table1[[#This Row],[BAĞLANTI]])</f>
        <v>0</v>
      </c>
      <c r="O170" s="8">
        <f>+SUMIFS(O$2:O$149,$CZ$2:$CZ$149,Table1[[#This Row],[BAĞLANTI]])</f>
        <v>0</v>
      </c>
      <c r="P170" s="8">
        <f>+SUMIFS(P$2:P$149,$CZ$2:$CZ$149,Table1[[#This Row],[BAĞLANTI]])</f>
        <v>0</v>
      </c>
      <c r="Q170" s="8">
        <f>+SUMIFS(Q$2:Q$149,$CZ$2:$CZ$149,Table1[[#This Row],[BAĞLANTI]])</f>
        <v>0</v>
      </c>
      <c r="R170" s="8">
        <f>+SUMIFS(R$2:R$149,$CZ$2:$CZ$149,Table1[[#This Row],[BAĞLANTI]])</f>
        <v>0</v>
      </c>
      <c r="S170" s="8">
        <f>+SUMIFS(S$2:S$149,$CZ$2:$CZ$149,Table1[[#This Row],[BAĞLANTI]])</f>
        <v>0</v>
      </c>
      <c r="T170" s="8">
        <f>+SUMIFS(T$2:T$149,$CZ$2:$CZ$149,Table1[[#This Row],[BAĞLANTI]])</f>
        <v>0</v>
      </c>
      <c r="U170" s="8">
        <f>+SUMIFS(U$2:U$149,$CZ$2:$CZ$149,Table1[[#This Row],[BAĞLANTI]])</f>
        <v>0</v>
      </c>
      <c r="V170" s="8">
        <f>+SUMIFS(V$2:V$149,$CZ$2:$CZ$149,Table1[[#This Row],[BAĞLANTI]])</f>
        <v>0</v>
      </c>
      <c r="W170" s="8">
        <f>+SUMIFS(W$2:W$149,$CZ$2:$CZ$149,Table1[[#This Row],[BAĞLANTI]])</f>
        <v>0</v>
      </c>
      <c r="X170" s="8">
        <f>+SUMIFS(X$2:X$149,$CZ$2:$CZ$149,Table1[[#This Row],[BAĞLANTI]])</f>
        <v>0</v>
      </c>
      <c r="Y170" s="10">
        <f>+SUMIFS(Y$2:Y$149,$CZ$2:$CZ$149,Table1[[#This Row],[BAĞLANTI]])</f>
        <v>0</v>
      </c>
      <c r="Z170" s="8">
        <f>+SUMIFS(Z$2:Z$149,$CZ$2:$CZ$149,Table1[[#This Row],[BAĞLANTI]])</f>
        <v>0</v>
      </c>
      <c r="AA170" s="8">
        <f>+SUMIFS(AA$2:AA$149,$CZ$2:$CZ$149,Table1[[#This Row],[BAĞLANTI]])</f>
        <v>0</v>
      </c>
      <c r="AB170" s="8">
        <f>+SUMIFS(AB$2:AB$149,$CZ$2:$CZ$149,Table1[[#This Row],[BAĞLANTI]])</f>
        <v>0</v>
      </c>
      <c r="AC170" s="8">
        <f>+SUMIFS(AC$2:AC$149,$CZ$2:$CZ$149,Table1[[#This Row],[BAĞLANTI]])</f>
        <v>0</v>
      </c>
      <c r="AD170" s="8">
        <f>+SUMIFS(AD$2:AD$149,$CZ$2:$CZ$149,Table1[[#This Row],[BAĞLANTI]])</f>
        <v>0</v>
      </c>
      <c r="AE170" s="8">
        <f>+SUMIFS(AE$2:AE$149,$CZ$2:$CZ$149,Table1[[#This Row],[BAĞLANTI]])</f>
        <v>0</v>
      </c>
      <c r="AF170" s="8">
        <f>+SUMIFS(AF$2:AF$149,$CZ$2:$CZ$149,Table1[[#This Row],[BAĞLANTI]])</f>
        <v>0</v>
      </c>
      <c r="AG170" s="8">
        <f>+SUMIFS(AG$2:AG$149,$CZ$2:$CZ$149,Table1[[#This Row],[BAĞLANTI]])</f>
        <v>0</v>
      </c>
      <c r="AH170" s="8">
        <f>+SUMIFS(AH$2:AH$149,$CZ$2:$CZ$149,Table1[[#This Row],[BAĞLANTI]])</f>
        <v>0</v>
      </c>
      <c r="AI170" s="8">
        <f>+SUMIFS(AI$2:AI$149,$CZ$2:$CZ$149,Table1[[#This Row],[BAĞLANTI]])</f>
        <v>0</v>
      </c>
      <c r="AJ170" s="8">
        <f>+SUMIFS(AJ$2:AJ$149,$CZ$2:$CZ$149,Table1[[#This Row],[BAĞLANTI]])</f>
        <v>0</v>
      </c>
      <c r="AK170" s="8">
        <f>+SUMIFS(AK$2:AK$149,$CZ$2:$CZ$149,Table1[[#This Row],[BAĞLANTI]])</f>
        <v>0</v>
      </c>
      <c r="AL170" s="8">
        <f>+SUMIFS(AL$2:AL$149,$CZ$2:$CZ$149,Table1[[#This Row],[BAĞLANTI]])</f>
        <v>0</v>
      </c>
      <c r="AM170" s="8">
        <f>+SUMIFS(AM$2:AM$149,$CZ$2:$CZ$149,Table1[[#This Row],[BAĞLANTI]])</f>
        <v>0</v>
      </c>
      <c r="AN170" s="8">
        <f>+SUMIFS(AN$2:AN$149,$CZ$2:$CZ$149,Table1[[#This Row],[BAĞLANTI]])</f>
        <v>0</v>
      </c>
      <c r="AO170" s="8">
        <f>+SUMIFS(AO$2:AO$149,$CZ$2:$CZ$149,Table1[[#This Row],[BAĞLANTI]])</f>
        <v>0</v>
      </c>
      <c r="AP170" s="8">
        <f>+SUMIFS(AP$2:AP$149,$CZ$2:$CZ$149,Table1[[#This Row],[BAĞLANTI]])</f>
        <v>0</v>
      </c>
      <c r="AQ170" s="8">
        <f>+SUMIFS(AQ$2:AQ$149,$CZ$2:$CZ$149,Table1[[#This Row],[BAĞLANTI]])</f>
        <v>0</v>
      </c>
      <c r="AR170" s="8">
        <f>+SUMIFS(AR$2:AR$149,$CZ$2:$CZ$149,Table1[[#This Row],[BAĞLANTI]])</f>
        <v>0</v>
      </c>
      <c r="AS170" s="8">
        <f>+SUMIFS(AS$2:AS$149,$CZ$2:$CZ$149,Table1[[#This Row],[BAĞLANTI]])</f>
        <v>0</v>
      </c>
      <c r="AT170" s="8">
        <f>+SUMIFS(AT$2:AT$149,$CZ$2:$CZ$149,Table1[[#This Row],[BAĞLANTI]])</f>
        <v>0</v>
      </c>
      <c r="AU170" s="8">
        <f>+SUMIFS(AU$2:AU$149,$CZ$2:$CZ$149,Table1[[#This Row],[BAĞLANTI]])</f>
        <v>0</v>
      </c>
      <c r="AV170" s="8">
        <f>+SUMIFS(AV$2:AV$149,$CZ$2:$CZ$149,Table1[[#This Row],[BAĞLANTI]])</f>
        <v>0</v>
      </c>
      <c r="AW170" s="8">
        <f>+SUMIFS(AW$2:AW$149,$CZ$2:$CZ$149,Table1[[#This Row],[BAĞLANTI]])</f>
        <v>0</v>
      </c>
      <c r="AX170" s="8">
        <f>+SUMIFS(AX$2:AX$149,$CZ$2:$CZ$149,Table1[[#This Row],[BAĞLANTI]])</f>
        <v>0</v>
      </c>
      <c r="AY170" s="8">
        <f>+SUMIFS(AY$2:AY$149,$CZ$2:$CZ$149,Table1[[#This Row],[BAĞLANTI]])</f>
        <v>0</v>
      </c>
      <c r="AZ170" s="8">
        <f>+SUMIFS(AZ$2:AZ$149,$CZ$2:$CZ$149,Table1[[#This Row],[BAĞLANTI]])</f>
        <v>0</v>
      </c>
      <c r="BA170" s="8">
        <f>+SUMIFS(BA$2:BA$149,$CZ$2:$CZ$149,Table1[[#This Row],[BAĞLANTI]])</f>
        <v>0</v>
      </c>
      <c r="BB170" s="8">
        <f>+SUMIFS(BB$2:BB$149,$CZ$2:$CZ$149,Table1[[#This Row],[BAĞLANTI]])</f>
        <v>0</v>
      </c>
      <c r="BC170" s="8">
        <f>+SUMIFS(BC$2:BC$149,$CZ$2:$CZ$149,Table1[[#This Row],[BAĞLANTI]])</f>
        <v>0</v>
      </c>
      <c r="BD170" s="8">
        <f>+SUMIFS(BD$2:BD$149,$CZ$2:$CZ$149,Table1[[#This Row],[BAĞLANTI]])</f>
        <v>0</v>
      </c>
      <c r="BE170" s="8">
        <f>+SUMIFS(BE$2:BE$149,$CZ$2:$CZ$149,Table1[[#This Row],[BAĞLANTI]])</f>
        <v>0</v>
      </c>
      <c r="BF170" s="8">
        <f>+SUMIFS(BF$2:BF$149,$CZ$2:$CZ$149,Table1[[#This Row],[BAĞLANTI]])</f>
        <v>0</v>
      </c>
      <c r="BG170" s="8">
        <f>+SUMIFS(BG$2:BG$149,$CZ$2:$CZ$149,Table1[[#This Row],[BAĞLANTI]])</f>
        <v>0</v>
      </c>
      <c r="BH170" s="8">
        <f>+SUMIFS(BH$2:BH$149,$CZ$2:$CZ$149,Table1[[#This Row],[BAĞLANTI]])</f>
        <v>0</v>
      </c>
      <c r="BI170" s="8">
        <f>+SUMIFS(BI$2:BI$149,$CZ$2:$CZ$149,Table1[[#This Row],[BAĞLANTI]])</f>
        <v>0</v>
      </c>
      <c r="BJ170" s="8">
        <f>+SUMIFS(BJ$2:BJ$149,$CZ$2:$CZ$149,Table1[[#This Row],[BAĞLANTI]])</f>
        <v>0</v>
      </c>
      <c r="BK170" s="8">
        <f>+SUMIFS(BK$2:BK$149,$CZ$2:$CZ$149,Table1[[#This Row],[BAĞLANTI]])</f>
        <v>0</v>
      </c>
      <c r="BL170" s="8">
        <f>+SUMIFS(BL$2:BL$149,$CZ$2:$CZ$149,Table1[[#This Row],[BAĞLANTI]])</f>
        <v>0</v>
      </c>
      <c r="BM170" s="8">
        <f>+SUMIFS(BM$2:BM$149,$CZ$2:$CZ$149,Table1[[#This Row],[BAĞLANTI]])</f>
        <v>0</v>
      </c>
      <c r="BN170" s="8">
        <f>+SUMIFS(BN$2:BN$149,$CZ$2:$CZ$149,Table1[[#This Row],[BAĞLANTI]])</f>
        <v>0</v>
      </c>
      <c r="BO170" s="8">
        <f>+SUMIFS(BO$2:BO$149,$CZ$2:$CZ$149,Table1[[#This Row],[BAĞLANTI]])</f>
        <v>0</v>
      </c>
      <c r="BP170" s="8">
        <f>+SUMIFS(BP$2:BP$149,$CZ$2:$CZ$149,Table1[[#This Row],[BAĞLANTI]])</f>
        <v>0</v>
      </c>
      <c r="BQ170" s="8">
        <f>+SUMIFS(BQ$2:BQ$149,$CZ$2:$CZ$149,Table1[[#This Row],[BAĞLANTI]])</f>
        <v>0</v>
      </c>
      <c r="BR170" s="8">
        <f>+SUMIFS(BR$2:BR$149,$CZ$2:$CZ$149,Table1[[#This Row],[BAĞLANTI]])</f>
        <v>0</v>
      </c>
      <c r="BS170" s="8">
        <f>+SUMIFS(BS$2:BS$149,$CZ$2:$CZ$149,Table1[[#This Row],[BAĞLANTI]])</f>
        <v>0</v>
      </c>
      <c r="BT170" s="8">
        <f>+SUMIFS(BT$2:BT$149,$CZ$2:$CZ$149,Table1[[#This Row],[BAĞLANTI]])</f>
        <v>0</v>
      </c>
      <c r="BU170" s="8">
        <f>+SUMIFS(BU$2:BU$149,$CZ$2:$CZ$149,Table1[[#This Row],[BAĞLANTI]])</f>
        <v>0</v>
      </c>
      <c r="BV170" s="8">
        <f>+SUMIFS(BV$2:BV$149,$CZ$2:$CZ$149,Table1[[#This Row],[BAĞLANTI]])</f>
        <v>0</v>
      </c>
      <c r="BW170" s="8">
        <f>+SUMIFS(BW$2:BW$149,$CZ$2:$CZ$149,Table1[[#This Row],[BAĞLANTI]])</f>
        <v>0</v>
      </c>
      <c r="CK170" s="8">
        <f t="shared" si="51"/>
        <v>0</v>
      </c>
      <c r="CL170" s="8">
        <f t="shared" si="52"/>
        <v>0</v>
      </c>
      <c r="CM170" s="8">
        <f t="shared" si="53"/>
        <v>0</v>
      </c>
      <c r="CN170" s="8">
        <f t="shared" si="54"/>
        <v>0</v>
      </c>
      <c r="CO170" s="8">
        <f t="shared" si="55"/>
        <v>0</v>
      </c>
      <c r="CP170" s="8">
        <f t="shared" si="56"/>
        <v>0</v>
      </c>
      <c r="CQ170" s="8">
        <f t="shared" si="57"/>
        <v>0</v>
      </c>
      <c r="CR170" s="8">
        <f t="shared" si="58"/>
        <v>0</v>
      </c>
      <c r="CS170" s="8">
        <f t="shared" si="59"/>
        <v>0</v>
      </c>
      <c r="CT170" s="8">
        <f t="shared" si="60"/>
        <v>0</v>
      </c>
      <c r="CU170" s="8">
        <f t="shared" si="61"/>
        <v>0</v>
      </c>
      <c r="CV170" s="8">
        <f t="shared" si="62"/>
        <v>0</v>
      </c>
      <c r="CW170" s="8">
        <f>+SUMIFS(CW$2:CW$149,$CZ$2:$CZ$149,Table1[[#This Row],[BAĞLANTI]])</f>
        <v>0</v>
      </c>
      <c r="CX170" s="8">
        <f>+SUMIFS(CX$2:CX$149,$CZ$2:$CZ$149,Table1[[#This Row],[BAĞLANTI]])</f>
        <v>0</v>
      </c>
      <c r="CY170" s="8">
        <f>+SUMIFS(CY$2:CY$149,$CZ$2:$CZ$149,Table1[[#This Row],[BAĞLANTI]])</f>
        <v>0</v>
      </c>
      <c r="CZ170" s="8" t="s">
        <v>5355</v>
      </c>
      <c r="DA170" s="8"/>
      <c r="DB170" s="8"/>
      <c r="DC170" s="8"/>
      <c r="DD170" s="8"/>
      <c r="DE170" s="8"/>
      <c r="DF170" s="8"/>
      <c r="DG170" s="8"/>
      <c r="DH170" s="8"/>
    </row>
    <row r="171" spans="1:112">
      <c r="A171" s="3" t="s">
        <v>5443</v>
      </c>
      <c r="B171" t="s">
        <v>10</v>
      </c>
      <c r="C171" t="s">
        <v>178</v>
      </c>
      <c r="D171" t="s">
        <v>71</v>
      </c>
      <c r="E171" t="s">
        <v>4974</v>
      </c>
      <c r="F171" s="77" t="s">
        <v>4973</v>
      </c>
      <c r="G171" t="s">
        <v>4983</v>
      </c>
      <c r="H171" s="3" t="s">
        <v>5444</v>
      </c>
      <c r="I171" s="3" t="s">
        <v>5194</v>
      </c>
      <c r="J171" s="78"/>
      <c r="K171" s="78"/>
      <c r="M171" s="78"/>
      <c r="N171" s="8">
        <f>+SUMIFS(N$2:N$149,$CZ$2:$CZ$149,Table1[[#This Row],[BAĞLANTI]])</f>
        <v>0</v>
      </c>
      <c r="O171" s="8">
        <f>+SUMIFS(O$2:O$149,$CZ$2:$CZ$149,Table1[[#This Row],[BAĞLANTI]])</f>
        <v>0</v>
      </c>
      <c r="P171" s="8">
        <f>+SUMIFS(P$2:P$149,$CZ$2:$CZ$149,Table1[[#This Row],[BAĞLANTI]])</f>
        <v>0</v>
      </c>
      <c r="Q171" s="8">
        <f>+SUMIFS(Q$2:Q$149,$CZ$2:$CZ$149,Table1[[#This Row],[BAĞLANTI]])</f>
        <v>0</v>
      </c>
      <c r="R171" s="8">
        <f>+SUMIFS(R$2:R$149,$CZ$2:$CZ$149,Table1[[#This Row],[BAĞLANTI]])</f>
        <v>0</v>
      </c>
      <c r="S171" s="8">
        <f>+SUMIFS(S$2:S$149,$CZ$2:$CZ$149,Table1[[#This Row],[BAĞLANTI]])</f>
        <v>0</v>
      </c>
      <c r="T171" s="8">
        <f>+SUMIFS(T$2:T$149,$CZ$2:$CZ$149,Table1[[#This Row],[BAĞLANTI]])</f>
        <v>0</v>
      </c>
      <c r="U171" s="8">
        <f>+SUMIFS(U$2:U$149,$CZ$2:$CZ$149,Table1[[#This Row],[BAĞLANTI]])</f>
        <v>0</v>
      </c>
      <c r="V171" s="8">
        <f>+SUMIFS(V$2:V$149,$CZ$2:$CZ$149,Table1[[#This Row],[BAĞLANTI]])</f>
        <v>0</v>
      </c>
      <c r="W171" s="8">
        <f>+SUMIFS(W$2:W$149,$CZ$2:$CZ$149,Table1[[#This Row],[BAĞLANTI]])</f>
        <v>0</v>
      </c>
      <c r="X171" s="8">
        <f>+SUMIFS(X$2:X$149,$CZ$2:$CZ$149,Table1[[#This Row],[BAĞLANTI]])</f>
        <v>0</v>
      </c>
      <c r="Y171" s="10">
        <f>+SUMIFS(Y$2:Y$149,$CZ$2:$CZ$149,Table1[[#This Row],[BAĞLANTI]])</f>
        <v>0</v>
      </c>
      <c r="Z171" s="8">
        <f>+SUMIFS(Z$2:Z$149,$CZ$2:$CZ$149,Table1[[#This Row],[BAĞLANTI]])</f>
        <v>0</v>
      </c>
      <c r="AA171" s="8">
        <f>+SUMIFS(AA$2:AA$149,$CZ$2:$CZ$149,Table1[[#This Row],[BAĞLANTI]])</f>
        <v>0</v>
      </c>
      <c r="AB171" s="8">
        <f>+SUMIFS(AB$2:AB$149,$CZ$2:$CZ$149,Table1[[#This Row],[BAĞLANTI]])</f>
        <v>0</v>
      </c>
      <c r="AC171" s="8">
        <f>+SUMIFS(AC$2:AC$149,$CZ$2:$CZ$149,Table1[[#This Row],[BAĞLANTI]])</f>
        <v>0</v>
      </c>
      <c r="AD171" s="8">
        <f>+SUMIFS(AD$2:AD$149,$CZ$2:$CZ$149,Table1[[#This Row],[BAĞLANTI]])</f>
        <v>0</v>
      </c>
      <c r="AE171" s="8">
        <f>+SUMIFS(AE$2:AE$149,$CZ$2:$CZ$149,Table1[[#This Row],[BAĞLANTI]])</f>
        <v>0</v>
      </c>
      <c r="AF171" s="8">
        <f>+SUMIFS(AF$2:AF$149,$CZ$2:$CZ$149,Table1[[#This Row],[BAĞLANTI]])</f>
        <v>0</v>
      </c>
      <c r="AG171" s="8">
        <f>+SUMIFS(AG$2:AG$149,$CZ$2:$CZ$149,Table1[[#This Row],[BAĞLANTI]])</f>
        <v>0</v>
      </c>
      <c r="AH171" s="8">
        <f>+SUMIFS(AH$2:AH$149,$CZ$2:$CZ$149,Table1[[#This Row],[BAĞLANTI]])</f>
        <v>0</v>
      </c>
      <c r="AI171" s="8">
        <f>+SUMIFS(AI$2:AI$149,$CZ$2:$CZ$149,Table1[[#This Row],[BAĞLANTI]])</f>
        <v>0</v>
      </c>
      <c r="AJ171" s="8">
        <f>+SUMIFS(AJ$2:AJ$149,$CZ$2:$CZ$149,Table1[[#This Row],[BAĞLANTI]])</f>
        <v>0</v>
      </c>
      <c r="AK171" s="8">
        <f>+SUMIFS(AK$2:AK$149,$CZ$2:$CZ$149,Table1[[#This Row],[BAĞLANTI]])</f>
        <v>0</v>
      </c>
      <c r="AL171" s="8">
        <f>+SUMIFS(AL$2:AL$149,$CZ$2:$CZ$149,Table1[[#This Row],[BAĞLANTI]])</f>
        <v>0</v>
      </c>
      <c r="AM171" s="8">
        <f>+SUMIFS(AM$2:AM$149,$CZ$2:$CZ$149,Table1[[#This Row],[BAĞLANTI]])</f>
        <v>0</v>
      </c>
      <c r="AN171" s="8">
        <f>+SUMIFS(AN$2:AN$149,$CZ$2:$CZ$149,Table1[[#This Row],[BAĞLANTI]])</f>
        <v>0</v>
      </c>
      <c r="AO171" s="8">
        <f>+SUMIFS(AO$2:AO$149,$CZ$2:$CZ$149,Table1[[#This Row],[BAĞLANTI]])</f>
        <v>0</v>
      </c>
      <c r="AP171" s="8">
        <f>+SUMIFS(AP$2:AP$149,$CZ$2:$CZ$149,Table1[[#This Row],[BAĞLANTI]])</f>
        <v>0</v>
      </c>
      <c r="AQ171" s="8">
        <f>+SUMIFS(AQ$2:AQ$149,$CZ$2:$CZ$149,Table1[[#This Row],[BAĞLANTI]])</f>
        <v>0</v>
      </c>
      <c r="AR171" s="8">
        <f>+SUMIFS(AR$2:AR$149,$CZ$2:$CZ$149,Table1[[#This Row],[BAĞLANTI]])</f>
        <v>0</v>
      </c>
      <c r="AS171" s="8">
        <f>+SUMIFS(AS$2:AS$149,$CZ$2:$CZ$149,Table1[[#This Row],[BAĞLANTI]])</f>
        <v>0</v>
      </c>
      <c r="AT171" s="8">
        <f>+SUMIFS(AT$2:AT$149,$CZ$2:$CZ$149,Table1[[#This Row],[BAĞLANTI]])</f>
        <v>0</v>
      </c>
      <c r="AU171" s="8">
        <f>+SUMIFS(AU$2:AU$149,$CZ$2:$CZ$149,Table1[[#This Row],[BAĞLANTI]])</f>
        <v>0</v>
      </c>
      <c r="AV171" s="8">
        <f>+SUMIFS(AV$2:AV$149,$CZ$2:$CZ$149,Table1[[#This Row],[BAĞLANTI]])</f>
        <v>0</v>
      </c>
      <c r="AW171" s="8">
        <f>+SUMIFS(AW$2:AW$149,$CZ$2:$CZ$149,Table1[[#This Row],[BAĞLANTI]])</f>
        <v>0</v>
      </c>
      <c r="AX171" s="8">
        <f>+SUMIFS(AX$2:AX$149,$CZ$2:$CZ$149,Table1[[#This Row],[BAĞLANTI]])</f>
        <v>0</v>
      </c>
      <c r="AY171" s="8">
        <f>+SUMIFS(AY$2:AY$149,$CZ$2:$CZ$149,Table1[[#This Row],[BAĞLANTI]])</f>
        <v>0</v>
      </c>
      <c r="AZ171" s="8">
        <f>+SUMIFS(AZ$2:AZ$149,$CZ$2:$CZ$149,Table1[[#This Row],[BAĞLANTI]])</f>
        <v>0</v>
      </c>
      <c r="BA171" s="8">
        <f>+SUMIFS(BA$2:BA$149,$CZ$2:$CZ$149,Table1[[#This Row],[BAĞLANTI]])</f>
        <v>0</v>
      </c>
      <c r="BB171" s="8">
        <f>+SUMIFS(BB$2:BB$149,$CZ$2:$CZ$149,Table1[[#This Row],[BAĞLANTI]])</f>
        <v>0</v>
      </c>
      <c r="BC171" s="8">
        <f>+SUMIFS(BC$2:BC$149,$CZ$2:$CZ$149,Table1[[#This Row],[BAĞLANTI]])</f>
        <v>0</v>
      </c>
      <c r="BD171" s="8">
        <f>+SUMIFS(BD$2:BD$149,$CZ$2:$CZ$149,Table1[[#This Row],[BAĞLANTI]])</f>
        <v>0</v>
      </c>
      <c r="BE171" s="8">
        <f>+SUMIFS(BE$2:BE$149,$CZ$2:$CZ$149,Table1[[#This Row],[BAĞLANTI]])</f>
        <v>0</v>
      </c>
      <c r="BF171" s="8">
        <f>+SUMIFS(BF$2:BF$149,$CZ$2:$CZ$149,Table1[[#This Row],[BAĞLANTI]])</f>
        <v>0</v>
      </c>
      <c r="BG171" s="8">
        <f>+SUMIFS(BG$2:BG$149,$CZ$2:$CZ$149,Table1[[#This Row],[BAĞLANTI]])</f>
        <v>0</v>
      </c>
      <c r="BH171" s="8">
        <f>+SUMIFS(BH$2:BH$149,$CZ$2:$CZ$149,Table1[[#This Row],[BAĞLANTI]])</f>
        <v>0</v>
      </c>
      <c r="BI171" s="8">
        <f>+SUMIFS(BI$2:BI$149,$CZ$2:$CZ$149,Table1[[#This Row],[BAĞLANTI]])</f>
        <v>0</v>
      </c>
      <c r="BJ171" s="8">
        <f>+SUMIFS(BJ$2:BJ$149,$CZ$2:$CZ$149,Table1[[#This Row],[BAĞLANTI]])</f>
        <v>0</v>
      </c>
      <c r="BK171" s="8">
        <f>+SUMIFS(BK$2:BK$149,$CZ$2:$CZ$149,Table1[[#This Row],[BAĞLANTI]])</f>
        <v>0</v>
      </c>
      <c r="BL171" s="8">
        <f>+SUMIFS(BL$2:BL$149,$CZ$2:$CZ$149,Table1[[#This Row],[BAĞLANTI]])</f>
        <v>0</v>
      </c>
      <c r="BM171" s="8">
        <f>+SUMIFS(BM$2:BM$149,$CZ$2:$CZ$149,Table1[[#This Row],[BAĞLANTI]])</f>
        <v>0</v>
      </c>
      <c r="BN171" s="8">
        <f>+SUMIFS(BN$2:BN$149,$CZ$2:$CZ$149,Table1[[#This Row],[BAĞLANTI]])</f>
        <v>0</v>
      </c>
      <c r="BO171" s="8">
        <f>+SUMIFS(BO$2:BO$149,$CZ$2:$CZ$149,Table1[[#This Row],[BAĞLANTI]])</f>
        <v>0</v>
      </c>
      <c r="BP171" s="8">
        <f>+SUMIFS(BP$2:BP$149,$CZ$2:$CZ$149,Table1[[#This Row],[BAĞLANTI]])</f>
        <v>0</v>
      </c>
      <c r="BQ171" s="8">
        <f>+SUMIFS(BQ$2:BQ$149,$CZ$2:$CZ$149,Table1[[#This Row],[BAĞLANTI]])</f>
        <v>0</v>
      </c>
      <c r="BR171" s="8">
        <f>+SUMIFS(BR$2:BR$149,$CZ$2:$CZ$149,Table1[[#This Row],[BAĞLANTI]])</f>
        <v>0</v>
      </c>
      <c r="BS171" s="8">
        <f>+SUMIFS(BS$2:BS$149,$CZ$2:$CZ$149,Table1[[#This Row],[BAĞLANTI]])</f>
        <v>0</v>
      </c>
      <c r="BT171" s="8">
        <f>+SUMIFS(BT$2:BT$149,$CZ$2:$CZ$149,Table1[[#This Row],[BAĞLANTI]])</f>
        <v>0</v>
      </c>
      <c r="BU171" s="8">
        <f>+SUMIFS(BU$2:BU$149,$CZ$2:$CZ$149,Table1[[#This Row],[BAĞLANTI]])</f>
        <v>0</v>
      </c>
      <c r="BV171" s="8">
        <f>+SUMIFS(BV$2:BV$149,$CZ$2:$CZ$149,Table1[[#This Row],[BAĞLANTI]])</f>
        <v>0</v>
      </c>
      <c r="BW171" s="8">
        <f>+SUMIFS(BW$2:BW$149,$CZ$2:$CZ$149,Table1[[#This Row],[BAĞLANTI]])</f>
        <v>0</v>
      </c>
      <c r="CK171" s="8">
        <f t="shared" si="51"/>
        <v>0</v>
      </c>
      <c r="CL171" s="8">
        <f t="shared" si="52"/>
        <v>0</v>
      </c>
      <c r="CM171" s="8">
        <f t="shared" si="53"/>
        <v>0</v>
      </c>
      <c r="CN171" s="8">
        <f t="shared" si="54"/>
        <v>0</v>
      </c>
      <c r="CO171" s="8">
        <f t="shared" si="55"/>
        <v>0</v>
      </c>
      <c r="CP171" s="8">
        <f t="shared" si="56"/>
        <v>0</v>
      </c>
      <c r="CQ171" s="8">
        <f t="shared" si="57"/>
        <v>0</v>
      </c>
      <c r="CR171" s="8">
        <f t="shared" si="58"/>
        <v>0</v>
      </c>
      <c r="CS171" s="8">
        <f t="shared" si="59"/>
        <v>0</v>
      </c>
      <c r="CT171" s="8">
        <f t="shared" si="60"/>
        <v>0</v>
      </c>
      <c r="CU171" s="8">
        <f t="shared" si="61"/>
        <v>0</v>
      </c>
      <c r="CV171" s="8">
        <f t="shared" si="62"/>
        <v>0</v>
      </c>
      <c r="CW171" s="8">
        <f>+SUMIFS(CW$2:CW$149,$CZ$2:$CZ$149,Table1[[#This Row],[BAĞLANTI]])</f>
        <v>0</v>
      </c>
      <c r="CX171" s="8">
        <f>+SUMIFS(CX$2:CX$149,$CZ$2:$CZ$149,Table1[[#This Row],[BAĞLANTI]])</f>
        <v>0</v>
      </c>
      <c r="CY171" s="8">
        <f>+SUMIFS(CY$2:CY$149,$CZ$2:$CZ$149,Table1[[#This Row],[BAĞLANTI]])</f>
        <v>0</v>
      </c>
      <c r="CZ171" s="8" t="s">
        <v>5373</v>
      </c>
      <c r="DA171" s="8"/>
      <c r="DB171" s="8"/>
      <c r="DC171" s="8"/>
      <c r="DD171" s="8"/>
      <c r="DE171" s="8"/>
      <c r="DF171" s="8"/>
      <c r="DG171" s="8"/>
      <c r="DH171" s="8"/>
    </row>
    <row r="172" spans="1:112">
      <c r="A172" s="3" t="s">
        <v>5443</v>
      </c>
      <c r="B172" t="s">
        <v>10</v>
      </c>
      <c r="C172" t="s">
        <v>178</v>
      </c>
      <c r="D172" t="s">
        <v>73</v>
      </c>
      <c r="E172" t="s">
        <v>4975</v>
      </c>
      <c r="F172" s="77" t="s">
        <v>4973</v>
      </c>
      <c r="G172" t="s">
        <v>4983</v>
      </c>
      <c r="H172" s="3" t="s">
        <v>5444</v>
      </c>
      <c r="I172" s="3" t="s">
        <v>5194</v>
      </c>
      <c r="J172" s="78"/>
      <c r="K172" s="78"/>
      <c r="M172" s="78"/>
      <c r="N172" s="8">
        <f>+SUMIFS(N$2:N$149,$CZ$2:$CZ$149,Table1[[#This Row],[BAĞLANTI]])</f>
        <v>0</v>
      </c>
      <c r="O172" s="8">
        <f>+SUMIFS(O$2:O$149,$CZ$2:$CZ$149,Table1[[#This Row],[BAĞLANTI]])</f>
        <v>0</v>
      </c>
      <c r="P172" s="8">
        <f>+SUMIFS(P$2:P$149,$CZ$2:$CZ$149,Table1[[#This Row],[BAĞLANTI]])</f>
        <v>0</v>
      </c>
      <c r="Q172" s="8">
        <f>+SUMIFS(Q$2:Q$149,$CZ$2:$CZ$149,Table1[[#This Row],[BAĞLANTI]])</f>
        <v>0</v>
      </c>
      <c r="R172" s="8">
        <f>+SUMIFS(R$2:R$149,$CZ$2:$CZ$149,Table1[[#This Row],[BAĞLANTI]])</f>
        <v>0</v>
      </c>
      <c r="S172" s="8">
        <f>+SUMIFS(S$2:S$149,$CZ$2:$CZ$149,Table1[[#This Row],[BAĞLANTI]])</f>
        <v>0</v>
      </c>
      <c r="T172" s="8">
        <f>+SUMIFS(T$2:T$149,$CZ$2:$CZ$149,Table1[[#This Row],[BAĞLANTI]])</f>
        <v>0</v>
      </c>
      <c r="U172" s="8">
        <f>+SUMIFS(U$2:U$149,$CZ$2:$CZ$149,Table1[[#This Row],[BAĞLANTI]])</f>
        <v>0</v>
      </c>
      <c r="V172" s="8">
        <f>+SUMIFS(V$2:V$149,$CZ$2:$CZ$149,Table1[[#This Row],[BAĞLANTI]])</f>
        <v>0</v>
      </c>
      <c r="W172" s="8">
        <f>+SUMIFS(W$2:W$149,$CZ$2:$CZ$149,Table1[[#This Row],[BAĞLANTI]])</f>
        <v>0</v>
      </c>
      <c r="X172" s="8">
        <f>+SUMIFS(X$2:X$149,$CZ$2:$CZ$149,Table1[[#This Row],[BAĞLANTI]])</f>
        <v>0</v>
      </c>
      <c r="Y172" s="10">
        <f>+SUMIFS(Y$2:Y$149,$CZ$2:$CZ$149,Table1[[#This Row],[BAĞLANTI]])</f>
        <v>0</v>
      </c>
      <c r="Z172" s="8">
        <f>+SUMIFS(Z$2:Z$149,$CZ$2:$CZ$149,Table1[[#This Row],[BAĞLANTI]])</f>
        <v>0</v>
      </c>
      <c r="AA172" s="8">
        <f>+SUMIFS(AA$2:AA$149,$CZ$2:$CZ$149,Table1[[#This Row],[BAĞLANTI]])</f>
        <v>0</v>
      </c>
      <c r="AB172" s="8">
        <f>+SUMIFS(AB$2:AB$149,$CZ$2:$CZ$149,Table1[[#This Row],[BAĞLANTI]])</f>
        <v>0</v>
      </c>
      <c r="AC172" s="8">
        <f>+SUMIFS(AC$2:AC$149,$CZ$2:$CZ$149,Table1[[#This Row],[BAĞLANTI]])</f>
        <v>0</v>
      </c>
      <c r="AD172" s="8">
        <f>+SUMIFS(AD$2:AD$149,$CZ$2:$CZ$149,Table1[[#This Row],[BAĞLANTI]])</f>
        <v>0</v>
      </c>
      <c r="AE172" s="8">
        <f>+SUMIFS(AE$2:AE$149,$CZ$2:$CZ$149,Table1[[#This Row],[BAĞLANTI]])</f>
        <v>0</v>
      </c>
      <c r="AF172" s="8">
        <f>+SUMIFS(AF$2:AF$149,$CZ$2:$CZ$149,Table1[[#This Row],[BAĞLANTI]])</f>
        <v>0</v>
      </c>
      <c r="AG172" s="8">
        <f>+SUMIFS(AG$2:AG$149,$CZ$2:$CZ$149,Table1[[#This Row],[BAĞLANTI]])</f>
        <v>0</v>
      </c>
      <c r="AH172" s="8">
        <f>+SUMIFS(AH$2:AH$149,$CZ$2:$CZ$149,Table1[[#This Row],[BAĞLANTI]])</f>
        <v>0</v>
      </c>
      <c r="AI172" s="8">
        <f>+SUMIFS(AI$2:AI$149,$CZ$2:$CZ$149,Table1[[#This Row],[BAĞLANTI]])</f>
        <v>0</v>
      </c>
      <c r="AJ172" s="8">
        <f>+SUMIFS(AJ$2:AJ$149,$CZ$2:$CZ$149,Table1[[#This Row],[BAĞLANTI]])</f>
        <v>0</v>
      </c>
      <c r="AK172" s="8">
        <f>+SUMIFS(AK$2:AK$149,$CZ$2:$CZ$149,Table1[[#This Row],[BAĞLANTI]])</f>
        <v>0</v>
      </c>
      <c r="AL172" s="8">
        <f>+SUMIFS(AL$2:AL$149,$CZ$2:$CZ$149,Table1[[#This Row],[BAĞLANTI]])</f>
        <v>0</v>
      </c>
      <c r="AM172" s="8">
        <f>+SUMIFS(AM$2:AM$149,$CZ$2:$CZ$149,Table1[[#This Row],[BAĞLANTI]])</f>
        <v>0</v>
      </c>
      <c r="AN172" s="8">
        <f>+SUMIFS(AN$2:AN$149,$CZ$2:$CZ$149,Table1[[#This Row],[BAĞLANTI]])</f>
        <v>0</v>
      </c>
      <c r="AO172" s="8">
        <f>+SUMIFS(AO$2:AO$149,$CZ$2:$CZ$149,Table1[[#This Row],[BAĞLANTI]])</f>
        <v>0</v>
      </c>
      <c r="AP172" s="8">
        <f>+SUMIFS(AP$2:AP$149,$CZ$2:$CZ$149,Table1[[#This Row],[BAĞLANTI]])</f>
        <v>0</v>
      </c>
      <c r="AQ172" s="8">
        <f>+SUMIFS(AQ$2:AQ$149,$CZ$2:$CZ$149,Table1[[#This Row],[BAĞLANTI]])</f>
        <v>0</v>
      </c>
      <c r="AR172" s="8">
        <f>+SUMIFS(AR$2:AR$149,$CZ$2:$CZ$149,Table1[[#This Row],[BAĞLANTI]])</f>
        <v>0</v>
      </c>
      <c r="AS172" s="8">
        <f>+SUMIFS(AS$2:AS$149,$CZ$2:$CZ$149,Table1[[#This Row],[BAĞLANTI]])</f>
        <v>0</v>
      </c>
      <c r="AT172" s="8">
        <f>+SUMIFS(AT$2:AT$149,$CZ$2:$CZ$149,Table1[[#This Row],[BAĞLANTI]])</f>
        <v>0</v>
      </c>
      <c r="AU172" s="8">
        <f>+SUMIFS(AU$2:AU$149,$CZ$2:$CZ$149,Table1[[#This Row],[BAĞLANTI]])</f>
        <v>0</v>
      </c>
      <c r="AV172" s="8">
        <f>+SUMIFS(AV$2:AV$149,$CZ$2:$CZ$149,Table1[[#This Row],[BAĞLANTI]])</f>
        <v>0</v>
      </c>
      <c r="AW172" s="8">
        <f>+SUMIFS(AW$2:AW$149,$CZ$2:$CZ$149,Table1[[#This Row],[BAĞLANTI]])</f>
        <v>0</v>
      </c>
      <c r="AX172" s="8">
        <f>+SUMIFS(AX$2:AX$149,$CZ$2:$CZ$149,Table1[[#This Row],[BAĞLANTI]])</f>
        <v>0</v>
      </c>
      <c r="AY172" s="8">
        <f>+SUMIFS(AY$2:AY$149,$CZ$2:$CZ$149,Table1[[#This Row],[BAĞLANTI]])</f>
        <v>0</v>
      </c>
      <c r="AZ172" s="8">
        <f>+SUMIFS(AZ$2:AZ$149,$CZ$2:$CZ$149,Table1[[#This Row],[BAĞLANTI]])</f>
        <v>0</v>
      </c>
      <c r="BA172" s="8">
        <f>+SUMIFS(BA$2:BA$149,$CZ$2:$CZ$149,Table1[[#This Row],[BAĞLANTI]])</f>
        <v>0</v>
      </c>
      <c r="BB172" s="8">
        <f>+SUMIFS(BB$2:BB$149,$CZ$2:$CZ$149,Table1[[#This Row],[BAĞLANTI]])</f>
        <v>0</v>
      </c>
      <c r="BC172" s="8">
        <f>+SUMIFS(BC$2:BC$149,$CZ$2:$CZ$149,Table1[[#This Row],[BAĞLANTI]])</f>
        <v>0</v>
      </c>
      <c r="BD172" s="8">
        <f>+SUMIFS(BD$2:BD$149,$CZ$2:$CZ$149,Table1[[#This Row],[BAĞLANTI]])</f>
        <v>0</v>
      </c>
      <c r="BE172" s="8">
        <f>+SUMIFS(BE$2:BE$149,$CZ$2:$CZ$149,Table1[[#This Row],[BAĞLANTI]])</f>
        <v>0</v>
      </c>
      <c r="BF172" s="8">
        <f>+SUMIFS(BF$2:BF$149,$CZ$2:$CZ$149,Table1[[#This Row],[BAĞLANTI]])</f>
        <v>0</v>
      </c>
      <c r="BG172" s="8">
        <f>+SUMIFS(BG$2:BG$149,$CZ$2:$CZ$149,Table1[[#This Row],[BAĞLANTI]])</f>
        <v>0</v>
      </c>
      <c r="BH172" s="8">
        <f>+SUMIFS(BH$2:BH$149,$CZ$2:$CZ$149,Table1[[#This Row],[BAĞLANTI]])</f>
        <v>0</v>
      </c>
      <c r="BI172" s="8">
        <f>+SUMIFS(BI$2:BI$149,$CZ$2:$CZ$149,Table1[[#This Row],[BAĞLANTI]])</f>
        <v>0</v>
      </c>
      <c r="BJ172" s="8">
        <f>+SUMIFS(BJ$2:BJ$149,$CZ$2:$CZ$149,Table1[[#This Row],[BAĞLANTI]])</f>
        <v>0</v>
      </c>
      <c r="BK172" s="8">
        <f>+SUMIFS(BK$2:BK$149,$CZ$2:$CZ$149,Table1[[#This Row],[BAĞLANTI]])</f>
        <v>0</v>
      </c>
      <c r="BL172" s="8">
        <f>+SUMIFS(BL$2:BL$149,$CZ$2:$CZ$149,Table1[[#This Row],[BAĞLANTI]])</f>
        <v>0</v>
      </c>
      <c r="BM172" s="8">
        <f>+SUMIFS(BM$2:BM$149,$CZ$2:$CZ$149,Table1[[#This Row],[BAĞLANTI]])</f>
        <v>0</v>
      </c>
      <c r="BN172" s="8">
        <f>+SUMIFS(BN$2:BN$149,$CZ$2:$CZ$149,Table1[[#This Row],[BAĞLANTI]])</f>
        <v>0</v>
      </c>
      <c r="BO172" s="8">
        <f>+SUMIFS(BO$2:BO$149,$CZ$2:$CZ$149,Table1[[#This Row],[BAĞLANTI]])</f>
        <v>0</v>
      </c>
      <c r="BP172" s="8">
        <f>+SUMIFS(BP$2:BP$149,$CZ$2:$CZ$149,Table1[[#This Row],[BAĞLANTI]])</f>
        <v>0</v>
      </c>
      <c r="BQ172" s="8">
        <f>+SUMIFS(BQ$2:BQ$149,$CZ$2:$CZ$149,Table1[[#This Row],[BAĞLANTI]])</f>
        <v>0</v>
      </c>
      <c r="BR172" s="8">
        <f>+SUMIFS(BR$2:BR$149,$CZ$2:$CZ$149,Table1[[#This Row],[BAĞLANTI]])</f>
        <v>0</v>
      </c>
      <c r="BS172" s="8">
        <f>+SUMIFS(BS$2:BS$149,$CZ$2:$CZ$149,Table1[[#This Row],[BAĞLANTI]])</f>
        <v>0</v>
      </c>
      <c r="BT172" s="8">
        <f>+SUMIFS(BT$2:BT$149,$CZ$2:$CZ$149,Table1[[#This Row],[BAĞLANTI]])</f>
        <v>0</v>
      </c>
      <c r="BU172" s="8">
        <f>+SUMIFS(BU$2:BU$149,$CZ$2:$CZ$149,Table1[[#This Row],[BAĞLANTI]])</f>
        <v>0</v>
      </c>
      <c r="BV172" s="8">
        <f>+SUMIFS(BV$2:BV$149,$CZ$2:$CZ$149,Table1[[#This Row],[BAĞLANTI]])</f>
        <v>0</v>
      </c>
      <c r="BW172" s="8">
        <f>+SUMIFS(BW$2:BW$149,$CZ$2:$CZ$149,Table1[[#This Row],[BAĞLANTI]])</f>
        <v>0</v>
      </c>
      <c r="CK172" s="8">
        <f t="shared" si="51"/>
        <v>0</v>
      </c>
      <c r="CL172" s="8">
        <f t="shared" si="52"/>
        <v>0</v>
      </c>
      <c r="CM172" s="8">
        <f t="shared" si="53"/>
        <v>0</v>
      </c>
      <c r="CN172" s="8">
        <f t="shared" si="54"/>
        <v>0</v>
      </c>
      <c r="CO172" s="8">
        <f t="shared" si="55"/>
        <v>0</v>
      </c>
      <c r="CP172" s="8">
        <f t="shared" si="56"/>
        <v>0</v>
      </c>
      <c r="CQ172" s="8">
        <f t="shared" si="57"/>
        <v>0</v>
      </c>
      <c r="CR172" s="8">
        <f t="shared" si="58"/>
        <v>0</v>
      </c>
      <c r="CS172" s="8">
        <f t="shared" si="59"/>
        <v>0</v>
      </c>
      <c r="CT172" s="8">
        <f t="shared" si="60"/>
        <v>0</v>
      </c>
      <c r="CU172" s="8">
        <f t="shared" si="61"/>
        <v>0</v>
      </c>
      <c r="CV172" s="8">
        <f t="shared" si="62"/>
        <v>0</v>
      </c>
      <c r="CW172" s="8">
        <f>+SUMIFS(CW$2:CW$149,$CZ$2:$CZ$149,Table1[[#This Row],[BAĞLANTI]])</f>
        <v>0</v>
      </c>
      <c r="CX172" s="8">
        <f>+SUMIFS(CX$2:CX$149,$CZ$2:$CZ$149,Table1[[#This Row],[BAĞLANTI]])</f>
        <v>0</v>
      </c>
      <c r="CY172" s="8">
        <f>+SUMIFS(CY$2:CY$149,$CZ$2:$CZ$149,Table1[[#This Row],[BAĞLANTI]])</f>
        <v>0</v>
      </c>
      <c r="CZ172" s="8" t="s">
        <v>5374</v>
      </c>
      <c r="DA172" s="8"/>
      <c r="DB172" s="8"/>
      <c r="DC172" s="8"/>
      <c r="DD172" s="8"/>
      <c r="DE172" s="8"/>
      <c r="DF172" s="8"/>
      <c r="DG172" s="8"/>
      <c r="DH172" s="8"/>
    </row>
    <row r="173" spans="1:112">
      <c r="A173" s="3" t="s">
        <v>5443</v>
      </c>
      <c r="B173" t="s">
        <v>10</v>
      </c>
      <c r="C173" t="s">
        <v>178</v>
      </c>
      <c r="D173" t="s">
        <v>5181</v>
      </c>
      <c r="E173" t="s">
        <v>5183</v>
      </c>
      <c r="F173" s="77" t="s">
        <v>4973</v>
      </c>
      <c r="G173" t="s">
        <v>4983</v>
      </c>
      <c r="H173" s="3" t="s">
        <v>5444</v>
      </c>
      <c r="I173" s="3" t="s">
        <v>5194</v>
      </c>
      <c r="J173" s="78"/>
      <c r="K173" s="78"/>
      <c r="M173" s="78"/>
      <c r="N173" s="8">
        <f>+SUMIFS(N$2:N$149,$CZ$2:$CZ$149,Table1[[#This Row],[BAĞLANTI]])</f>
        <v>0</v>
      </c>
      <c r="O173" s="8">
        <f>+SUMIFS(O$2:O$149,$CZ$2:$CZ$149,Table1[[#This Row],[BAĞLANTI]])</f>
        <v>0</v>
      </c>
      <c r="P173" s="8">
        <f>+SUMIFS(P$2:P$149,$CZ$2:$CZ$149,Table1[[#This Row],[BAĞLANTI]])</f>
        <v>0</v>
      </c>
      <c r="Q173" s="8">
        <f>+SUMIFS(Q$2:Q$149,$CZ$2:$CZ$149,Table1[[#This Row],[BAĞLANTI]])</f>
        <v>0</v>
      </c>
      <c r="R173" s="8">
        <f>+SUMIFS(R$2:R$149,$CZ$2:$CZ$149,Table1[[#This Row],[BAĞLANTI]])</f>
        <v>0</v>
      </c>
      <c r="S173" s="8">
        <f>+SUMIFS(S$2:S$149,$CZ$2:$CZ$149,Table1[[#This Row],[BAĞLANTI]])</f>
        <v>0</v>
      </c>
      <c r="T173" s="8">
        <f>+SUMIFS(T$2:T$149,$CZ$2:$CZ$149,Table1[[#This Row],[BAĞLANTI]])</f>
        <v>0</v>
      </c>
      <c r="U173" s="8">
        <f>+SUMIFS(U$2:U$149,$CZ$2:$CZ$149,Table1[[#This Row],[BAĞLANTI]])</f>
        <v>0</v>
      </c>
      <c r="V173" s="8">
        <f>+SUMIFS(V$2:V$149,$CZ$2:$CZ$149,Table1[[#This Row],[BAĞLANTI]])</f>
        <v>0</v>
      </c>
      <c r="W173" s="8">
        <f>+SUMIFS(W$2:W$149,$CZ$2:$CZ$149,Table1[[#This Row],[BAĞLANTI]])</f>
        <v>0</v>
      </c>
      <c r="X173" s="8">
        <f>+SUMIFS(X$2:X$149,$CZ$2:$CZ$149,Table1[[#This Row],[BAĞLANTI]])</f>
        <v>0</v>
      </c>
      <c r="Y173" s="10">
        <f>+SUMIFS(Y$2:Y$149,$CZ$2:$CZ$149,Table1[[#This Row],[BAĞLANTI]])</f>
        <v>0</v>
      </c>
      <c r="Z173" s="8">
        <f>+SUMIFS(Z$2:Z$149,$CZ$2:$CZ$149,Table1[[#This Row],[BAĞLANTI]])</f>
        <v>0</v>
      </c>
      <c r="AA173" s="8">
        <f>+SUMIFS(AA$2:AA$149,$CZ$2:$CZ$149,Table1[[#This Row],[BAĞLANTI]])</f>
        <v>0</v>
      </c>
      <c r="AB173" s="8">
        <f>+SUMIFS(AB$2:AB$149,$CZ$2:$CZ$149,Table1[[#This Row],[BAĞLANTI]])</f>
        <v>0</v>
      </c>
      <c r="AC173" s="8">
        <f>+SUMIFS(AC$2:AC$149,$CZ$2:$CZ$149,Table1[[#This Row],[BAĞLANTI]])</f>
        <v>0</v>
      </c>
      <c r="AD173" s="8">
        <f>+SUMIFS(AD$2:AD$149,$CZ$2:$CZ$149,Table1[[#This Row],[BAĞLANTI]])</f>
        <v>0</v>
      </c>
      <c r="AE173" s="8">
        <f>+SUMIFS(AE$2:AE$149,$CZ$2:$CZ$149,Table1[[#This Row],[BAĞLANTI]])</f>
        <v>0</v>
      </c>
      <c r="AF173" s="8">
        <f>+SUMIFS(AF$2:AF$149,$CZ$2:$CZ$149,Table1[[#This Row],[BAĞLANTI]])</f>
        <v>0</v>
      </c>
      <c r="AG173" s="8">
        <f>+SUMIFS(AG$2:AG$149,$CZ$2:$CZ$149,Table1[[#This Row],[BAĞLANTI]])</f>
        <v>0</v>
      </c>
      <c r="AH173" s="8">
        <f>+SUMIFS(AH$2:AH$149,$CZ$2:$CZ$149,Table1[[#This Row],[BAĞLANTI]])</f>
        <v>0</v>
      </c>
      <c r="AI173" s="8">
        <f>+SUMIFS(AI$2:AI$149,$CZ$2:$CZ$149,Table1[[#This Row],[BAĞLANTI]])</f>
        <v>0</v>
      </c>
      <c r="AJ173" s="8">
        <f>+SUMIFS(AJ$2:AJ$149,$CZ$2:$CZ$149,Table1[[#This Row],[BAĞLANTI]])</f>
        <v>0</v>
      </c>
      <c r="AK173" s="8">
        <f>+SUMIFS(AK$2:AK$149,$CZ$2:$CZ$149,Table1[[#This Row],[BAĞLANTI]])</f>
        <v>0</v>
      </c>
      <c r="AL173" s="8">
        <f>+SUMIFS(AL$2:AL$149,$CZ$2:$CZ$149,Table1[[#This Row],[BAĞLANTI]])</f>
        <v>0</v>
      </c>
      <c r="AM173" s="8">
        <f>+SUMIFS(AM$2:AM$149,$CZ$2:$CZ$149,Table1[[#This Row],[BAĞLANTI]])</f>
        <v>0</v>
      </c>
      <c r="AN173" s="8">
        <f>+SUMIFS(AN$2:AN$149,$CZ$2:$CZ$149,Table1[[#This Row],[BAĞLANTI]])</f>
        <v>0</v>
      </c>
      <c r="AO173" s="8">
        <f>+SUMIFS(AO$2:AO$149,$CZ$2:$CZ$149,Table1[[#This Row],[BAĞLANTI]])</f>
        <v>0</v>
      </c>
      <c r="AP173" s="8">
        <f>+SUMIFS(AP$2:AP$149,$CZ$2:$CZ$149,Table1[[#This Row],[BAĞLANTI]])</f>
        <v>0</v>
      </c>
      <c r="AQ173" s="8">
        <f>+SUMIFS(AQ$2:AQ$149,$CZ$2:$CZ$149,Table1[[#This Row],[BAĞLANTI]])</f>
        <v>0</v>
      </c>
      <c r="AR173" s="8">
        <f>+SUMIFS(AR$2:AR$149,$CZ$2:$CZ$149,Table1[[#This Row],[BAĞLANTI]])</f>
        <v>0</v>
      </c>
      <c r="AS173" s="8">
        <f>+SUMIFS(AS$2:AS$149,$CZ$2:$CZ$149,Table1[[#This Row],[BAĞLANTI]])</f>
        <v>0</v>
      </c>
      <c r="AT173" s="8">
        <f>+SUMIFS(AT$2:AT$149,$CZ$2:$CZ$149,Table1[[#This Row],[BAĞLANTI]])</f>
        <v>0</v>
      </c>
      <c r="AU173" s="8">
        <f>+SUMIFS(AU$2:AU$149,$CZ$2:$CZ$149,Table1[[#This Row],[BAĞLANTI]])</f>
        <v>0</v>
      </c>
      <c r="AV173" s="8">
        <f>+SUMIFS(AV$2:AV$149,$CZ$2:$CZ$149,Table1[[#This Row],[BAĞLANTI]])</f>
        <v>0</v>
      </c>
      <c r="AW173" s="8">
        <f>+SUMIFS(AW$2:AW$149,$CZ$2:$CZ$149,Table1[[#This Row],[BAĞLANTI]])</f>
        <v>0</v>
      </c>
      <c r="AX173" s="8">
        <f>+SUMIFS(AX$2:AX$149,$CZ$2:$CZ$149,Table1[[#This Row],[BAĞLANTI]])</f>
        <v>0</v>
      </c>
      <c r="AY173" s="8">
        <f>+SUMIFS(AY$2:AY$149,$CZ$2:$CZ$149,Table1[[#This Row],[BAĞLANTI]])</f>
        <v>0</v>
      </c>
      <c r="AZ173" s="8">
        <f>+SUMIFS(AZ$2:AZ$149,$CZ$2:$CZ$149,Table1[[#This Row],[BAĞLANTI]])</f>
        <v>0</v>
      </c>
      <c r="BA173" s="8">
        <f>+SUMIFS(BA$2:BA$149,$CZ$2:$CZ$149,Table1[[#This Row],[BAĞLANTI]])</f>
        <v>0</v>
      </c>
      <c r="BB173" s="8">
        <f>+SUMIFS(BB$2:BB$149,$CZ$2:$CZ$149,Table1[[#This Row],[BAĞLANTI]])</f>
        <v>0</v>
      </c>
      <c r="BC173" s="8">
        <f>+SUMIFS(BC$2:BC$149,$CZ$2:$CZ$149,Table1[[#This Row],[BAĞLANTI]])</f>
        <v>0</v>
      </c>
      <c r="BD173" s="8">
        <f>+SUMIFS(BD$2:BD$149,$CZ$2:$CZ$149,Table1[[#This Row],[BAĞLANTI]])</f>
        <v>0</v>
      </c>
      <c r="BE173" s="8">
        <f>+SUMIFS(BE$2:BE$149,$CZ$2:$CZ$149,Table1[[#This Row],[BAĞLANTI]])</f>
        <v>0</v>
      </c>
      <c r="BF173" s="8">
        <f>+SUMIFS(BF$2:BF$149,$CZ$2:$CZ$149,Table1[[#This Row],[BAĞLANTI]])</f>
        <v>0</v>
      </c>
      <c r="BG173" s="8">
        <f>+SUMIFS(BG$2:BG$149,$CZ$2:$CZ$149,Table1[[#This Row],[BAĞLANTI]])</f>
        <v>0</v>
      </c>
      <c r="BH173" s="8">
        <f>+SUMIFS(BH$2:BH$149,$CZ$2:$CZ$149,Table1[[#This Row],[BAĞLANTI]])</f>
        <v>0</v>
      </c>
      <c r="BI173" s="8">
        <f>+SUMIFS(BI$2:BI$149,$CZ$2:$CZ$149,Table1[[#This Row],[BAĞLANTI]])</f>
        <v>0</v>
      </c>
      <c r="BJ173" s="8">
        <f>+SUMIFS(BJ$2:BJ$149,$CZ$2:$CZ$149,Table1[[#This Row],[BAĞLANTI]])</f>
        <v>0</v>
      </c>
      <c r="BK173" s="8">
        <f>+SUMIFS(BK$2:BK$149,$CZ$2:$CZ$149,Table1[[#This Row],[BAĞLANTI]])</f>
        <v>0</v>
      </c>
      <c r="BL173" s="8">
        <f>+SUMIFS(BL$2:BL$149,$CZ$2:$CZ$149,Table1[[#This Row],[BAĞLANTI]])</f>
        <v>0</v>
      </c>
      <c r="BM173" s="8">
        <f>+SUMIFS(BM$2:BM$149,$CZ$2:$CZ$149,Table1[[#This Row],[BAĞLANTI]])</f>
        <v>0</v>
      </c>
      <c r="BN173" s="8">
        <f>+SUMIFS(BN$2:BN$149,$CZ$2:$CZ$149,Table1[[#This Row],[BAĞLANTI]])</f>
        <v>0</v>
      </c>
      <c r="BO173" s="8">
        <f>+SUMIFS(BO$2:BO$149,$CZ$2:$CZ$149,Table1[[#This Row],[BAĞLANTI]])</f>
        <v>0</v>
      </c>
      <c r="BP173" s="8">
        <f>+SUMIFS(BP$2:BP$149,$CZ$2:$CZ$149,Table1[[#This Row],[BAĞLANTI]])</f>
        <v>0</v>
      </c>
      <c r="BQ173" s="8">
        <f>+SUMIFS(BQ$2:BQ$149,$CZ$2:$CZ$149,Table1[[#This Row],[BAĞLANTI]])</f>
        <v>0</v>
      </c>
      <c r="BR173" s="8">
        <f>+SUMIFS(BR$2:BR$149,$CZ$2:$CZ$149,Table1[[#This Row],[BAĞLANTI]])</f>
        <v>0</v>
      </c>
      <c r="BS173" s="8">
        <f>+SUMIFS(BS$2:BS$149,$CZ$2:$CZ$149,Table1[[#This Row],[BAĞLANTI]])</f>
        <v>0</v>
      </c>
      <c r="BT173" s="8">
        <f>+SUMIFS(BT$2:BT$149,$CZ$2:$CZ$149,Table1[[#This Row],[BAĞLANTI]])</f>
        <v>0</v>
      </c>
      <c r="BU173" s="8">
        <f>+SUMIFS(BU$2:BU$149,$CZ$2:$CZ$149,Table1[[#This Row],[BAĞLANTI]])</f>
        <v>0</v>
      </c>
      <c r="BV173" s="8">
        <f>+SUMIFS(BV$2:BV$149,$CZ$2:$CZ$149,Table1[[#This Row],[BAĞLANTI]])</f>
        <v>0</v>
      </c>
      <c r="BW173" s="8">
        <f>+SUMIFS(BW$2:BW$149,$CZ$2:$CZ$149,Table1[[#This Row],[BAĞLANTI]])</f>
        <v>0</v>
      </c>
      <c r="CK173" s="8">
        <f t="shared" si="51"/>
        <v>0</v>
      </c>
      <c r="CL173" s="8">
        <f t="shared" si="52"/>
        <v>0</v>
      </c>
      <c r="CM173" s="8">
        <f t="shared" si="53"/>
        <v>0</v>
      </c>
      <c r="CN173" s="8">
        <f t="shared" si="54"/>
        <v>0</v>
      </c>
      <c r="CO173" s="8">
        <f t="shared" si="55"/>
        <v>0</v>
      </c>
      <c r="CP173" s="8">
        <f t="shared" si="56"/>
        <v>0</v>
      </c>
      <c r="CQ173" s="8">
        <f t="shared" si="57"/>
        <v>0</v>
      </c>
      <c r="CR173" s="8">
        <f t="shared" si="58"/>
        <v>0</v>
      </c>
      <c r="CS173" s="8">
        <f t="shared" si="59"/>
        <v>0</v>
      </c>
      <c r="CT173" s="8">
        <f t="shared" si="60"/>
        <v>0</v>
      </c>
      <c r="CU173" s="8">
        <f t="shared" si="61"/>
        <v>0</v>
      </c>
      <c r="CV173" s="8">
        <f t="shared" si="62"/>
        <v>0</v>
      </c>
      <c r="CW173" s="8">
        <f>+SUMIFS(CW$2:CW$149,$CZ$2:$CZ$149,Table1[[#This Row],[BAĞLANTI]])</f>
        <v>0</v>
      </c>
      <c r="CX173" s="8">
        <f>+SUMIFS(CX$2:CX$149,$CZ$2:$CZ$149,Table1[[#This Row],[BAĞLANTI]])</f>
        <v>0</v>
      </c>
      <c r="CY173" s="8">
        <f>+SUMIFS(CY$2:CY$149,$CZ$2:$CZ$149,Table1[[#This Row],[BAĞLANTI]])</f>
        <v>0</v>
      </c>
      <c r="CZ173" s="8" t="s">
        <v>5375</v>
      </c>
      <c r="DA173" s="8"/>
      <c r="DB173" s="8"/>
      <c r="DC173" s="8"/>
      <c r="DD173" s="8"/>
      <c r="DE173" s="8"/>
      <c r="DF173" s="8"/>
      <c r="DG173" s="8"/>
      <c r="DH173" s="8"/>
    </row>
    <row r="174" spans="1:112">
      <c r="A174" s="3" t="s">
        <v>5443</v>
      </c>
      <c r="B174" t="s">
        <v>11</v>
      </c>
      <c r="C174" t="s">
        <v>189</v>
      </c>
      <c r="D174" t="s">
        <v>71</v>
      </c>
      <c r="E174" t="s">
        <v>4974</v>
      </c>
      <c r="F174" s="77" t="s">
        <v>4973</v>
      </c>
      <c r="G174" t="s">
        <v>4983</v>
      </c>
      <c r="H174" s="3" t="s">
        <v>5444</v>
      </c>
      <c r="I174" s="3" t="s">
        <v>5194</v>
      </c>
      <c r="J174" s="78"/>
      <c r="K174" s="78"/>
      <c r="M174" s="78"/>
      <c r="N174" s="8">
        <f>+SUMIFS(N$2:N$149,$CZ$2:$CZ$149,Table1[[#This Row],[BAĞLANTI]])</f>
        <v>0</v>
      </c>
      <c r="O174" s="8">
        <f>+SUMIFS(O$2:O$149,$CZ$2:$CZ$149,Table1[[#This Row],[BAĞLANTI]])</f>
        <v>0</v>
      </c>
      <c r="P174" s="8">
        <f>+SUMIFS(P$2:P$149,$CZ$2:$CZ$149,Table1[[#This Row],[BAĞLANTI]])</f>
        <v>0</v>
      </c>
      <c r="Q174" s="8">
        <f>+SUMIFS(Q$2:Q$149,$CZ$2:$CZ$149,Table1[[#This Row],[BAĞLANTI]])</f>
        <v>0</v>
      </c>
      <c r="R174" s="8">
        <f>+SUMIFS(R$2:R$149,$CZ$2:$CZ$149,Table1[[#This Row],[BAĞLANTI]])</f>
        <v>0</v>
      </c>
      <c r="S174" s="8">
        <f>+SUMIFS(S$2:S$149,$CZ$2:$CZ$149,Table1[[#This Row],[BAĞLANTI]])</f>
        <v>0</v>
      </c>
      <c r="T174" s="8">
        <f>+SUMIFS(T$2:T$149,$CZ$2:$CZ$149,Table1[[#This Row],[BAĞLANTI]])</f>
        <v>0</v>
      </c>
      <c r="U174" s="8">
        <f>+SUMIFS(U$2:U$149,$CZ$2:$CZ$149,Table1[[#This Row],[BAĞLANTI]])</f>
        <v>0</v>
      </c>
      <c r="V174" s="8">
        <f>+SUMIFS(V$2:V$149,$CZ$2:$CZ$149,Table1[[#This Row],[BAĞLANTI]])</f>
        <v>0</v>
      </c>
      <c r="W174" s="8">
        <f>+SUMIFS(W$2:W$149,$CZ$2:$CZ$149,Table1[[#This Row],[BAĞLANTI]])</f>
        <v>0</v>
      </c>
      <c r="X174" s="8">
        <f>+SUMIFS(X$2:X$149,$CZ$2:$CZ$149,Table1[[#This Row],[BAĞLANTI]])</f>
        <v>0</v>
      </c>
      <c r="Y174" s="10">
        <f>+SUMIFS(Y$2:Y$149,$CZ$2:$CZ$149,Table1[[#This Row],[BAĞLANTI]])</f>
        <v>0</v>
      </c>
      <c r="Z174" s="8">
        <f>+SUMIFS(Z$2:Z$149,$CZ$2:$CZ$149,Table1[[#This Row],[BAĞLANTI]])</f>
        <v>0</v>
      </c>
      <c r="AA174" s="8">
        <f>+SUMIFS(AA$2:AA$149,$CZ$2:$CZ$149,Table1[[#This Row],[BAĞLANTI]])</f>
        <v>0</v>
      </c>
      <c r="AB174" s="8">
        <f>+SUMIFS(AB$2:AB$149,$CZ$2:$CZ$149,Table1[[#This Row],[BAĞLANTI]])</f>
        <v>0</v>
      </c>
      <c r="AC174" s="8">
        <f>+SUMIFS(AC$2:AC$149,$CZ$2:$CZ$149,Table1[[#This Row],[BAĞLANTI]])</f>
        <v>0</v>
      </c>
      <c r="AD174" s="8">
        <f>+SUMIFS(AD$2:AD$149,$CZ$2:$CZ$149,Table1[[#This Row],[BAĞLANTI]])</f>
        <v>0</v>
      </c>
      <c r="AE174" s="8">
        <f>+SUMIFS(AE$2:AE$149,$CZ$2:$CZ$149,Table1[[#This Row],[BAĞLANTI]])</f>
        <v>0</v>
      </c>
      <c r="AF174" s="8">
        <f>+SUMIFS(AF$2:AF$149,$CZ$2:$CZ$149,Table1[[#This Row],[BAĞLANTI]])</f>
        <v>0</v>
      </c>
      <c r="AG174" s="8">
        <f>+SUMIFS(AG$2:AG$149,$CZ$2:$CZ$149,Table1[[#This Row],[BAĞLANTI]])</f>
        <v>0</v>
      </c>
      <c r="AH174" s="8">
        <f>+SUMIFS(AH$2:AH$149,$CZ$2:$CZ$149,Table1[[#This Row],[BAĞLANTI]])</f>
        <v>0</v>
      </c>
      <c r="AI174" s="8">
        <f>+SUMIFS(AI$2:AI$149,$CZ$2:$CZ$149,Table1[[#This Row],[BAĞLANTI]])</f>
        <v>0</v>
      </c>
      <c r="AJ174" s="8">
        <f>+SUMIFS(AJ$2:AJ$149,$CZ$2:$CZ$149,Table1[[#This Row],[BAĞLANTI]])</f>
        <v>0</v>
      </c>
      <c r="AK174" s="8">
        <f>+SUMIFS(AK$2:AK$149,$CZ$2:$CZ$149,Table1[[#This Row],[BAĞLANTI]])</f>
        <v>0</v>
      </c>
      <c r="AL174" s="8">
        <f>+SUMIFS(AL$2:AL$149,$CZ$2:$CZ$149,Table1[[#This Row],[BAĞLANTI]])</f>
        <v>0</v>
      </c>
      <c r="AM174" s="8">
        <f>+SUMIFS(AM$2:AM$149,$CZ$2:$CZ$149,Table1[[#This Row],[BAĞLANTI]])</f>
        <v>0</v>
      </c>
      <c r="AN174" s="8">
        <f>+SUMIFS(AN$2:AN$149,$CZ$2:$CZ$149,Table1[[#This Row],[BAĞLANTI]])</f>
        <v>0</v>
      </c>
      <c r="AO174" s="8">
        <f>+SUMIFS(AO$2:AO$149,$CZ$2:$CZ$149,Table1[[#This Row],[BAĞLANTI]])</f>
        <v>0</v>
      </c>
      <c r="AP174" s="8">
        <f>+SUMIFS(AP$2:AP$149,$CZ$2:$CZ$149,Table1[[#This Row],[BAĞLANTI]])</f>
        <v>0</v>
      </c>
      <c r="AQ174" s="8">
        <f>+SUMIFS(AQ$2:AQ$149,$CZ$2:$CZ$149,Table1[[#This Row],[BAĞLANTI]])</f>
        <v>0</v>
      </c>
      <c r="AR174" s="8">
        <f>+SUMIFS(AR$2:AR$149,$CZ$2:$CZ$149,Table1[[#This Row],[BAĞLANTI]])</f>
        <v>0</v>
      </c>
      <c r="AS174" s="8">
        <f>+SUMIFS(AS$2:AS$149,$CZ$2:$CZ$149,Table1[[#This Row],[BAĞLANTI]])</f>
        <v>0</v>
      </c>
      <c r="AT174" s="8">
        <f>+SUMIFS(AT$2:AT$149,$CZ$2:$CZ$149,Table1[[#This Row],[BAĞLANTI]])</f>
        <v>0</v>
      </c>
      <c r="AU174" s="8">
        <f>+SUMIFS(AU$2:AU$149,$CZ$2:$CZ$149,Table1[[#This Row],[BAĞLANTI]])</f>
        <v>0</v>
      </c>
      <c r="AV174" s="8">
        <f>+SUMIFS(AV$2:AV$149,$CZ$2:$CZ$149,Table1[[#This Row],[BAĞLANTI]])</f>
        <v>0</v>
      </c>
      <c r="AW174" s="8">
        <f>+SUMIFS(AW$2:AW$149,$CZ$2:$CZ$149,Table1[[#This Row],[BAĞLANTI]])</f>
        <v>0</v>
      </c>
      <c r="AX174" s="8">
        <f>+SUMIFS(AX$2:AX$149,$CZ$2:$CZ$149,Table1[[#This Row],[BAĞLANTI]])</f>
        <v>0</v>
      </c>
      <c r="AY174" s="8">
        <f>+SUMIFS(AY$2:AY$149,$CZ$2:$CZ$149,Table1[[#This Row],[BAĞLANTI]])</f>
        <v>0</v>
      </c>
      <c r="AZ174" s="8">
        <f>+SUMIFS(AZ$2:AZ$149,$CZ$2:$CZ$149,Table1[[#This Row],[BAĞLANTI]])</f>
        <v>0</v>
      </c>
      <c r="BA174" s="8">
        <f>+SUMIFS(BA$2:BA$149,$CZ$2:$CZ$149,Table1[[#This Row],[BAĞLANTI]])</f>
        <v>0</v>
      </c>
      <c r="BB174" s="8">
        <f>+SUMIFS(BB$2:BB$149,$CZ$2:$CZ$149,Table1[[#This Row],[BAĞLANTI]])</f>
        <v>0</v>
      </c>
      <c r="BC174" s="8">
        <f>+SUMIFS(BC$2:BC$149,$CZ$2:$CZ$149,Table1[[#This Row],[BAĞLANTI]])</f>
        <v>0</v>
      </c>
      <c r="BD174" s="8">
        <f>+SUMIFS(BD$2:BD$149,$CZ$2:$CZ$149,Table1[[#This Row],[BAĞLANTI]])</f>
        <v>0</v>
      </c>
      <c r="BE174" s="8">
        <f>+SUMIFS(BE$2:BE$149,$CZ$2:$CZ$149,Table1[[#This Row],[BAĞLANTI]])</f>
        <v>0</v>
      </c>
      <c r="BF174" s="8">
        <f>+SUMIFS(BF$2:BF$149,$CZ$2:$CZ$149,Table1[[#This Row],[BAĞLANTI]])</f>
        <v>0</v>
      </c>
      <c r="BG174" s="8">
        <f>+SUMIFS(BG$2:BG$149,$CZ$2:$CZ$149,Table1[[#This Row],[BAĞLANTI]])</f>
        <v>0</v>
      </c>
      <c r="BH174" s="8">
        <f>+SUMIFS(BH$2:BH$149,$CZ$2:$CZ$149,Table1[[#This Row],[BAĞLANTI]])</f>
        <v>0</v>
      </c>
      <c r="BI174" s="8">
        <f>+SUMIFS(BI$2:BI$149,$CZ$2:$CZ$149,Table1[[#This Row],[BAĞLANTI]])</f>
        <v>0</v>
      </c>
      <c r="BJ174" s="8">
        <f>+SUMIFS(BJ$2:BJ$149,$CZ$2:$CZ$149,Table1[[#This Row],[BAĞLANTI]])</f>
        <v>0</v>
      </c>
      <c r="BK174" s="8">
        <f>+SUMIFS(BK$2:BK$149,$CZ$2:$CZ$149,Table1[[#This Row],[BAĞLANTI]])</f>
        <v>0</v>
      </c>
      <c r="BL174" s="8">
        <f>+SUMIFS(BL$2:BL$149,$CZ$2:$CZ$149,Table1[[#This Row],[BAĞLANTI]])</f>
        <v>0</v>
      </c>
      <c r="BM174" s="8">
        <f>+SUMIFS(BM$2:BM$149,$CZ$2:$CZ$149,Table1[[#This Row],[BAĞLANTI]])</f>
        <v>0</v>
      </c>
      <c r="BN174" s="8">
        <f>+SUMIFS(BN$2:BN$149,$CZ$2:$CZ$149,Table1[[#This Row],[BAĞLANTI]])</f>
        <v>0</v>
      </c>
      <c r="BO174" s="8">
        <f>+SUMIFS(BO$2:BO$149,$CZ$2:$CZ$149,Table1[[#This Row],[BAĞLANTI]])</f>
        <v>0</v>
      </c>
      <c r="BP174" s="8">
        <f>+SUMIFS(BP$2:BP$149,$CZ$2:$CZ$149,Table1[[#This Row],[BAĞLANTI]])</f>
        <v>0</v>
      </c>
      <c r="BQ174" s="8">
        <f>+SUMIFS(BQ$2:BQ$149,$CZ$2:$CZ$149,Table1[[#This Row],[BAĞLANTI]])</f>
        <v>0</v>
      </c>
      <c r="BR174" s="8">
        <f>+SUMIFS(BR$2:BR$149,$CZ$2:$CZ$149,Table1[[#This Row],[BAĞLANTI]])</f>
        <v>0</v>
      </c>
      <c r="BS174" s="8">
        <f>+SUMIFS(BS$2:BS$149,$CZ$2:$CZ$149,Table1[[#This Row],[BAĞLANTI]])</f>
        <v>0</v>
      </c>
      <c r="BT174" s="8">
        <f>+SUMIFS(BT$2:BT$149,$CZ$2:$CZ$149,Table1[[#This Row],[BAĞLANTI]])</f>
        <v>0</v>
      </c>
      <c r="BU174" s="8">
        <f>+SUMIFS(BU$2:BU$149,$CZ$2:$CZ$149,Table1[[#This Row],[BAĞLANTI]])</f>
        <v>0</v>
      </c>
      <c r="BV174" s="8">
        <f>+SUMIFS(BV$2:BV$149,$CZ$2:$CZ$149,Table1[[#This Row],[BAĞLANTI]])</f>
        <v>0</v>
      </c>
      <c r="BW174" s="8">
        <f>+SUMIFS(BW$2:BW$149,$CZ$2:$CZ$149,Table1[[#This Row],[BAĞLANTI]])</f>
        <v>0</v>
      </c>
      <c r="CK174" s="8">
        <f t="shared" si="51"/>
        <v>0</v>
      </c>
      <c r="CL174" s="8">
        <f t="shared" si="52"/>
        <v>0</v>
      </c>
      <c r="CM174" s="8">
        <f t="shared" si="53"/>
        <v>0</v>
      </c>
      <c r="CN174" s="8">
        <f t="shared" si="54"/>
        <v>0</v>
      </c>
      <c r="CO174" s="8">
        <f t="shared" si="55"/>
        <v>0</v>
      </c>
      <c r="CP174" s="8">
        <f t="shared" si="56"/>
        <v>0</v>
      </c>
      <c r="CQ174" s="8">
        <f t="shared" si="57"/>
        <v>0</v>
      </c>
      <c r="CR174" s="8">
        <f t="shared" si="58"/>
        <v>0</v>
      </c>
      <c r="CS174" s="8">
        <f t="shared" si="59"/>
        <v>0</v>
      </c>
      <c r="CT174" s="8">
        <f t="shared" si="60"/>
        <v>0</v>
      </c>
      <c r="CU174" s="8">
        <f t="shared" si="61"/>
        <v>0</v>
      </c>
      <c r="CV174" s="8">
        <f t="shared" si="62"/>
        <v>0</v>
      </c>
      <c r="CW174" s="8">
        <f>+SUMIFS(CW$2:CW$149,$CZ$2:$CZ$149,Table1[[#This Row],[BAĞLANTI]])</f>
        <v>0</v>
      </c>
      <c r="CX174" s="8">
        <f>+SUMIFS(CX$2:CX$149,$CZ$2:$CZ$149,Table1[[#This Row],[BAĞLANTI]])</f>
        <v>0</v>
      </c>
      <c r="CY174" s="8">
        <f>+SUMIFS(CY$2:CY$149,$CZ$2:$CZ$149,Table1[[#This Row],[BAĞLANTI]])</f>
        <v>0</v>
      </c>
      <c r="CZ174" s="8" t="s">
        <v>5376</v>
      </c>
      <c r="DA174" s="8"/>
      <c r="DB174" s="8"/>
      <c r="DC174" s="8"/>
      <c r="DD174" s="8"/>
      <c r="DE174" s="8"/>
      <c r="DF174" s="8"/>
      <c r="DG174" s="8"/>
      <c r="DH174" s="8"/>
    </row>
    <row r="175" spans="1:112">
      <c r="A175" s="3" t="s">
        <v>5443</v>
      </c>
      <c r="B175" t="s">
        <v>11</v>
      </c>
      <c r="C175" t="s">
        <v>189</v>
      </c>
      <c r="D175" t="s">
        <v>73</v>
      </c>
      <c r="E175" t="s">
        <v>4975</v>
      </c>
      <c r="F175" s="77" t="s">
        <v>4973</v>
      </c>
      <c r="G175" t="s">
        <v>4983</v>
      </c>
      <c r="H175" s="3" t="s">
        <v>5444</v>
      </c>
      <c r="I175" s="3" t="s">
        <v>5194</v>
      </c>
      <c r="J175" s="78"/>
      <c r="K175" s="78"/>
      <c r="M175" s="78"/>
      <c r="N175" s="8">
        <f>+SUMIFS(N$2:N$149,$CZ$2:$CZ$149,Table1[[#This Row],[BAĞLANTI]])</f>
        <v>0</v>
      </c>
      <c r="O175" s="8">
        <f>+SUMIFS(O$2:O$149,$CZ$2:$CZ$149,Table1[[#This Row],[BAĞLANTI]])</f>
        <v>0</v>
      </c>
      <c r="P175" s="8">
        <f>+SUMIFS(P$2:P$149,$CZ$2:$CZ$149,Table1[[#This Row],[BAĞLANTI]])</f>
        <v>0</v>
      </c>
      <c r="Q175" s="8">
        <f>+SUMIFS(Q$2:Q$149,$CZ$2:$CZ$149,Table1[[#This Row],[BAĞLANTI]])</f>
        <v>0</v>
      </c>
      <c r="R175" s="8">
        <f>+SUMIFS(R$2:R$149,$CZ$2:$CZ$149,Table1[[#This Row],[BAĞLANTI]])</f>
        <v>0</v>
      </c>
      <c r="S175" s="8">
        <f>+SUMIFS(S$2:S$149,$CZ$2:$CZ$149,Table1[[#This Row],[BAĞLANTI]])</f>
        <v>0</v>
      </c>
      <c r="T175" s="8">
        <f>+SUMIFS(T$2:T$149,$CZ$2:$CZ$149,Table1[[#This Row],[BAĞLANTI]])</f>
        <v>0</v>
      </c>
      <c r="U175" s="8">
        <f>+SUMIFS(U$2:U$149,$CZ$2:$CZ$149,Table1[[#This Row],[BAĞLANTI]])</f>
        <v>0</v>
      </c>
      <c r="V175" s="8">
        <f>+SUMIFS(V$2:V$149,$CZ$2:$CZ$149,Table1[[#This Row],[BAĞLANTI]])</f>
        <v>0</v>
      </c>
      <c r="W175" s="8">
        <f>+SUMIFS(W$2:W$149,$CZ$2:$CZ$149,Table1[[#This Row],[BAĞLANTI]])</f>
        <v>0</v>
      </c>
      <c r="X175" s="8">
        <f>+SUMIFS(X$2:X$149,$CZ$2:$CZ$149,Table1[[#This Row],[BAĞLANTI]])</f>
        <v>0</v>
      </c>
      <c r="Y175" s="10">
        <f>+SUMIFS(Y$2:Y$149,$CZ$2:$CZ$149,Table1[[#This Row],[BAĞLANTI]])</f>
        <v>0</v>
      </c>
      <c r="Z175" s="8">
        <f>+SUMIFS(Z$2:Z$149,$CZ$2:$CZ$149,Table1[[#This Row],[BAĞLANTI]])</f>
        <v>0</v>
      </c>
      <c r="AA175" s="8">
        <f>+SUMIFS(AA$2:AA$149,$CZ$2:$CZ$149,Table1[[#This Row],[BAĞLANTI]])</f>
        <v>0</v>
      </c>
      <c r="AB175" s="8">
        <f>+SUMIFS(AB$2:AB$149,$CZ$2:$CZ$149,Table1[[#This Row],[BAĞLANTI]])</f>
        <v>0</v>
      </c>
      <c r="AC175" s="8">
        <f>+SUMIFS(AC$2:AC$149,$CZ$2:$CZ$149,Table1[[#This Row],[BAĞLANTI]])</f>
        <v>0</v>
      </c>
      <c r="AD175" s="8">
        <f>+SUMIFS(AD$2:AD$149,$CZ$2:$CZ$149,Table1[[#This Row],[BAĞLANTI]])</f>
        <v>0</v>
      </c>
      <c r="AE175" s="8">
        <f>+SUMIFS(AE$2:AE$149,$CZ$2:$CZ$149,Table1[[#This Row],[BAĞLANTI]])</f>
        <v>0</v>
      </c>
      <c r="AF175" s="8">
        <f>+SUMIFS(AF$2:AF$149,$CZ$2:$CZ$149,Table1[[#This Row],[BAĞLANTI]])</f>
        <v>0</v>
      </c>
      <c r="AG175" s="8">
        <f>+SUMIFS(AG$2:AG$149,$CZ$2:$CZ$149,Table1[[#This Row],[BAĞLANTI]])</f>
        <v>0</v>
      </c>
      <c r="AH175" s="8">
        <f>+SUMIFS(AH$2:AH$149,$CZ$2:$CZ$149,Table1[[#This Row],[BAĞLANTI]])</f>
        <v>0</v>
      </c>
      <c r="AI175" s="8">
        <f>+SUMIFS(AI$2:AI$149,$CZ$2:$CZ$149,Table1[[#This Row],[BAĞLANTI]])</f>
        <v>0</v>
      </c>
      <c r="AJ175" s="8">
        <f>+SUMIFS(AJ$2:AJ$149,$CZ$2:$CZ$149,Table1[[#This Row],[BAĞLANTI]])</f>
        <v>0</v>
      </c>
      <c r="AK175" s="8">
        <f>+SUMIFS(AK$2:AK$149,$CZ$2:$CZ$149,Table1[[#This Row],[BAĞLANTI]])</f>
        <v>0</v>
      </c>
      <c r="AL175" s="8">
        <f>+SUMIFS(AL$2:AL$149,$CZ$2:$CZ$149,Table1[[#This Row],[BAĞLANTI]])</f>
        <v>0</v>
      </c>
      <c r="AM175" s="8">
        <f>+SUMIFS(AM$2:AM$149,$CZ$2:$CZ$149,Table1[[#This Row],[BAĞLANTI]])</f>
        <v>0</v>
      </c>
      <c r="AN175" s="8">
        <f>+SUMIFS(AN$2:AN$149,$CZ$2:$CZ$149,Table1[[#This Row],[BAĞLANTI]])</f>
        <v>0</v>
      </c>
      <c r="AO175" s="8">
        <f>+SUMIFS(AO$2:AO$149,$CZ$2:$CZ$149,Table1[[#This Row],[BAĞLANTI]])</f>
        <v>0</v>
      </c>
      <c r="AP175" s="8">
        <f>+SUMIFS(AP$2:AP$149,$CZ$2:$CZ$149,Table1[[#This Row],[BAĞLANTI]])</f>
        <v>0</v>
      </c>
      <c r="AQ175" s="8">
        <f>+SUMIFS(AQ$2:AQ$149,$CZ$2:$CZ$149,Table1[[#This Row],[BAĞLANTI]])</f>
        <v>0</v>
      </c>
      <c r="AR175" s="8">
        <f>+SUMIFS(AR$2:AR$149,$CZ$2:$CZ$149,Table1[[#This Row],[BAĞLANTI]])</f>
        <v>0</v>
      </c>
      <c r="AS175" s="8">
        <f>+SUMIFS(AS$2:AS$149,$CZ$2:$CZ$149,Table1[[#This Row],[BAĞLANTI]])</f>
        <v>0</v>
      </c>
      <c r="AT175" s="8">
        <f>+SUMIFS(AT$2:AT$149,$CZ$2:$CZ$149,Table1[[#This Row],[BAĞLANTI]])</f>
        <v>0</v>
      </c>
      <c r="AU175" s="8">
        <f>+SUMIFS(AU$2:AU$149,$CZ$2:$CZ$149,Table1[[#This Row],[BAĞLANTI]])</f>
        <v>0</v>
      </c>
      <c r="AV175" s="8">
        <f>+SUMIFS(AV$2:AV$149,$CZ$2:$CZ$149,Table1[[#This Row],[BAĞLANTI]])</f>
        <v>0</v>
      </c>
      <c r="AW175" s="8">
        <f>+SUMIFS(AW$2:AW$149,$CZ$2:$CZ$149,Table1[[#This Row],[BAĞLANTI]])</f>
        <v>0</v>
      </c>
      <c r="AX175" s="8">
        <f>+SUMIFS(AX$2:AX$149,$CZ$2:$CZ$149,Table1[[#This Row],[BAĞLANTI]])</f>
        <v>0</v>
      </c>
      <c r="AY175" s="8">
        <f>+SUMIFS(AY$2:AY$149,$CZ$2:$CZ$149,Table1[[#This Row],[BAĞLANTI]])</f>
        <v>0</v>
      </c>
      <c r="AZ175" s="8">
        <f>+SUMIFS(AZ$2:AZ$149,$CZ$2:$CZ$149,Table1[[#This Row],[BAĞLANTI]])</f>
        <v>0</v>
      </c>
      <c r="BA175" s="8">
        <f>+SUMIFS(BA$2:BA$149,$CZ$2:$CZ$149,Table1[[#This Row],[BAĞLANTI]])</f>
        <v>0</v>
      </c>
      <c r="BB175" s="8">
        <f>+SUMIFS(BB$2:BB$149,$CZ$2:$CZ$149,Table1[[#This Row],[BAĞLANTI]])</f>
        <v>0</v>
      </c>
      <c r="BC175" s="8">
        <f>+SUMIFS(BC$2:BC$149,$CZ$2:$CZ$149,Table1[[#This Row],[BAĞLANTI]])</f>
        <v>0</v>
      </c>
      <c r="BD175" s="8">
        <f>+SUMIFS(BD$2:BD$149,$CZ$2:$CZ$149,Table1[[#This Row],[BAĞLANTI]])</f>
        <v>0</v>
      </c>
      <c r="BE175" s="8">
        <f>+SUMIFS(BE$2:BE$149,$CZ$2:$CZ$149,Table1[[#This Row],[BAĞLANTI]])</f>
        <v>0</v>
      </c>
      <c r="BF175" s="8">
        <f>+SUMIFS(BF$2:BF$149,$CZ$2:$CZ$149,Table1[[#This Row],[BAĞLANTI]])</f>
        <v>0</v>
      </c>
      <c r="BG175" s="8">
        <f>+SUMIFS(BG$2:BG$149,$CZ$2:$CZ$149,Table1[[#This Row],[BAĞLANTI]])</f>
        <v>0</v>
      </c>
      <c r="BH175" s="8">
        <f>+SUMIFS(BH$2:BH$149,$CZ$2:$CZ$149,Table1[[#This Row],[BAĞLANTI]])</f>
        <v>0</v>
      </c>
      <c r="BI175" s="8">
        <f>+SUMIFS(BI$2:BI$149,$CZ$2:$CZ$149,Table1[[#This Row],[BAĞLANTI]])</f>
        <v>0</v>
      </c>
      <c r="BJ175" s="8">
        <f>+SUMIFS(BJ$2:BJ$149,$CZ$2:$CZ$149,Table1[[#This Row],[BAĞLANTI]])</f>
        <v>0</v>
      </c>
      <c r="BK175" s="8">
        <f>+SUMIFS(BK$2:BK$149,$CZ$2:$CZ$149,Table1[[#This Row],[BAĞLANTI]])</f>
        <v>0</v>
      </c>
      <c r="BL175" s="8">
        <f>+SUMIFS(BL$2:BL$149,$CZ$2:$CZ$149,Table1[[#This Row],[BAĞLANTI]])</f>
        <v>0</v>
      </c>
      <c r="BM175" s="8">
        <f>+SUMIFS(BM$2:BM$149,$CZ$2:$CZ$149,Table1[[#This Row],[BAĞLANTI]])</f>
        <v>0</v>
      </c>
      <c r="BN175" s="8">
        <f>+SUMIFS(BN$2:BN$149,$CZ$2:$CZ$149,Table1[[#This Row],[BAĞLANTI]])</f>
        <v>0</v>
      </c>
      <c r="BO175" s="8">
        <f>+SUMIFS(BO$2:BO$149,$CZ$2:$CZ$149,Table1[[#This Row],[BAĞLANTI]])</f>
        <v>0</v>
      </c>
      <c r="BP175" s="8">
        <f>+SUMIFS(BP$2:BP$149,$CZ$2:$CZ$149,Table1[[#This Row],[BAĞLANTI]])</f>
        <v>0</v>
      </c>
      <c r="BQ175" s="8">
        <f>+SUMIFS(BQ$2:BQ$149,$CZ$2:$CZ$149,Table1[[#This Row],[BAĞLANTI]])</f>
        <v>0</v>
      </c>
      <c r="BR175" s="8">
        <f>+SUMIFS(BR$2:BR$149,$CZ$2:$CZ$149,Table1[[#This Row],[BAĞLANTI]])</f>
        <v>0</v>
      </c>
      <c r="BS175" s="8">
        <f>+SUMIFS(BS$2:BS$149,$CZ$2:$CZ$149,Table1[[#This Row],[BAĞLANTI]])</f>
        <v>0</v>
      </c>
      <c r="BT175" s="8">
        <f>+SUMIFS(BT$2:BT$149,$CZ$2:$CZ$149,Table1[[#This Row],[BAĞLANTI]])</f>
        <v>0</v>
      </c>
      <c r="BU175" s="8">
        <f>+SUMIFS(BU$2:BU$149,$CZ$2:$CZ$149,Table1[[#This Row],[BAĞLANTI]])</f>
        <v>0</v>
      </c>
      <c r="BV175" s="8">
        <f>+SUMIFS(BV$2:BV$149,$CZ$2:$CZ$149,Table1[[#This Row],[BAĞLANTI]])</f>
        <v>0</v>
      </c>
      <c r="BW175" s="8">
        <f>+SUMIFS(BW$2:BW$149,$CZ$2:$CZ$149,Table1[[#This Row],[BAĞLANTI]])</f>
        <v>0</v>
      </c>
      <c r="CK175" s="8">
        <f t="shared" si="51"/>
        <v>0</v>
      </c>
      <c r="CL175" s="8">
        <f t="shared" si="52"/>
        <v>0</v>
      </c>
      <c r="CM175" s="8">
        <f t="shared" si="53"/>
        <v>0</v>
      </c>
      <c r="CN175" s="8">
        <f t="shared" si="54"/>
        <v>0</v>
      </c>
      <c r="CO175" s="8">
        <f t="shared" si="55"/>
        <v>0</v>
      </c>
      <c r="CP175" s="8">
        <f t="shared" si="56"/>
        <v>0</v>
      </c>
      <c r="CQ175" s="8">
        <f t="shared" si="57"/>
        <v>0</v>
      </c>
      <c r="CR175" s="8">
        <f t="shared" si="58"/>
        <v>0</v>
      </c>
      <c r="CS175" s="8">
        <f t="shared" si="59"/>
        <v>0</v>
      </c>
      <c r="CT175" s="8">
        <f t="shared" si="60"/>
        <v>0</v>
      </c>
      <c r="CU175" s="8">
        <f t="shared" si="61"/>
        <v>0</v>
      </c>
      <c r="CV175" s="8">
        <f t="shared" si="62"/>
        <v>0</v>
      </c>
      <c r="CW175" s="8">
        <f>+SUMIFS(CW$2:CW$149,$CZ$2:$CZ$149,Table1[[#This Row],[BAĞLANTI]])</f>
        <v>0</v>
      </c>
      <c r="CX175" s="8">
        <f>+SUMIFS(CX$2:CX$149,$CZ$2:$CZ$149,Table1[[#This Row],[BAĞLANTI]])</f>
        <v>0</v>
      </c>
      <c r="CY175" s="8">
        <f>+SUMIFS(CY$2:CY$149,$CZ$2:$CZ$149,Table1[[#This Row],[BAĞLANTI]])</f>
        <v>0</v>
      </c>
      <c r="CZ175" s="8" t="s">
        <v>5377</v>
      </c>
      <c r="DA175" s="8"/>
      <c r="DB175" s="8"/>
      <c r="DC175" s="8"/>
      <c r="DD175" s="8"/>
      <c r="DE175" s="8"/>
      <c r="DF175" s="8"/>
      <c r="DG175" s="8"/>
      <c r="DH175" s="8"/>
    </row>
    <row r="176" spans="1:112">
      <c r="A176" s="3" t="s">
        <v>5443</v>
      </c>
      <c r="B176" t="s">
        <v>11</v>
      </c>
      <c r="C176" t="s">
        <v>189</v>
      </c>
      <c r="D176" t="s">
        <v>5181</v>
      </c>
      <c r="E176" t="s">
        <v>5183</v>
      </c>
      <c r="F176" s="77" t="s">
        <v>4973</v>
      </c>
      <c r="G176" t="s">
        <v>4983</v>
      </c>
      <c r="H176" s="3" t="s">
        <v>5444</v>
      </c>
      <c r="I176" s="3" t="s">
        <v>5194</v>
      </c>
      <c r="J176" s="78"/>
      <c r="K176" s="78"/>
      <c r="M176" s="78"/>
      <c r="N176" s="8">
        <f>+SUMIFS(N$2:N$149,$CZ$2:$CZ$149,Table1[[#This Row],[BAĞLANTI]])</f>
        <v>0</v>
      </c>
      <c r="O176" s="8">
        <f>+SUMIFS(O$2:O$149,$CZ$2:$CZ$149,Table1[[#This Row],[BAĞLANTI]])</f>
        <v>0</v>
      </c>
      <c r="P176" s="8">
        <f>+SUMIFS(P$2:P$149,$CZ$2:$CZ$149,Table1[[#This Row],[BAĞLANTI]])</f>
        <v>0</v>
      </c>
      <c r="Q176" s="8">
        <f>+SUMIFS(Q$2:Q$149,$CZ$2:$CZ$149,Table1[[#This Row],[BAĞLANTI]])</f>
        <v>0</v>
      </c>
      <c r="R176" s="8">
        <f>+SUMIFS(R$2:R$149,$CZ$2:$CZ$149,Table1[[#This Row],[BAĞLANTI]])</f>
        <v>0</v>
      </c>
      <c r="S176" s="8">
        <f>+SUMIFS(S$2:S$149,$CZ$2:$CZ$149,Table1[[#This Row],[BAĞLANTI]])</f>
        <v>0</v>
      </c>
      <c r="T176" s="8">
        <f>+SUMIFS(T$2:T$149,$CZ$2:$CZ$149,Table1[[#This Row],[BAĞLANTI]])</f>
        <v>0</v>
      </c>
      <c r="U176" s="8">
        <f>+SUMIFS(U$2:U$149,$CZ$2:$CZ$149,Table1[[#This Row],[BAĞLANTI]])</f>
        <v>0</v>
      </c>
      <c r="V176" s="8">
        <f>+SUMIFS(V$2:V$149,$CZ$2:$CZ$149,Table1[[#This Row],[BAĞLANTI]])</f>
        <v>0</v>
      </c>
      <c r="W176" s="8">
        <f>+SUMIFS(W$2:W$149,$CZ$2:$CZ$149,Table1[[#This Row],[BAĞLANTI]])</f>
        <v>0</v>
      </c>
      <c r="X176" s="8">
        <f>+SUMIFS(X$2:X$149,$CZ$2:$CZ$149,Table1[[#This Row],[BAĞLANTI]])</f>
        <v>0</v>
      </c>
      <c r="Y176" s="10">
        <f>+SUMIFS(Y$2:Y$149,$CZ$2:$CZ$149,Table1[[#This Row],[BAĞLANTI]])</f>
        <v>0</v>
      </c>
      <c r="Z176" s="8">
        <f>+SUMIFS(Z$2:Z$149,$CZ$2:$CZ$149,Table1[[#This Row],[BAĞLANTI]])</f>
        <v>0</v>
      </c>
      <c r="AA176" s="8">
        <f>+SUMIFS(AA$2:AA$149,$CZ$2:$CZ$149,Table1[[#This Row],[BAĞLANTI]])</f>
        <v>0</v>
      </c>
      <c r="AB176" s="8">
        <f>+SUMIFS(AB$2:AB$149,$CZ$2:$CZ$149,Table1[[#This Row],[BAĞLANTI]])</f>
        <v>0</v>
      </c>
      <c r="AC176" s="8">
        <f>+SUMIFS(AC$2:AC$149,$CZ$2:$CZ$149,Table1[[#This Row],[BAĞLANTI]])</f>
        <v>0</v>
      </c>
      <c r="AD176" s="8">
        <f>+SUMIFS(AD$2:AD$149,$CZ$2:$CZ$149,Table1[[#This Row],[BAĞLANTI]])</f>
        <v>0</v>
      </c>
      <c r="AE176" s="8">
        <f>+SUMIFS(AE$2:AE$149,$CZ$2:$CZ$149,Table1[[#This Row],[BAĞLANTI]])</f>
        <v>0</v>
      </c>
      <c r="AF176" s="8">
        <f>+SUMIFS(AF$2:AF$149,$CZ$2:$CZ$149,Table1[[#This Row],[BAĞLANTI]])</f>
        <v>0</v>
      </c>
      <c r="AG176" s="8">
        <f>+SUMIFS(AG$2:AG$149,$CZ$2:$CZ$149,Table1[[#This Row],[BAĞLANTI]])</f>
        <v>0</v>
      </c>
      <c r="AH176" s="8">
        <f>+SUMIFS(AH$2:AH$149,$CZ$2:$CZ$149,Table1[[#This Row],[BAĞLANTI]])</f>
        <v>0</v>
      </c>
      <c r="AI176" s="8">
        <f>+SUMIFS(AI$2:AI$149,$CZ$2:$CZ$149,Table1[[#This Row],[BAĞLANTI]])</f>
        <v>0</v>
      </c>
      <c r="AJ176" s="8">
        <f>+SUMIFS(AJ$2:AJ$149,$CZ$2:$CZ$149,Table1[[#This Row],[BAĞLANTI]])</f>
        <v>0</v>
      </c>
      <c r="AK176" s="8">
        <f>+SUMIFS(AK$2:AK$149,$CZ$2:$CZ$149,Table1[[#This Row],[BAĞLANTI]])</f>
        <v>0</v>
      </c>
      <c r="AL176" s="8">
        <f>+SUMIFS(AL$2:AL$149,$CZ$2:$CZ$149,Table1[[#This Row],[BAĞLANTI]])</f>
        <v>0</v>
      </c>
      <c r="AM176" s="8">
        <f>+SUMIFS(AM$2:AM$149,$CZ$2:$CZ$149,Table1[[#This Row],[BAĞLANTI]])</f>
        <v>0</v>
      </c>
      <c r="AN176" s="8">
        <f>+SUMIFS(AN$2:AN$149,$CZ$2:$CZ$149,Table1[[#This Row],[BAĞLANTI]])</f>
        <v>0</v>
      </c>
      <c r="AO176" s="8">
        <f>+SUMIFS(AO$2:AO$149,$CZ$2:$CZ$149,Table1[[#This Row],[BAĞLANTI]])</f>
        <v>0</v>
      </c>
      <c r="AP176" s="8">
        <f>+SUMIFS(AP$2:AP$149,$CZ$2:$CZ$149,Table1[[#This Row],[BAĞLANTI]])</f>
        <v>0</v>
      </c>
      <c r="AQ176" s="8">
        <f>+SUMIFS(AQ$2:AQ$149,$CZ$2:$CZ$149,Table1[[#This Row],[BAĞLANTI]])</f>
        <v>0</v>
      </c>
      <c r="AR176" s="8">
        <f>+SUMIFS(AR$2:AR$149,$CZ$2:$CZ$149,Table1[[#This Row],[BAĞLANTI]])</f>
        <v>0</v>
      </c>
      <c r="AS176" s="8">
        <f>+SUMIFS(AS$2:AS$149,$CZ$2:$CZ$149,Table1[[#This Row],[BAĞLANTI]])</f>
        <v>0</v>
      </c>
      <c r="AT176" s="8">
        <f>+SUMIFS(AT$2:AT$149,$CZ$2:$CZ$149,Table1[[#This Row],[BAĞLANTI]])</f>
        <v>0</v>
      </c>
      <c r="AU176" s="8">
        <f>+SUMIFS(AU$2:AU$149,$CZ$2:$CZ$149,Table1[[#This Row],[BAĞLANTI]])</f>
        <v>0</v>
      </c>
      <c r="AV176" s="8">
        <f>+SUMIFS(AV$2:AV$149,$CZ$2:$CZ$149,Table1[[#This Row],[BAĞLANTI]])</f>
        <v>0</v>
      </c>
      <c r="AW176" s="8">
        <f>+SUMIFS(AW$2:AW$149,$CZ$2:$CZ$149,Table1[[#This Row],[BAĞLANTI]])</f>
        <v>0</v>
      </c>
      <c r="AX176" s="8">
        <f>+SUMIFS(AX$2:AX$149,$CZ$2:$CZ$149,Table1[[#This Row],[BAĞLANTI]])</f>
        <v>0</v>
      </c>
      <c r="AY176" s="8">
        <f>+SUMIFS(AY$2:AY$149,$CZ$2:$CZ$149,Table1[[#This Row],[BAĞLANTI]])</f>
        <v>0</v>
      </c>
      <c r="AZ176" s="8">
        <f>+SUMIFS(AZ$2:AZ$149,$CZ$2:$CZ$149,Table1[[#This Row],[BAĞLANTI]])</f>
        <v>0</v>
      </c>
      <c r="BA176" s="8">
        <f>+SUMIFS(BA$2:BA$149,$CZ$2:$CZ$149,Table1[[#This Row],[BAĞLANTI]])</f>
        <v>0</v>
      </c>
      <c r="BB176" s="8">
        <f>+SUMIFS(BB$2:BB$149,$CZ$2:$CZ$149,Table1[[#This Row],[BAĞLANTI]])</f>
        <v>0</v>
      </c>
      <c r="BC176" s="8">
        <f>+SUMIFS(BC$2:BC$149,$CZ$2:$CZ$149,Table1[[#This Row],[BAĞLANTI]])</f>
        <v>0</v>
      </c>
      <c r="BD176" s="8">
        <f>+SUMIFS(BD$2:BD$149,$CZ$2:$CZ$149,Table1[[#This Row],[BAĞLANTI]])</f>
        <v>0</v>
      </c>
      <c r="BE176" s="8">
        <f>+SUMIFS(BE$2:BE$149,$CZ$2:$CZ$149,Table1[[#This Row],[BAĞLANTI]])</f>
        <v>0</v>
      </c>
      <c r="BF176" s="8">
        <f>+SUMIFS(BF$2:BF$149,$CZ$2:$CZ$149,Table1[[#This Row],[BAĞLANTI]])</f>
        <v>0</v>
      </c>
      <c r="BG176" s="8">
        <f>+SUMIFS(BG$2:BG$149,$CZ$2:$CZ$149,Table1[[#This Row],[BAĞLANTI]])</f>
        <v>0</v>
      </c>
      <c r="BH176" s="8">
        <f>+SUMIFS(BH$2:BH$149,$CZ$2:$CZ$149,Table1[[#This Row],[BAĞLANTI]])</f>
        <v>0</v>
      </c>
      <c r="BI176" s="8">
        <f>+SUMIFS(BI$2:BI$149,$CZ$2:$CZ$149,Table1[[#This Row],[BAĞLANTI]])</f>
        <v>0</v>
      </c>
      <c r="BJ176" s="8">
        <f>+SUMIFS(BJ$2:BJ$149,$CZ$2:$CZ$149,Table1[[#This Row],[BAĞLANTI]])</f>
        <v>0</v>
      </c>
      <c r="BK176" s="8">
        <f>+SUMIFS(BK$2:BK$149,$CZ$2:$CZ$149,Table1[[#This Row],[BAĞLANTI]])</f>
        <v>0</v>
      </c>
      <c r="BL176" s="8">
        <f>+SUMIFS(BL$2:BL$149,$CZ$2:$CZ$149,Table1[[#This Row],[BAĞLANTI]])</f>
        <v>0</v>
      </c>
      <c r="BM176" s="8">
        <f>+SUMIFS(BM$2:BM$149,$CZ$2:$CZ$149,Table1[[#This Row],[BAĞLANTI]])</f>
        <v>0</v>
      </c>
      <c r="BN176" s="8">
        <f>+SUMIFS(BN$2:BN$149,$CZ$2:$CZ$149,Table1[[#This Row],[BAĞLANTI]])</f>
        <v>0</v>
      </c>
      <c r="BO176" s="8">
        <f>+SUMIFS(BO$2:BO$149,$CZ$2:$CZ$149,Table1[[#This Row],[BAĞLANTI]])</f>
        <v>0</v>
      </c>
      <c r="BP176" s="8">
        <f>+SUMIFS(BP$2:BP$149,$CZ$2:$CZ$149,Table1[[#This Row],[BAĞLANTI]])</f>
        <v>0</v>
      </c>
      <c r="BQ176" s="8">
        <f>+SUMIFS(BQ$2:BQ$149,$CZ$2:$CZ$149,Table1[[#This Row],[BAĞLANTI]])</f>
        <v>0</v>
      </c>
      <c r="BR176" s="8">
        <f>+SUMIFS(BR$2:BR$149,$CZ$2:$CZ$149,Table1[[#This Row],[BAĞLANTI]])</f>
        <v>0</v>
      </c>
      <c r="BS176" s="8">
        <f>+SUMIFS(BS$2:BS$149,$CZ$2:$CZ$149,Table1[[#This Row],[BAĞLANTI]])</f>
        <v>0</v>
      </c>
      <c r="BT176" s="8">
        <f>+SUMIFS(BT$2:BT$149,$CZ$2:$CZ$149,Table1[[#This Row],[BAĞLANTI]])</f>
        <v>0</v>
      </c>
      <c r="BU176" s="8">
        <f>+SUMIFS(BU$2:BU$149,$CZ$2:$CZ$149,Table1[[#This Row],[BAĞLANTI]])</f>
        <v>0</v>
      </c>
      <c r="BV176" s="8">
        <f>+SUMIFS(BV$2:BV$149,$CZ$2:$CZ$149,Table1[[#This Row],[BAĞLANTI]])</f>
        <v>0</v>
      </c>
      <c r="BW176" s="8">
        <f>+SUMIFS(BW$2:BW$149,$CZ$2:$CZ$149,Table1[[#This Row],[BAĞLANTI]])</f>
        <v>0</v>
      </c>
      <c r="CK176" s="8">
        <f t="shared" si="51"/>
        <v>0</v>
      </c>
      <c r="CL176" s="8">
        <f t="shared" si="52"/>
        <v>0</v>
      </c>
      <c r="CM176" s="8">
        <f t="shared" si="53"/>
        <v>0</v>
      </c>
      <c r="CN176" s="8">
        <f t="shared" si="54"/>
        <v>0</v>
      </c>
      <c r="CO176" s="8">
        <f t="shared" si="55"/>
        <v>0</v>
      </c>
      <c r="CP176" s="8">
        <f t="shared" si="56"/>
        <v>0</v>
      </c>
      <c r="CQ176" s="8">
        <f t="shared" si="57"/>
        <v>0</v>
      </c>
      <c r="CR176" s="8">
        <f t="shared" si="58"/>
        <v>0</v>
      </c>
      <c r="CS176" s="8">
        <f t="shared" si="59"/>
        <v>0</v>
      </c>
      <c r="CT176" s="8">
        <f t="shared" si="60"/>
        <v>0</v>
      </c>
      <c r="CU176" s="8">
        <f t="shared" si="61"/>
        <v>0</v>
      </c>
      <c r="CV176" s="8">
        <f t="shared" si="62"/>
        <v>0</v>
      </c>
      <c r="CW176" s="8">
        <f>+SUMIFS(CW$2:CW$149,$CZ$2:$CZ$149,Table1[[#This Row],[BAĞLANTI]])</f>
        <v>0</v>
      </c>
      <c r="CX176" s="8">
        <f>+SUMIFS(CX$2:CX$149,$CZ$2:$CZ$149,Table1[[#This Row],[BAĞLANTI]])</f>
        <v>0</v>
      </c>
      <c r="CY176" s="8">
        <f>+SUMIFS(CY$2:CY$149,$CZ$2:$CZ$149,Table1[[#This Row],[BAĞLANTI]])</f>
        <v>0</v>
      </c>
      <c r="CZ176" s="8" t="s">
        <v>5378</v>
      </c>
      <c r="DA176" s="8"/>
      <c r="DB176" s="8"/>
      <c r="DC176" s="8"/>
      <c r="DD176" s="8"/>
      <c r="DE176" s="8"/>
      <c r="DF176" s="8"/>
      <c r="DG176" s="8"/>
      <c r="DH176" s="8"/>
    </row>
    <row r="177" spans="1:112">
      <c r="A177" s="3" t="s">
        <v>5443</v>
      </c>
      <c r="B177" t="s">
        <v>12</v>
      </c>
      <c r="C177" t="s">
        <v>200</v>
      </c>
      <c r="D177" t="s">
        <v>71</v>
      </c>
      <c r="E177" t="s">
        <v>4974</v>
      </c>
      <c r="F177" s="77" t="s">
        <v>4973</v>
      </c>
      <c r="G177" t="s">
        <v>4983</v>
      </c>
      <c r="H177" s="3" t="s">
        <v>5444</v>
      </c>
      <c r="I177" s="3" t="s">
        <v>5194</v>
      </c>
      <c r="J177" s="78"/>
      <c r="K177" s="78"/>
      <c r="M177" s="78"/>
      <c r="N177" s="8">
        <f>+SUMIFS(N$2:N$149,$CZ$2:$CZ$149,Table1[[#This Row],[BAĞLANTI]])</f>
        <v>0</v>
      </c>
      <c r="O177" s="8">
        <f>+SUMIFS(O$2:O$149,$CZ$2:$CZ$149,Table1[[#This Row],[BAĞLANTI]])</f>
        <v>0</v>
      </c>
      <c r="P177" s="8">
        <f>+SUMIFS(P$2:P$149,$CZ$2:$CZ$149,Table1[[#This Row],[BAĞLANTI]])</f>
        <v>0</v>
      </c>
      <c r="Q177" s="8">
        <f>+SUMIFS(Q$2:Q$149,$CZ$2:$CZ$149,Table1[[#This Row],[BAĞLANTI]])</f>
        <v>0</v>
      </c>
      <c r="R177" s="8">
        <f>+SUMIFS(R$2:R$149,$CZ$2:$CZ$149,Table1[[#This Row],[BAĞLANTI]])</f>
        <v>343</v>
      </c>
      <c r="S177" s="8">
        <f>+SUMIFS(S$2:S$149,$CZ$2:$CZ$149,Table1[[#This Row],[BAĞLANTI]])</f>
        <v>762.91</v>
      </c>
      <c r="T177" s="8">
        <f>+SUMIFS(T$2:T$149,$CZ$2:$CZ$149,Table1[[#This Row],[BAĞLANTI]])</f>
        <v>529.52099999999996</v>
      </c>
      <c r="U177" s="8">
        <f>+SUMIFS(U$2:U$149,$CZ$2:$CZ$149,Table1[[#This Row],[BAĞLANTI]])</f>
        <v>1062.5190999999995</v>
      </c>
      <c r="V177" s="8">
        <f>+SUMIFS(V$2:V$149,$CZ$2:$CZ$149,Table1[[#This Row],[BAĞLANTI]])</f>
        <v>1451.63</v>
      </c>
      <c r="W177" s="8">
        <f>+SUMIFS(W$2:W$149,$CZ$2:$CZ$149,Table1[[#This Row],[BAĞLANTI]])</f>
        <v>1038.2800000000007</v>
      </c>
      <c r="X177" s="8">
        <f>+SUMIFS(X$2:X$149,$CZ$2:$CZ$149,Table1[[#This Row],[BAĞLANTI]])</f>
        <v>0</v>
      </c>
      <c r="Y177" s="10">
        <f>+SUMIFS(Y$2:Y$149,$CZ$2:$CZ$149,Table1[[#This Row],[BAĞLANTI]])</f>
        <v>0</v>
      </c>
      <c r="Z177" s="8">
        <f>+SUMIFS(Z$2:Z$149,$CZ$2:$CZ$149,Table1[[#This Row],[BAĞLANTI]])</f>
        <v>0</v>
      </c>
      <c r="AA177" s="8">
        <f>+SUMIFS(AA$2:AA$149,$CZ$2:$CZ$149,Table1[[#This Row],[BAĞLANTI]])</f>
        <v>0</v>
      </c>
      <c r="AB177" s="8">
        <f>+SUMIFS(AB$2:AB$149,$CZ$2:$CZ$149,Table1[[#This Row],[BAĞLANTI]])</f>
        <v>0</v>
      </c>
      <c r="AC177" s="8">
        <f>+SUMIFS(AC$2:AC$149,$CZ$2:$CZ$149,Table1[[#This Row],[BAĞLANTI]])</f>
        <v>0</v>
      </c>
      <c r="AD177" s="8">
        <f>+SUMIFS(AD$2:AD$149,$CZ$2:$CZ$149,Table1[[#This Row],[BAĞLANTI]])</f>
        <v>0</v>
      </c>
      <c r="AE177" s="8">
        <f>+SUMIFS(AE$2:AE$149,$CZ$2:$CZ$149,Table1[[#This Row],[BAĞLANTI]])</f>
        <v>0</v>
      </c>
      <c r="AF177" s="8">
        <f>+SUMIFS(AF$2:AF$149,$CZ$2:$CZ$149,Table1[[#This Row],[BAĞLANTI]])</f>
        <v>0</v>
      </c>
      <c r="AG177" s="8">
        <f>+SUMIFS(AG$2:AG$149,$CZ$2:$CZ$149,Table1[[#This Row],[BAĞLANTI]])</f>
        <v>0</v>
      </c>
      <c r="AH177" s="8">
        <f>+SUMIFS(AH$2:AH$149,$CZ$2:$CZ$149,Table1[[#This Row],[BAĞLANTI]])</f>
        <v>0</v>
      </c>
      <c r="AI177" s="8">
        <f>+SUMIFS(AI$2:AI$149,$CZ$2:$CZ$149,Table1[[#This Row],[BAĞLANTI]])</f>
        <v>0</v>
      </c>
      <c r="AJ177" s="8">
        <f>+SUMIFS(AJ$2:AJ$149,$CZ$2:$CZ$149,Table1[[#This Row],[BAĞLANTI]])</f>
        <v>0</v>
      </c>
      <c r="AK177" s="8">
        <f>+SUMIFS(AK$2:AK$149,$CZ$2:$CZ$149,Table1[[#This Row],[BAĞLANTI]])</f>
        <v>0</v>
      </c>
      <c r="AL177" s="8">
        <f>+SUMIFS(AL$2:AL$149,$CZ$2:$CZ$149,Table1[[#This Row],[BAĞLANTI]])</f>
        <v>0</v>
      </c>
      <c r="AM177" s="8">
        <f>+SUMIFS(AM$2:AM$149,$CZ$2:$CZ$149,Table1[[#This Row],[BAĞLANTI]])</f>
        <v>0</v>
      </c>
      <c r="AN177" s="8">
        <f>+SUMIFS(AN$2:AN$149,$CZ$2:$CZ$149,Table1[[#This Row],[BAĞLANTI]])</f>
        <v>0</v>
      </c>
      <c r="AO177" s="8">
        <f>+SUMIFS(AO$2:AO$149,$CZ$2:$CZ$149,Table1[[#This Row],[BAĞLANTI]])</f>
        <v>0</v>
      </c>
      <c r="AP177" s="8">
        <f>+SUMIFS(AP$2:AP$149,$CZ$2:$CZ$149,Table1[[#This Row],[BAĞLANTI]])</f>
        <v>0</v>
      </c>
      <c r="AQ177" s="8">
        <f>+SUMIFS(AQ$2:AQ$149,$CZ$2:$CZ$149,Table1[[#This Row],[BAĞLANTI]])</f>
        <v>0</v>
      </c>
      <c r="AR177" s="8">
        <f>+SUMIFS(AR$2:AR$149,$CZ$2:$CZ$149,Table1[[#This Row],[BAĞLANTI]])</f>
        <v>0</v>
      </c>
      <c r="AS177" s="8">
        <f>+SUMIFS(AS$2:AS$149,$CZ$2:$CZ$149,Table1[[#This Row],[BAĞLANTI]])</f>
        <v>0</v>
      </c>
      <c r="AT177" s="8">
        <f>+SUMIFS(AT$2:AT$149,$CZ$2:$CZ$149,Table1[[#This Row],[BAĞLANTI]])</f>
        <v>0</v>
      </c>
      <c r="AU177" s="8">
        <f>+SUMIFS(AU$2:AU$149,$CZ$2:$CZ$149,Table1[[#This Row],[BAĞLANTI]])</f>
        <v>0</v>
      </c>
      <c r="AV177" s="8">
        <f>+SUMIFS(AV$2:AV$149,$CZ$2:$CZ$149,Table1[[#This Row],[BAĞLANTI]])</f>
        <v>0</v>
      </c>
      <c r="AW177" s="8">
        <f>+SUMIFS(AW$2:AW$149,$CZ$2:$CZ$149,Table1[[#This Row],[BAĞLANTI]])</f>
        <v>0</v>
      </c>
      <c r="AX177" s="8">
        <f>+SUMIFS(AX$2:AX$149,$CZ$2:$CZ$149,Table1[[#This Row],[BAĞLANTI]])</f>
        <v>0</v>
      </c>
      <c r="AY177" s="8">
        <f>+SUMIFS(AY$2:AY$149,$CZ$2:$CZ$149,Table1[[#This Row],[BAĞLANTI]])</f>
        <v>0</v>
      </c>
      <c r="AZ177" s="8">
        <f>+SUMIFS(AZ$2:AZ$149,$CZ$2:$CZ$149,Table1[[#This Row],[BAĞLANTI]])</f>
        <v>0</v>
      </c>
      <c r="BA177" s="8">
        <f>+SUMIFS(BA$2:BA$149,$CZ$2:$CZ$149,Table1[[#This Row],[BAĞLANTI]])</f>
        <v>0</v>
      </c>
      <c r="BB177" s="8">
        <f>+SUMIFS(BB$2:BB$149,$CZ$2:$CZ$149,Table1[[#This Row],[BAĞLANTI]])</f>
        <v>0</v>
      </c>
      <c r="BC177" s="8">
        <f>+SUMIFS(BC$2:BC$149,$CZ$2:$CZ$149,Table1[[#This Row],[BAĞLANTI]])</f>
        <v>0</v>
      </c>
      <c r="BD177" s="8">
        <f>+SUMIFS(BD$2:BD$149,$CZ$2:$CZ$149,Table1[[#This Row],[BAĞLANTI]])</f>
        <v>0</v>
      </c>
      <c r="BE177" s="8">
        <f>+SUMIFS(BE$2:BE$149,$CZ$2:$CZ$149,Table1[[#This Row],[BAĞLANTI]])</f>
        <v>0</v>
      </c>
      <c r="BF177" s="8">
        <f>+SUMIFS(BF$2:BF$149,$CZ$2:$CZ$149,Table1[[#This Row],[BAĞLANTI]])</f>
        <v>0</v>
      </c>
      <c r="BG177" s="8">
        <f>+SUMIFS(BG$2:BG$149,$CZ$2:$CZ$149,Table1[[#This Row],[BAĞLANTI]])</f>
        <v>0</v>
      </c>
      <c r="BH177" s="8">
        <f>+SUMIFS(BH$2:BH$149,$CZ$2:$CZ$149,Table1[[#This Row],[BAĞLANTI]])</f>
        <v>0</v>
      </c>
      <c r="BI177" s="8">
        <f>+SUMIFS(BI$2:BI$149,$CZ$2:$CZ$149,Table1[[#This Row],[BAĞLANTI]])</f>
        <v>0</v>
      </c>
      <c r="BJ177" s="8">
        <f>+SUMIFS(BJ$2:BJ$149,$CZ$2:$CZ$149,Table1[[#This Row],[BAĞLANTI]])</f>
        <v>0</v>
      </c>
      <c r="BK177" s="8">
        <f>+SUMIFS(BK$2:BK$149,$CZ$2:$CZ$149,Table1[[#This Row],[BAĞLANTI]])</f>
        <v>0</v>
      </c>
      <c r="BL177" s="8">
        <f>+SUMIFS(BL$2:BL$149,$CZ$2:$CZ$149,Table1[[#This Row],[BAĞLANTI]])</f>
        <v>0</v>
      </c>
      <c r="BM177" s="8">
        <f>+SUMIFS(BM$2:BM$149,$CZ$2:$CZ$149,Table1[[#This Row],[BAĞLANTI]])</f>
        <v>0</v>
      </c>
      <c r="BN177" s="8">
        <f>+SUMIFS(BN$2:BN$149,$CZ$2:$CZ$149,Table1[[#This Row],[BAĞLANTI]])</f>
        <v>0</v>
      </c>
      <c r="BO177" s="8">
        <f>+SUMIFS(BO$2:BO$149,$CZ$2:$CZ$149,Table1[[#This Row],[BAĞLANTI]])</f>
        <v>0</v>
      </c>
      <c r="BP177" s="8">
        <f>+SUMIFS(BP$2:BP$149,$CZ$2:$CZ$149,Table1[[#This Row],[BAĞLANTI]])</f>
        <v>0</v>
      </c>
      <c r="BQ177" s="8">
        <f>+SUMIFS(BQ$2:BQ$149,$CZ$2:$CZ$149,Table1[[#This Row],[BAĞLANTI]])</f>
        <v>0</v>
      </c>
      <c r="BR177" s="8">
        <f>+SUMIFS(BR$2:BR$149,$CZ$2:$CZ$149,Table1[[#This Row],[BAĞLANTI]])</f>
        <v>0</v>
      </c>
      <c r="BS177" s="8">
        <f>+SUMIFS(BS$2:BS$149,$CZ$2:$CZ$149,Table1[[#This Row],[BAĞLANTI]])</f>
        <v>0</v>
      </c>
      <c r="BT177" s="8">
        <f>+SUMIFS(BT$2:BT$149,$CZ$2:$CZ$149,Table1[[#This Row],[BAĞLANTI]])</f>
        <v>0</v>
      </c>
      <c r="BU177" s="8">
        <f>+SUMIFS(BU$2:BU$149,$CZ$2:$CZ$149,Table1[[#This Row],[BAĞLANTI]])</f>
        <v>0</v>
      </c>
      <c r="BV177" s="8">
        <f>+SUMIFS(BV$2:BV$149,$CZ$2:$CZ$149,Table1[[#This Row],[BAĞLANTI]])</f>
        <v>0</v>
      </c>
      <c r="BW177" s="8">
        <f>+SUMIFS(BW$2:BW$149,$CZ$2:$CZ$149,Table1[[#This Row],[BAĞLANTI]])</f>
        <v>0</v>
      </c>
      <c r="CK177" s="8">
        <f t="shared" si="51"/>
        <v>0</v>
      </c>
      <c r="CL177" s="8">
        <f t="shared" si="52"/>
        <v>0</v>
      </c>
      <c r="CM177" s="8">
        <f t="shared" si="53"/>
        <v>0</v>
      </c>
      <c r="CN177" s="8">
        <f t="shared" si="54"/>
        <v>0</v>
      </c>
      <c r="CO177" s="8">
        <f t="shared" si="55"/>
        <v>0</v>
      </c>
      <c r="CP177" s="8">
        <f t="shared" si="56"/>
        <v>0</v>
      </c>
      <c r="CQ177" s="8">
        <f t="shared" si="57"/>
        <v>0</v>
      </c>
      <c r="CR177" s="8">
        <f t="shared" si="58"/>
        <v>0</v>
      </c>
      <c r="CS177" s="8">
        <f t="shared" si="59"/>
        <v>0</v>
      </c>
      <c r="CT177" s="8">
        <f t="shared" si="60"/>
        <v>0</v>
      </c>
      <c r="CU177" s="8">
        <f t="shared" si="61"/>
        <v>0</v>
      </c>
      <c r="CV177" s="8">
        <f t="shared" si="62"/>
        <v>0</v>
      </c>
      <c r="CW177" s="8">
        <f>+SUMIFS(CW$2:CW$149,$CZ$2:$CZ$149,Table1[[#This Row],[BAĞLANTI]])</f>
        <v>0</v>
      </c>
      <c r="CX177" s="8">
        <f>+SUMIFS(CX$2:CX$149,$CZ$2:$CZ$149,Table1[[#This Row],[BAĞLANTI]])</f>
        <v>0</v>
      </c>
      <c r="CY177" s="8">
        <f>+SUMIFS(CY$2:CY$149,$CZ$2:$CZ$149,Table1[[#This Row],[BAĞLANTI]])</f>
        <v>0</v>
      </c>
      <c r="CZ177" s="8" t="s">
        <v>5362</v>
      </c>
      <c r="DA177" s="8"/>
      <c r="DB177" s="8"/>
      <c r="DC177" s="8"/>
      <c r="DD177" s="8"/>
      <c r="DE177" s="8"/>
      <c r="DF177" s="8"/>
      <c r="DG177" s="8"/>
      <c r="DH177" s="8"/>
    </row>
    <row r="178" spans="1:112">
      <c r="A178" s="3" t="s">
        <v>5443</v>
      </c>
      <c r="B178" t="s">
        <v>12</v>
      </c>
      <c r="C178" t="s">
        <v>200</v>
      </c>
      <c r="D178" t="s">
        <v>73</v>
      </c>
      <c r="E178" t="s">
        <v>4975</v>
      </c>
      <c r="F178" s="77" t="s">
        <v>4973</v>
      </c>
      <c r="G178" t="s">
        <v>4983</v>
      </c>
      <c r="H178" s="3" t="s">
        <v>5444</v>
      </c>
      <c r="I178" s="3" t="s">
        <v>5194</v>
      </c>
      <c r="J178" s="78"/>
      <c r="K178" s="78"/>
      <c r="M178" s="78"/>
      <c r="N178" s="8">
        <f>+SUMIFS(N$2:N$149,$CZ$2:$CZ$149,Table1[[#This Row],[BAĞLANTI]])</f>
        <v>0</v>
      </c>
      <c r="O178" s="8">
        <f>+SUMIFS(O$2:O$149,$CZ$2:$CZ$149,Table1[[#This Row],[BAĞLANTI]])</f>
        <v>0</v>
      </c>
      <c r="P178" s="8">
        <f>+SUMIFS(P$2:P$149,$CZ$2:$CZ$149,Table1[[#This Row],[BAĞLANTI]])</f>
        <v>0</v>
      </c>
      <c r="Q178" s="8">
        <f>+SUMIFS(Q$2:Q$149,$CZ$2:$CZ$149,Table1[[#This Row],[BAĞLANTI]])</f>
        <v>0</v>
      </c>
      <c r="R178" s="8">
        <f>+SUMIFS(R$2:R$149,$CZ$2:$CZ$149,Table1[[#This Row],[BAĞLANTI]])</f>
        <v>1767</v>
      </c>
      <c r="S178" s="8">
        <f>+SUMIFS(S$2:S$149,$CZ$2:$CZ$149,Table1[[#This Row],[BAĞLANTI]])</f>
        <v>1962.05</v>
      </c>
      <c r="T178" s="8">
        <f>+SUMIFS(T$2:T$149,$CZ$2:$CZ$149,Table1[[#This Row],[BAĞLANTI]])</f>
        <v>-1431.28</v>
      </c>
      <c r="U178" s="8">
        <f>+SUMIFS(U$2:U$149,$CZ$2:$CZ$149,Table1[[#This Row],[BAĞLANTI]])</f>
        <v>0</v>
      </c>
      <c r="V178" s="8">
        <f>+SUMIFS(V$2:V$149,$CZ$2:$CZ$149,Table1[[#This Row],[BAĞLANTI]])</f>
        <v>838.3</v>
      </c>
      <c r="W178" s="8">
        <f>+SUMIFS(W$2:W$149,$CZ$2:$CZ$149,Table1[[#This Row],[BAĞLANTI]])</f>
        <v>0</v>
      </c>
      <c r="X178" s="8">
        <f>+SUMIFS(X$2:X$149,$CZ$2:$CZ$149,Table1[[#This Row],[BAĞLANTI]])</f>
        <v>0</v>
      </c>
      <c r="Y178" s="10">
        <f>+SUMIFS(Y$2:Y$149,$CZ$2:$CZ$149,Table1[[#This Row],[BAĞLANTI]])</f>
        <v>0</v>
      </c>
      <c r="Z178" s="8">
        <f>+SUMIFS(Z$2:Z$149,$CZ$2:$CZ$149,Table1[[#This Row],[BAĞLANTI]])</f>
        <v>0</v>
      </c>
      <c r="AA178" s="8">
        <f>+SUMIFS(AA$2:AA$149,$CZ$2:$CZ$149,Table1[[#This Row],[BAĞLANTI]])</f>
        <v>0</v>
      </c>
      <c r="AB178" s="8">
        <f>+SUMIFS(AB$2:AB$149,$CZ$2:$CZ$149,Table1[[#This Row],[BAĞLANTI]])</f>
        <v>0</v>
      </c>
      <c r="AC178" s="8">
        <f>+SUMIFS(AC$2:AC$149,$CZ$2:$CZ$149,Table1[[#This Row],[BAĞLANTI]])</f>
        <v>0</v>
      </c>
      <c r="AD178" s="8">
        <f>+SUMIFS(AD$2:AD$149,$CZ$2:$CZ$149,Table1[[#This Row],[BAĞLANTI]])</f>
        <v>0</v>
      </c>
      <c r="AE178" s="8">
        <f>+SUMIFS(AE$2:AE$149,$CZ$2:$CZ$149,Table1[[#This Row],[BAĞLANTI]])</f>
        <v>0</v>
      </c>
      <c r="AF178" s="8">
        <f>+SUMIFS(AF$2:AF$149,$CZ$2:$CZ$149,Table1[[#This Row],[BAĞLANTI]])</f>
        <v>0</v>
      </c>
      <c r="AG178" s="8">
        <f>+SUMIFS(AG$2:AG$149,$CZ$2:$CZ$149,Table1[[#This Row],[BAĞLANTI]])</f>
        <v>0</v>
      </c>
      <c r="AH178" s="8">
        <f>+SUMIFS(AH$2:AH$149,$CZ$2:$CZ$149,Table1[[#This Row],[BAĞLANTI]])</f>
        <v>0</v>
      </c>
      <c r="AI178" s="8">
        <f>+SUMIFS(AI$2:AI$149,$CZ$2:$CZ$149,Table1[[#This Row],[BAĞLANTI]])</f>
        <v>0</v>
      </c>
      <c r="AJ178" s="8">
        <f>+SUMIFS(AJ$2:AJ$149,$CZ$2:$CZ$149,Table1[[#This Row],[BAĞLANTI]])</f>
        <v>0</v>
      </c>
      <c r="AK178" s="8">
        <f>+SUMIFS(AK$2:AK$149,$CZ$2:$CZ$149,Table1[[#This Row],[BAĞLANTI]])</f>
        <v>0</v>
      </c>
      <c r="AL178" s="8">
        <f>+SUMIFS(AL$2:AL$149,$CZ$2:$CZ$149,Table1[[#This Row],[BAĞLANTI]])</f>
        <v>0</v>
      </c>
      <c r="AM178" s="8">
        <f>+SUMIFS(AM$2:AM$149,$CZ$2:$CZ$149,Table1[[#This Row],[BAĞLANTI]])</f>
        <v>0</v>
      </c>
      <c r="AN178" s="8">
        <f>+SUMIFS(AN$2:AN$149,$CZ$2:$CZ$149,Table1[[#This Row],[BAĞLANTI]])</f>
        <v>0</v>
      </c>
      <c r="AO178" s="8">
        <f>+SUMIFS(AO$2:AO$149,$CZ$2:$CZ$149,Table1[[#This Row],[BAĞLANTI]])</f>
        <v>0</v>
      </c>
      <c r="AP178" s="8">
        <f>+SUMIFS(AP$2:AP$149,$CZ$2:$CZ$149,Table1[[#This Row],[BAĞLANTI]])</f>
        <v>0</v>
      </c>
      <c r="AQ178" s="8">
        <f>+SUMIFS(AQ$2:AQ$149,$CZ$2:$CZ$149,Table1[[#This Row],[BAĞLANTI]])</f>
        <v>0</v>
      </c>
      <c r="AR178" s="8">
        <f>+SUMIFS(AR$2:AR$149,$CZ$2:$CZ$149,Table1[[#This Row],[BAĞLANTI]])</f>
        <v>0</v>
      </c>
      <c r="AS178" s="8">
        <f>+SUMIFS(AS$2:AS$149,$CZ$2:$CZ$149,Table1[[#This Row],[BAĞLANTI]])</f>
        <v>0</v>
      </c>
      <c r="AT178" s="8">
        <f>+SUMIFS(AT$2:AT$149,$CZ$2:$CZ$149,Table1[[#This Row],[BAĞLANTI]])</f>
        <v>0</v>
      </c>
      <c r="AU178" s="8">
        <f>+SUMIFS(AU$2:AU$149,$CZ$2:$CZ$149,Table1[[#This Row],[BAĞLANTI]])</f>
        <v>0</v>
      </c>
      <c r="AV178" s="8">
        <f>+SUMIFS(AV$2:AV$149,$CZ$2:$CZ$149,Table1[[#This Row],[BAĞLANTI]])</f>
        <v>0</v>
      </c>
      <c r="AW178" s="8">
        <f>+SUMIFS(AW$2:AW$149,$CZ$2:$CZ$149,Table1[[#This Row],[BAĞLANTI]])</f>
        <v>0</v>
      </c>
      <c r="AX178" s="8">
        <f>+SUMIFS(AX$2:AX$149,$CZ$2:$CZ$149,Table1[[#This Row],[BAĞLANTI]])</f>
        <v>0</v>
      </c>
      <c r="AY178" s="8">
        <f>+SUMIFS(AY$2:AY$149,$CZ$2:$CZ$149,Table1[[#This Row],[BAĞLANTI]])</f>
        <v>0</v>
      </c>
      <c r="AZ178" s="8">
        <f>+SUMIFS(AZ$2:AZ$149,$CZ$2:$CZ$149,Table1[[#This Row],[BAĞLANTI]])</f>
        <v>0</v>
      </c>
      <c r="BA178" s="8">
        <f>+SUMIFS(BA$2:BA$149,$CZ$2:$CZ$149,Table1[[#This Row],[BAĞLANTI]])</f>
        <v>0</v>
      </c>
      <c r="BB178" s="8">
        <f>+SUMIFS(BB$2:BB$149,$CZ$2:$CZ$149,Table1[[#This Row],[BAĞLANTI]])</f>
        <v>0</v>
      </c>
      <c r="BC178" s="8">
        <f>+SUMIFS(BC$2:BC$149,$CZ$2:$CZ$149,Table1[[#This Row],[BAĞLANTI]])</f>
        <v>0</v>
      </c>
      <c r="BD178" s="8">
        <f>+SUMIFS(BD$2:BD$149,$CZ$2:$CZ$149,Table1[[#This Row],[BAĞLANTI]])</f>
        <v>0</v>
      </c>
      <c r="BE178" s="8">
        <f>+SUMIFS(BE$2:BE$149,$CZ$2:$CZ$149,Table1[[#This Row],[BAĞLANTI]])</f>
        <v>0</v>
      </c>
      <c r="BF178" s="8">
        <f>+SUMIFS(BF$2:BF$149,$CZ$2:$CZ$149,Table1[[#This Row],[BAĞLANTI]])</f>
        <v>0</v>
      </c>
      <c r="BG178" s="8">
        <f>+SUMIFS(BG$2:BG$149,$CZ$2:$CZ$149,Table1[[#This Row],[BAĞLANTI]])</f>
        <v>0</v>
      </c>
      <c r="BH178" s="8">
        <f>+SUMIFS(BH$2:BH$149,$CZ$2:$CZ$149,Table1[[#This Row],[BAĞLANTI]])</f>
        <v>0</v>
      </c>
      <c r="BI178" s="8">
        <f>+SUMIFS(BI$2:BI$149,$CZ$2:$CZ$149,Table1[[#This Row],[BAĞLANTI]])</f>
        <v>0</v>
      </c>
      <c r="BJ178" s="8">
        <f>+SUMIFS(BJ$2:BJ$149,$CZ$2:$CZ$149,Table1[[#This Row],[BAĞLANTI]])</f>
        <v>0</v>
      </c>
      <c r="BK178" s="8">
        <f>+SUMIFS(BK$2:BK$149,$CZ$2:$CZ$149,Table1[[#This Row],[BAĞLANTI]])</f>
        <v>0</v>
      </c>
      <c r="BL178" s="8">
        <f>+SUMIFS(BL$2:BL$149,$CZ$2:$CZ$149,Table1[[#This Row],[BAĞLANTI]])</f>
        <v>0</v>
      </c>
      <c r="BM178" s="8">
        <f>+SUMIFS(BM$2:BM$149,$CZ$2:$CZ$149,Table1[[#This Row],[BAĞLANTI]])</f>
        <v>0</v>
      </c>
      <c r="BN178" s="8">
        <f>+SUMIFS(BN$2:BN$149,$CZ$2:$CZ$149,Table1[[#This Row],[BAĞLANTI]])</f>
        <v>0</v>
      </c>
      <c r="BO178" s="8">
        <f>+SUMIFS(BO$2:BO$149,$CZ$2:$CZ$149,Table1[[#This Row],[BAĞLANTI]])</f>
        <v>0</v>
      </c>
      <c r="BP178" s="8">
        <f>+SUMIFS(BP$2:BP$149,$CZ$2:$CZ$149,Table1[[#This Row],[BAĞLANTI]])</f>
        <v>0</v>
      </c>
      <c r="BQ178" s="8">
        <f>+SUMIFS(BQ$2:BQ$149,$CZ$2:$CZ$149,Table1[[#This Row],[BAĞLANTI]])</f>
        <v>0</v>
      </c>
      <c r="BR178" s="8">
        <f>+SUMIFS(BR$2:BR$149,$CZ$2:$CZ$149,Table1[[#This Row],[BAĞLANTI]])</f>
        <v>0</v>
      </c>
      <c r="BS178" s="8">
        <f>+SUMIFS(BS$2:BS$149,$CZ$2:$CZ$149,Table1[[#This Row],[BAĞLANTI]])</f>
        <v>0</v>
      </c>
      <c r="BT178" s="8">
        <f>+SUMIFS(BT$2:BT$149,$CZ$2:$CZ$149,Table1[[#This Row],[BAĞLANTI]])</f>
        <v>0</v>
      </c>
      <c r="BU178" s="8">
        <f>+SUMIFS(BU$2:BU$149,$CZ$2:$CZ$149,Table1[[#This Row],[BAĞLANTI]])</f>
        <v>0</v>
      </c>
      <c r="BV178" s="8">
        <f>+SUMIFS(BV$2:BV$149,$CZ$2:$CZ$149,Table1[[#This Row],[BAĞLANTI]])</f>
        <v>0</v>
      </c>
      <c r="BW178" s="8">
        <f>+SUMIFS(BW$2:BW$149,$CZ$2:$CZ$149,Table1[[#This Row],[BAĞLANTI]])</f>
        <v>0</v>
      </c>
      <c r="CK178" s="8">
        <f t="shared" si="51"/>
        <v>0</v>
      </c>
      <c r="CL178" s="8">
        <f t="shared" si="52"/>
        <v>0</v>
      </c>
      <c r="CM178" s="8">
        <f t="shared" si="53"/>
        <v>0</v>
      </c>
      <c r="CN178" s="8">
        <f t="shared" si="54"/>
        <v>0</v>
      </c>
      <c r="CO178" s="8">
        <f t="shared" si="55"/>
        <v>0</v>
      </c>
      <c r="CP178" s="8">
        <f t="shared" si="56"/>
        <v>0</v>
      </c>
      <c r="CQ178" s="8">
        <f t="shared" si="57"/>
        <v>0</v>
      </c>
      <c r="CR178" s="8">
        <f t="shared" si="58"/>
        <v>0</v>
      </c>
      <c r="CS178" s="8">
        <f t="shared" si="59"/>
        <v>0</v>
      </c>
      <c r="CT178" s="8">
        <f t="shared" si="60"/>
        <v>0</v>
      </c>
      <c r="CU178" s="8">
        <f t="shared" si="61"/>
        <v>0</v>
      </c>
      <c r="CV178" s="8">
        <f t="shared" si="62"/>
        <v>0</v>
      </c>
      <c r="CW178" s="8">
        <f>+SUMIFS(CW$2:CW$149,$CZ$2:$CZ$149,Table1[[#This Row],[BAĞLANTI]])</f>
        <v>0</v>
      </c>
      <c r="CX178" s="8">
        <f>+SUMIFS(CX$2:CX$149,$CZ$2:$CZ$149,Table1[[#This Row],[BAĞLANTI]])</f>
        <v>0</v>
      </c>
      <c r="CY178" s="8">
        <f>+SUMIFS(CY$2:CY$149,$CZ$2:$CZ$149,Table1[[#This Row],[BAĞLANTI]])</f>
        <v>0</v>
      </c>
      <c r="CZ178" s="8" t="s">
        <v>5363</v>
      </c>
      <c r="DA178" s="8"/>
      <c r="DB178" s="8"/>
      <c r="DC178" s="8"/>
      <c r="DD178" s="8"/>
      <c r="DE178" s="8"/>
      <c r="DF178" s="8"/>
      <c r="DG178" s="8"/>
      <c r="DH178" s="8"/>
    </row>
    <row r="179" spans="1:112">
      <c r="A179" s="3" t="s">
        <v>5443</v>
      </c>
      <c r="B179" t="s">
        <v>12</v>
      </c>
      <c r="C179" t="s">
        <v>200</v>
      </c>
      <c r="D179" t="s">
        <v>76</v>
      </c>
      <c r="E179" t="s">
        <v>5184</v>
      </c>
      <c r="F179" s="77" t="s">
        <v>4973</v>
      </c>
      <c r="G179" t="s">
        <v>4983</v>
      </c>
      <c r="H179" s="3" t="s">
        <v>5444</v>
      </c>
      <c r="I179" s="3" t="s">
        <v>5194</v>
      </c>
      <c r="J179" s="78"/>
      <c r="K179" s="78"/>
      <c r="M179" s="78"/>
      <c r="N179" s="8">
        <f>+SUMIFS(N$2:N$149,$CZ$2:$CZ$149,Table1[[#This Row],[BAĞLANTI]])</f>
        <v>0</v>
      </c>
      <c r="O179" s="8">
        <f>+SUMIFS(O$2:O$149,$CZ$2:$CZ$149,Table1[[#This Row],[BAĞLANTI]])</f>
        <v>0</v>
      </c>
      <c r="P179" s="8">
        <f>+SUMIFS(P$2:P$149,$CZ$2:$CZ$149,Table1[[#This Row],[BAĞLANTI]])</f>
        <v>0</v>
      </c>
      <c r="Q179" s="8">
        <f>+SUMIFS(Q$2:Q$149,$CZ$2:$CZ$149,Table1[[#This Row],[BAĞLANTI]])</f>
        <v>0</v>
      </c>
      <c r="R179" s="8">
        <f>+SUMIFS(R$2:R$149,$CZ$2:$CZ$149,Table1[[#This Row],[BAĞLANTI]])</f>
        <v>366</v>
      </c>
      <c r="S179" s="8">
        <f>+SUMIFS(S$2:S$149,$CZ$2:$CZ$149,Table1[[#This Row],[BAĞLANTI]])</f>
        <v>979</v>
      </c>
      <c r="T179" s="8">
        <f>+SUMIFS(T$2:T$149,$CZ$2:$CZ$149,Table1[[#This Row],[BAĞLANTI]])</f>
        <v>905</v>
      </c>
      <c r="U179" s="8">
        <f>+SUMIFS(U$2:U$149,$CZ$2:$CZ$149,Table1[[#This Row],[BAĞLANTI]])</f>
        <v>1151.2905000000001</v>
      </c>
      <c r="V179" s="8">
        <f>+SUMIFS(V$2:V$149,$CZ$2:$CZ$149,Table1[[#This Row],[BAĞLANTI]])</f>
        <v>226.93949999999995</v>
      </c>
      <c r="W179" s="8">
        <f>+SUMIFS(W$2:W$149,$CZ$2:$CZ$149,Table1[[#This Row],[BAĞLANTI]])</f>
        <v>192.88230000000021</v>
      </c>
      <c r="X179" s="8">
        <f>+SUMIFS(X$2:X$149,$CZ$2:$CZ$149,Table1[[#This Row],[BAĞLANTI]])</f>
        <v>872.57549999999947</v>
      </c>
      <c r="Y179" s="10">
        <f>+SUMIFS(Y$2:Y$149,$CZ$2:$CZ$149,Table1[[#This Row],[BAĞLANTI]])</f>
        <v>676.16</v>
      </c>
      <c r="Z179" s="8">
        <f>+SUMIFS(Z$2:Z$149,$CZ$2:$CZ$149,Table1[[#This Row],[BAĞLANTI]])</f>
        <v>0</v>
      </c>
      <c r="AA179" s="8">
        <f>+SUMIFS(AA$2:AA$149,$CZ$2:$CZ$149,Table1[[#This Row],[BAĞLANTI]])</f>
        <v>0</v>
      </c>
      <c r="AB179" s="8">
        <f>+SUMIFS(AB$2:AB$149,$CZ$2:$CZ$149,Table1[[#This Row],[BAĞLANTI]])</f>
        <v>0</v>
      </c>
      <c r="AC179" s="8">
        <f>+SUMIFS(AC$2:AC$149,$CZ$2:$CZ$149,Table1[[#This Row],[BAĞLANTI]])</f>
        <v>0</v>
      </c>
      <c r="AD179" s="8">
        <f>+SUMIFS(AD$2:AD$149,$CZ$2:$CZ$149,Table1[[#This Row],[BAĞLANTI]])</f>
        <v>0</v>
      </c>
      <c r="AE179" s="8">
        <f>+SUMIFS(AE$2:AE$149,$CZ$2:$CZ$149,Table1[[#This Row],[BAĞLANTI]])</f>
        <v>0</v>
      </c>
      <c r="AF179" s="8">
        <f>+SUMIFS(AF$2:AF$149,$CZ$2:$CZ$149,Table1[[#This Row],[BAĞLANTI]])</f>
        <v>0</v>
      </c>
      <c r="AG179" s="8">
        <f>+SUMIFS(AG$2:AG$149,$CZ$2:$CZ$149,Table1[[#This Row],[BAĞLANTI]])</f>
        <v>0</v>
      </c>
      <c r="AH179" s="8">
        <f>+SUMIFS(AH$2:AH$149,$CZ$2:$CZ$149,Table1[[#This Row],[BAĞLANTI]])</f>
        <v>0</v>
      </c>
      <c r="AI179" s="8">
        <f>+SUMIFS(AI$2:AI$149,$CZ$2:$CZ$149,Table1[[#This Row],[BAĞLANTI]])</f>
        <v>0</v>
      </c>
      <c r="AJ179" s="8">
        <f>+SUMIFS(AJ$2:AJ$149,$CZ$2:$CZ$149,Table1[[#This Row],[BAĞLANTI]])</f>
        <v>0</v>
      </c>
      <c r="AK179" s="8">
        <f>+SUMIFS(AK$2:AK$149,$CZ$2:$CZ$149,Table1[[#This Row],[BAĞLANTI]])</f>
        <v>0</v>
      </c>
      <c r="AL179" s="8">
        <f>+SUMIFS(AL$2:AL$149,$CZ$2:$CZ$149,Table1[[#This Row],[BAĞLANTI]])</f>
        <v>0</v>
      </c>
      <c r="AM179" s="8">
        <f>+SUMIFS(AM$2:AM$149,$CZ$2:$CZ$149,Table1[[#This Row],[BAĞLANTI]])</f>
        <v>0</v>
      </c>
      <c r="AN179" s="8">
        <f>+SUMIFS(AN$2:AN$149,$CZ$2:$CZ$149,Table1[[#This Row],[BAĞLANTI]])</f>
        <v>0</v>
      </c>
      <c r="AO179" s="8">
        <f>+SUMIFS(AO$2:AO$149,$CZ$2:$CZ$149,Table1[[#This Row],[BAĞLANTI]])</f>
        <v>0</v>
      </c>
      <c r="AP179" s="8">
        <f>+SUMIFS(AP$2:AP$149,$CZ$2:$CZ$149,Table1[[#This Row],[BAĞLANTI]])</f>
        <v>0</v>
      </c>
      <c r="AQ179" s="8">
        <f>+SUMIFS(AQ$2:AQ$149,$CZ$2:$CZ$149,Table1[[#This Row],[BAĞLANTI]])</f>
        <v>0</v>
      </c>
      <c r="AR179" s="8">
        <f>+SUMIFS(AR$2:AR$149,$CZ$2:$CZ$149,Table1[[#This Row],[BAĞLANTI]])</f>
        <v>0</v>
      </c>
      <c r="AS179" s="8">
        <f>+SUMIFS(AS$2:AS$149,$CZ$2:$CZ$149,Table1[[#This Row],[BAĞLANTI]])</f>
        <v>0</v>
      </c>
      <c r="AT179" s="8">
        <f>+SUMIFS(AT$2:AT$149,$CZ$2:$CZ$149,Table1[[#This Row],[BAĞLANTI]])</f>
        <v>0</v>
      </c>
      <c r="AU179" s="8">
        <f>+SUMIFS(AU$2:AU$149,$CZ$2:$CZ$149,Table1[[#This Row],[BAĞLANTI]])</f>
        <v>0</v>
      </c>
      <c r="AV179" s="8">
        <f>+SUMIFS(AV$2:AV$149,$CZ$2:$CZ$149,Table1[[#This Row],[BAĞLANTI]])</f>
        <v>0</v>
      </c>
      <c r="AW179" s="8">
        <f>+SUMIFS(AW$2:AW$149,$CZ$2:$CZ$149,Table1[[#This Row],[BAĞLANTI]])</f>
        <v>0</v>
      </c>
      <c r="AX179" s="8">
        <f>+SUMIFS(AX$2:AX$149,$CZ$2:$CZ$149,Table1[[#This Row],[BAĞLANTI]])</f>
        <v>0</v>
      </c>
      <c r="AY179" s="8">
        <f>+SUMIFS(AY$2:AY$149,$CZ$2:$CZ$149,Table1[[#This Row],[BAĞLANTI]])</f>
        <v>0</v>
      </c>
      <c r="AZ179" s="8">
        <f>+SUMIFS(AZ$2:AZ$149,$CZ$2:$CZ$149,Table1[[#This Row],[BAĞLANTI]])</f>
        <v>0</v>
      </c>
      <c r="BA179" s="8">
        <f>+SUMIFS(BA$2:BA$149,$CZ$2:$CZ$149,Table1[[#This Row],[BAĞLANTI]])</f>
        <v>0</v>
      </c>
      <c r="BB179" s="8">
        <f>+SUMIFS(BB$2:BB$149,$CZ$2:$CZ$149,Table1[[#This Row],[BAĞLANTI]])</f>
        <v>0</v>
      </c>
      <c r="BC179" s="8">
        <f>+SUMIFS(BC$2:BC$149,$CZ$2:$CZ$149,Table1[[#This Row],[BAĞLANTI]])</f>
        <v>0</v>
      </c>
      <c r="BD179" s="8">
        <f>+SUMIFS(BD$2:BD$149,$CZ$2:$CZ$149,Table1[[#This Row],[BAĞLANTI]])</f>
        <v>0</v>
      </c>
      <c r="BE179" s="8">
        <f>+SUMIFS(BE$2:BE$149,$CZ$2:$CZ$149,Table1[[#This Row],[BAĞLANTI]])</f>
        <v>0</v>
      </c>
      <c r="BF179" s="8">
        <f>+SUMIFS(BF$2:BF$149,$CZ$2:$CZ$149,Table1[[#This Row],[BAĞLANTI]])</f>
        <v>0</v>
      </c>
      <c r="BG179" s="8">
        <f>+SUMIFS(BG$2:BG$149,$CZ$2:$CZ$149,Table1[[#This Row],[BAĞLANTI]])</f>
        <v>0</v>
      </c>
      <c r="BH179" s="8">
        <f>+SUMIFS(BH$2:BH$149,$CZ$2:$CZ$149,Table1[[#This Row],[BAĞLANTI]])</f>
        <v>0</v>
      </c>
      <c r="BI179" s="8">
        <f>+SUMIFS(BI$2:BI$149,$CZ$2:$CZ$149,Table1[[#This Row],[BAĞLANTI]])</f>
        <v>0</v>
      </c>
      <c r="BJ179" s="8">
        <f>+SUMIFS(BJ$2:BJ$149,$CZ$2:$CZ$149,Table1[[#This Row],[BAĞLANTI]])</f>
        <v>0</v>
      </c>
      <c r="BK179" s="8">
        <f>+SUMIFS(BK$2:BK$149,$CZ$2:$CZ$149,Table1[[#This Row],[BAĞLANTI]])</f>
        <v>0</v>
      </c>
      <c r="BL179" s="8">
        <f>+SUMIFS(BL$2:BL$149,$CZ$2:$CZ$149,Table1[[#This Row],[BAĞLANTI]])</f>
        <v>0</v>
      </c>
      <c r="BM179" s="8">
        <f>+SUMIFS(BM$2:BM$149,$CZ$2:$CZ$149,Table1[[#This Row],[BAĞLANTI]])</f>
        <v>0</v>
      </c>
      <c r="BN179" s="8">
        <f>+SUMIFS(BN$2:BN$149,$CZ$2:$CZ$149,Table1[[#This Row],[BAĞLANTI]])</f>
        <v>0</v>
      </c>
      <c r="BO179" s="8">
        <f>+SUMIFS(BO$2:BO$149,$CZ$2:$CZ$149,Table1[[#This Row],[BAĞLANTI]])</f>
        <v>0</v>
      </c>
      <c r="BP179" s="8">
        <f>+SUMIFS(BP$2:BP$149,$CZ$2:$CZ$149,Table1[[#This Row],[BAĞLANTI]])</f>
        <v>0</v>
      </c>
      <c r="BQ179" s="8">
        <f>+SUMIFS(BQ$2:BQ$149,$CZ$2:$CZ$149,Table1[[#This Row],[BAĞLANTI]])</f>
        <v>0</v>
      </c>
      <c r="BR179" s="8">
        <f>+SUMIFS(BR$2:BR$149,$CZ$2:$CZ$149,Table1[[#This Row],[BAĞLANTI]])</f>
        <v>0</v>
      </c>
      <c r="BS179" s="8">
        <f>+SUMIFS(BS$2:BS$149,$CZ$2:$CZ$149,Table1[[#This Row],[BAĞLANTI]])</f>
        <v>0</v>
      </c>
      <c r="BT179" s="8">
        <f>+SUMIFS(BT$2:BT$149,$CZ$2:$CZ$149,Table1[[#This Row],[BAĞLANTI]])</f>
        <v>0</v>
      </c>
      <c r="BU179" s="8">
        <f>+SUMIFS(BU$2:BU$149,$CZ$2:$CZ$149,Table1[[#This Row],[BAĞLANTI]])</f>
        <v>0</v>
      </c>
      <c r="BV179" s="8">
        <f>+SUMIFS(BV$2:BV$149,$CZ$2:$CZ$149,Table1[[#This Row],[BAĞLANTI]])</f>
        <v>0</v>
      </c>
      <c r="BW179" s="8">
        <f>+SUMIFS(BW$2:BW$149,$CZ$2:$CZ$149,Table1[[#This Row],[BAĞLANTI]])</f>
        <v>0</v>
      </c>
      <c r="CK179" s="8">
        <f t="shared" si="51"/>
        <v>0</v>
      </c>
      <c r="CL179" s="8">
        <f t="shared" si="52"/>
        <v>0</v>
      </c>
      <c r="CM179" s="8">
        <f t="shared" si="53"/>
        <v>0</v>
      </c>
      <c r="CN179" s="8">
        <f t="shared" si="54"/>
        <v>0</v>
      </c>
      <c r="CO179" s="8">
        <f t="shared" si="55"/>
        <v>0</v>
      </c>
      <c r="CP179" s="8">
        <f t="shared" si="56"/>
        <v>0</v>
      </c>
      <c r="CQ179" s="8">
        <f t="shared" si="57"/>
        <v>0</v>
      </c>
      <c r="CR179" s="8">
        <f t="shared" si="58"/>
        <v>0</v>
      </c>
      <c r="CS179" s="8">
        <f t="shared" si="59"/>
        <v>0</v>
      </c>
      <c r="CT179" s="8">
        <f t="shared" si="60"/>
        <v>0</v>
      </c>
      <c r="CU179" s="8">
        <f t="shared" si="61"/>
        <v>0</v>
      </c>
      <c r="CV179" s="8">
        <f t="shared" si="62"/>
        <v>0</v>
      </c>
      <c r="CW179" s="8">
        <f>+SUMIFS(CW$2:CW$149,$CZ$2:$CZ$149,Table1[[#This Row],[BAĞLANTI]])</f>
        <v>0</v>
      </c>
      <c r="CX179" s="8">
        <f>+SUMIFS(CX$2:CX$149,$CZ$2:$CZ$149,Table1[[#This Row],[BAĞLANTI]])</f>
        <v>0</v>
      </c>
      <c r="CY179" s="8">
        <f>+SUMIFS(CY$2:CY$149,$CZ$2:$CZ$149,Table1[[#This Row],[BAĞLANTI]])</f>
        <v>0</v>
      </c>
      <c r="CZ179" s="8" t="s">
        <v>5364</v>
      </c>
      <c r="DA179" s="8"/>
      <c r="DB179" s="8"/>
      <c r="DC179" s="8"/>
      <c r="DD179" s="8"/>
      <c r="DE179" s="8"/>
      <c r="DF179" s="8"/>
      <c r="DG179" s="8"/>
      <c r="DH179" s="8"/>
    </row>
    <row r="180" spans="1:112">
      <c r="A180" s="3" t="s">
        <v>5443</v>
      </c>
      <c r="B180" t="s">
        <v>12</v>
      </c>
      <c r="C180" t="s">
        <v>200</v>
      </c>
      <c r="D180" t="s">
        <v>5181</v>
      </c>
      <c r="E180" t="s">
        <v>5183</v>
      </c>
      <c r="F180" s="77" t="s">
        <v>4973</v>
      </c>
      <c r="G180" t="s">
        <v>4983</v>
      </c>
      <c r="H180" s="3" t="s">
        <v>5444</v>
      </c>
      <c r="I180" s="3" t="s">
        <v>5194</v>
      </c>
      <c r="J180" s="78"/>
      <c r="K180" s="78"/>
      <c r="M180" s="78"/>
      <c r="N180" s="8">
        <f>+SUMIFS(N$2:N$149,$CZ$2:$CZ$149,Table1[[#This Row],[BAĞLANTI]])</f>
        <v>0</v>
      </c>
      <c r="O180" s="8">
        <f>+SUMIFS(O$2:O$149,$CZ$2:$CZ$149,Table1[[#This Row],[BAĞLANTI]])</f>
        <v>0</v>
      </c>
      <c r="P180" s="8">
        <f>+SUMIFS(P$2:P$149,$CZ$2:$CZ$149,Table1[[#This Row],[BAĞLANTI]])</f>
        <v>1935.6</v>
      </c>
      <c r="Q180" s="8">
        <f>+SUMIFS(Q$2:Q$149,$CZ$2:$CZ$149,Table1[[#This Row],[BAĞLANTI]])</f>
        <v>2705.81</v>
      </c>
      <c r="R180" s="8">
        <f>+SUMIFS(R$2:R$149,$CZ$2:$CZ$149,Table1[[#This Row],[BAĞLANTI]])</f>
        <v>752.8100000000004</v>
      </c>
      <c r="S180" s="8">
        <f>+SUMIFS(S$2:S$149,$CZ$2:$CZ$149,Table1[[#This Row],[BAĞLANTI]])</f>
        <v>0</v>
      </c>
      <c r="T180" s="8">
        <f>+SUMIFS(T$2:T$149,$CZ$2:$CZ$149,Table1[[#This Row],[BAĞLANTI]])</f>
        <v>4402.4379999999992</v>
      </c>
      <c r="U180" s="8">
        <f>+SUMIFS(U$2:U$149,$CZ$2:$CZ$149,Table1[[#This Row],[BAĞLANTI]])</f>
        <v>3116.7651750000005</v>
      </c>
      <c r="V180" s="8">
        <f>+SUMIFS(V$2:V$149,$CZ$2:$CZ$149,Table1[[#This Row],[BAĞLANTI]])</f>
        <v>1517.3968249999998</v>
      </c>
      <c r="W180" s="8">
        <f>+SUMIFS(W$2:W$149,$CZ$2:$CZ$149,Table1[[#This Row],[BAĞLANTI]])</f>
        <v>1379</v>
      </c>
      <c r="X180" s="8">
        <f>+SUMIFS(X$2:X$149,$CZ$2:$CZ$149,Table1[[#This Row],[BAĞLANTI]])</f>
        <v>1246.1500000000015</v>
      </c>
      <c r="Y180" s="10">
        <f>+SUMIFS(Y$2:Y$149,$CZ$2:$CZ$149,Table1[[#This Row],[BAĞLANTI]])</f>
        <v>325.67</v>
      </c>
      <c r="Z180" s="8">
        <f>+SUMIFS(Z$2:Z$149,$CZ$2:$CZ$149,Table1[[#This Row],[BAĞLANTI]])</f>
        <v>0</v>
      </c>
      <c r="AA180" s="8">
        <f>+SUMIFS(AA$2:AA$149,$CZ$2:$CZ$149,Table1[[#This Row],[BAĞLANTI]])</f>
        <v>0</v>
      </c>
      <c r="AB180" s="8">
        <f>+SUMIFS(AB$2:AB$149,$CZ$2:$CZ$149,Table1[[#This Row],[BAĞLANTI]])</f>
        <v>0</v>
      </c>
      <c r="AC180" s="8">
        <f>+SUMIFS(AC$2:AC$149,$CZ$2:$CZ$149,Table1[[#This Row],[BAĞLANTI]])</f>
        <v>0</v>
      </c>
      <c r="AD180" s="8">
        <f>+SUMIFS(AD$2:AD$149,$CZ$2:$CZ$149,Table1[[#This Row],[BAĞLANTI]])</f>
        <v>0</v>
      </c>
      <c r="AE180" s="8">
        <f>+SUMIFS(AE$2:AE$149,$CZ$2:$CZ$149,Table1[[#This Row],[BAĞLANTI]])</f>
        <v>0</v>
      </c>
      <c r="AF180" s="8">
        <f>+SUMIFS(AF$2:AF$149,$CZ$2:$CZ$149,Table1[[#This Row],[BAĞLANTI]])</f>
        <v>0</v>
      </c>
      <c r="AG180" s="8">
        <f>+SUMIFS(AG$2:AG$149,$CZ$2:$CZ$149,Table1[[#This Row],[BAĞLANTI]])</f>
        <v>0</v>
      </c>
      <c r="AH180" s="8">
        <f>+SUMIFS(AH$2:AH$149,$CZ$2:$CZ$149,Table1[[#This Row],[BAĞLANTI]])</f>
        <v>0</v>
      </c>
      <c r="AI180" s="8">
        <f>+SUMIFS(AI$2:AI$149,$CZ$2:$CZ$149,Table1[[#This Row],[BAĞLANTI]])</f>
        <v>0</v>
      </c>
      <c r="AJ180" s="8">
        <f>+SUMIFS(AJ$2:AJ$149,$CZ$2:$CZ$149,Table1[[#This Row],[BAĞLANTI]])</f>
        <v>0</v>
      </c>
      <c r="AK180" s="8">
        <f>+SUMIFS(AK$2:AK$149,$CZ$2:$CZ$149,Table1[[#This Row],[BAĞLANTI]])</f>
        <v>0</v>
      </c>
      <c r="AL180" s="8">
        <f>+SUMIFS(AL$2:AL$149,$CZ$2:$CZ$149,Table1[[#This Row],[BAĞLANTI]])</f>
        <v>0</v>
      </c>
      <c r="AM180" s="8">
        <f>+SUMIFS(AM$2:AM$149,$CZ$2:$CZ$149,Table1[[#This Row],[BAĞLANTI]])</f>
        <v>0</v>
      </c>
      <c r="AN180" s="8">
        <f>+SUMIFS(AN$2:AN$149,$CZ$2:$CZ$149,Table1[[#This Row],[BAĞLANTI]])</f>
        <v>0</v>
      </c>
      <c r="AO180" s="8">
        <f>+SUMIFS(AO$2:AO$149,$CZ$2:$CZ$149,Table1[[#This Row],[BAĞLANTI]])</f>
        <v>0</v>
      </c>
      <c r="AP180" s="8">
        <f>+SUMIFS(AP$2:AP$149,$CZ$2:$CZ$149,Table1[[#This Row],[BAĞLANTI]])</f>
        <v>0</v>
      </c>
      <c r="AQ180" s="8">
        <f>+SUMIFS(AQ$2:AQ$149,$CZ$2:$CZ$149,Table1[[#This Row],[BAĞLANTI]])</f>
        <v>0</v>
      </c>
      <c r="AR180" s="8">
        <f>+SUMIFS(AR$2:AR$149,$CZ$2:$CZ$149,Table1[[#This Row],[BAĞLANTI]])</f>
        <v>0</v>
      </c>
      <c r="AS180" s="8">
        <f>+SUMIFS(AS$2:AS$149,$CZ$2:$CZ$149,Table1[[#This Row],[BAĞLANTI]])</f>
        <v>0</v>
      </c>
      <c r="AT180" s="8">
        <f>+SUMIFS(AT$2:AT$149,$CZ$2:$CZ$149,Table1[[#This Row],[BAĞLANTI]])</f>
        <v>0</v>
      </c>
      <c r="AU180" s="8">
        <f>+SUMIFS(AU$2:AU$149,$CZ$2:$CZ$149,Table1[[#This Row],[BAĞLANTI]])</f>
        <v>0</v>
      </c>
      <c r="AV180" s="8">
        <f>+SUMIFS(AV$2:AV$149,$CZ$2:$CZ$149,Table1[[#This Row],[BAĞLANTI]])</f>
        <v>0</v>
      </c>
      <c r="AW180" s="8">
        <f>+SUMIFS(AW$2:AW$149,$CZ$2:$CZ$149,Table1[[#This Row],[BAĞLANTI]])</f>
        <v>0</v>
      </c>
      <c r="AX180" s="8">
        <f>+SUMIFS(AX$2:AX$149,$CZ$2:$CZ$149,Table1[[#This Row],[BAĞLANTI]])</f>
        <v>0</v>
      </c>
      <c r="AY180" s="8">
        <f>+SUMIFS(AY$2:AY$149,$CZ$2:$CZ$149,Table1[[#This Row],[BAĞLANTI]])</f>
        <v>0</v>
      </c>
      <c r="AZ180" s="8">
        <f>+SUMIFS(AZ$2:AZ$149,$CZ$2:$CZ$149,Table1[[#This Row],[BAĞLANTI]])</f>
        <v>0</v>
      </c>
      <c r="BA180" s="8">
        <f>+SUMIFS(BA$2:BA$149,$CZ$2:$CZ$149,Table1[[#This Row],[BAĞLANTI]])</f>
        <v>0</v>
      </c>
      <c r="BB180" s="8">
        <f>+SUMIFS(BB$2:BB$149,$CZ$2:$CZ$149,Table1[[#This Row],[BAĞLANTI]])</f>
        <v>0</v>
      </c>
      <c r="BC180" s="8">
        <f>+SUMIFS(BC$2:BC$149,$CZ$2:$CZ$149,Table1[[#This Row],[BAĞLANTI]])</f>
        <v>0</v>
      </c>
      <c r="BD180" s="8">
        <f>+SUMIFS(BD$2:BD$149,$CZ$2:$CZ$149,Table1[[#This Row],[BAĞLANTI]])</f>
        <v>0</v>
      </c>
      <c r="BE180" s="8">
        <f>+SUMIFS(BE$2:BE$149,$CZ$2:$CZ$149,Table1[[#This Row],[BAĞLANTI]])</f>
        <v>0</v>
      </c>
      <c r="BF180" s="8">
        <f>+SUMIFS(BF$2:BF$149,$CZ$2:$CZ$149,Table1[[#This Row],[BAĞLANTI]])</f>
        <v>0</v>
      </c>
      <c r="BG180" s="8">
        <f>+SUMIFS(BG$2:BG$149,$CZ$2:$CZ$149,Table1[[#This Row],[BAĞLANTI]])</f>
        <v>0</v>
      </c>
      <c r="BH180" s="8">
        <f>+SUMIFS(BH$2:BH$149,$CZ$2:$CZ$149,Table1[[#This Row],[BAĞLANTI]])</f>
        <v>0</v>
      </c>
      <c r="BI180" s="8">
        <f>+SUMIFS(BI$2:BI$149,$CZ$2:$CZ$149,Table1[[#This Row],[BAĞLANTI]])</f>
        <v>0</v>
      </c>
      <c r="BJ180" s="8">
        <f>+SUMIFS(BJ$2:BJ$149,$CZ$2:$CZ$149,Table1[[#This Row],[BAĞLANTI]])</f>
        <v>0</v>
      </c>
      <c r="BK180" s="8">
        <f>+SUMIFS(BK$2:BK$149,$CZ$2:$CZ$149,Table1[[#This Row],[BAĞLANTI]])</f>
        <v>0</v>
      </c>
      <c r="BL180" s="8">
        <f>+SUMIFS(BL$2:BL$149,$CZ$2:$CZ$149,Table1[[#This Row],[BAĞLANTI]])</f>
        <v>0</v>
      </c>
      <c r="BM180" s="8">
        <f>+SUMIFS(BM$2:BM$149,$CZ$2:$CZ$149,Table1[[#This Row],[BAĞLANTI]])</f>
        <v>0</v>
      </c>
      <c r="BN180" s="8">
        <f>+SUMIFS(BN$2:BN$149,$CZ$2:$CZ$149,Table1[[#This Row],[BAĞLANTI]])</f>
        <v>0</v>
      </c>
      <c r="BO180" s="8">
        <f>+SUMIFS(BO$2:BO$149,$CZ$2:$CZ$149,Table1[[#This Row],[BAĞLANTI]])</f>
        <v>0</v>
      </c>
      <c r="BP180" s="8">
        <f>+SUMIFS(BP$2:BP$149,$CZ$2:$CZ$149,Table1[[#This Row],[BAĞLANTI]])</f>
        <v>0</v>
      </c>
      <c r="BQ180" s="8">
        <f>+SUMIFS(BQ$2:BQ$149,$CZ$2:$CZ$149,Table1[[#This Row],[BAĞLANTI]])</f>
        <v>0</v>
      </c>
      <c r="BR180" s="8">
        <f>+SUMIFS(BR$2:BR$149,$CZ$2:$CZ$149,Table1[[#This Row],[BAĞLANTI]])</f>
        <v>0</v>
      </c>
      <c r="BS180" s="8">
        <f>+SUMIFS(BS$2:BS$149,$CZ$2:$CZ$149,Table1[[#This Row],[BAĞLANTI]])</f>
        <v>0</v>
      </c>
      <c r="BT180" s="8">
        <f>+SUMIFS(BT$2:BT$149,$CZ$2:$CZ$149,Table1[[#This Row],[BAĞLANTI]])</f>
        <v>0</v>
      </c>
      <c r="BU180" s="8">
        <f>+SUMIFS(BU$2:BU$149,$CZ$2:$CZ$149,Table1[[#This Row],[BAĞLANTI]])</f>
        <v>0</v>
      </c>
      <c r="BV180" s="8">
        <f>+SUMIFS(BV$2:BV$149,$CZ$2:$CZ$149,Table1[[#This Row],[BAĞLANTI]])</f>
        <v>0</v>
      </c>
      <c r="BW180" s="8">
        <f>+SUMIFS(BW$2:BW$149,$CZ$2:$CZ$149,Table1[[#This Row],[BAĞLANTI]])</f>
        <v>0</v>
      </c>
      <c r="CK180" s="8">
        <f t="shared" si="51"/>
        <v>0</v>
      </c>
      <c r="CL180" s="8">
        <f t="shared" si="52"/>
        <v>0</v>
      </c>
      <c r="CM180" s="8">
        <f t="shared" si="53"/>
        <v>0</v>
      </c>
      <c r="CN180" s="8">
        <f t="shared" si="54"/>
        <v>0</v>
      </c>
      <c r="CO180" s="8">
        <f t="shared" si="55"/>
        <v>0</v>
      </c>
      <c r="CP180" s="8">
        <f t="shared" si="56"/>
        <v>0</v>
      </c>
      <c r="CQ180" s="8">
        <f t="shared" si="57"/>
        <v>0</v>
      </c>
      <c r="CR180" s="8">
        <f t="shared" si="58"/>
        <v>0</v>
      </c>
      <c r="CS180" s="8">
        <f t="shared" si="59"/>
        <v>0</v>
      </c>
      <c r="CT180" s="8">
        <f t="shared" si="60"/>
        <v>0</v>
      </c>
      <c r="CU180" s="8">
        <f t="shared" si="61"/>
        <v>0</v>
      </c>
      <c r="CV180" s="8">
        <f t="shared" si="62"/>
        <v>0</v>
      </c>
      <c r="CW180" s="8">
        <f>+SUMIFS(CW$2:CW$149,$CZ$2:$CZ$149,Table1[[#This Row],[BAĞLANTI]])</f>
        <v>0</v>
      </c>
      <c r="CX180" s="8">
        <f>+SUMIFS(CX$2:CX$149,$CZ$2:$CZ$149,Table1[[#This Row],[BAĞLANTI]])</f>
        <v>0</v>
      </c>
      <c r="CY180" s="8">
        <f>+SUMIFS(CY$2:CY$149,$CZ$2:$CZ$149,Table1[[#This Row],[BAĞLANTI]])</f>
        <v>0</v>
      </c>
      <c r="CZ180" s="8" t="s">
        <v>5365</v>
      </c>
      <c r="DA180" s="8"/>
      <c r="DB180" s="8"/>
      <c r="DC180" s="8"/>
      <c r="DD180" s="8"/>
      <c r="DE180" s="8"/>
      <c r="DF180" s="8"/>
      <c r="DG180" s="8"/>
      <c r="DH180" s="8"/>
    </row>
    <row r="181" spans="1:112">
      <c r="A181" s="3" t="s">
        <v>5443</v>
      </c>
      <c r="B181" t="s">
        <v>13</v>
      </c>
      <c r="C181" t="s">
        <v>215</v>
      </c>
      <c r="D181" t="s">
        <v>71</v>
      </c>
      <c r="E181" t="s">
        <v>4974</v>
      </c>
      <c r="F181" s="77" t="s">
        <v>4973</v>
      </c>
      <c r="G181" t="s">
        <v>4983</v>
      </c>
      <c r="H181" s="3" t="s">
        <v>5444</v>
      </c>
      <c r="I181" s="3" t="s">
        <v>5194</v>
      </c>
      <c r="J181" s="78"/>
      <c r="K181" s="78"/>
      <c r="M181" s="78"/>
      <c r="N181" s="8">
        <f>+SUMIFS(N$2:N$149,$CZ$2:$CZ$149,Table1[[#This Row],[BAĞLANTI]])</f>
        <v>0</v>
      </c>
      <c r="O181" s="8">
        <f>+SUMIFS(O$2:O$149,$CZ$2:$CZ$149,Table1[[#This Row],[BAĞLANTI]])</f>
        <v>0</v>
      </c>
      <c r="P181" s="8">
        <f>+SUMIFS(P$2:P$149,$CZ$2:$CZ$149,Table1[[#This Row],[BAĞLANTI]])</f>
        <v>0</v>
      </c>
      <c r="Q181" s="8">
        <f>+SUMIFS(Q$2:Q$149,$CZ$2:$CZ$149,Table1[[#This Row],[BAĞLANTI]])</f>
        <v>0</v>
      </c>
      <c r="R181" s="8">
        <f>+SUMIFS(R$2:R$149,$CZ$2:$CZ$149,Table1[[#This Row],[BAĞLANTI]])</f>
        <v>17.301569999999998</v>
      </c>
      <c r="S181" s="8">
        <f>+SUMIFS(S$2:S$149,$CZ$2:$CZ$149,Table1[[#This Row],[BAĞLANTI]])</f>
        <v>34.706000000000003</v>
      </c>
      <c r="T181" s="8">
        <f>+SUMIFS(T$2:T$149,$CZ$2:$CZ$149,Table1[[#This Row],[BAĞLANTI]])</f>
        <v>23.292000000000002</v>
      </c>
      <c r="U181" s="8">
        <f>+SUMIFS(U$2:U$149,$CZ$2:$CZ$149,Table1[[#This Row],[BAĞLANTI]])</f>
        <v>27.728130171520007</v>
      </c>
      <c r="V181" s="8">
        <f>+SUMIFS(V$2:V$149,$CZ$2:$CZ$149,Table1[[#This Row],[BAĞLANTI]])</f>
        <v>50.584999999999994</v>
      </c>
      <c r="W181" s="8">
        <f>+SUMIFS(W$2:W$149,$CZ$2:$CZ$149,Table1[[#This Row],[BAĞLANTI]])</f>
        <v>38.484999999999985</v>
      </c>
      <c r="X181" s="8">
        <f>+SUMIFS(X$2:X$149,$CZ$2:$CZ$149,Table1[[#This Row],[BAĞLANTI]])</f>
        <v>0</v>
      </c>
      <c r="Y181" s="10">
        <f>+SUMIFS(Y$2:Y$149,$CZ$2:$CZ$149,Table1[[#This Row],[BAĞLANTI]])</f>
        <v>0</v>
      </c>
      <c r="Z181" s="8">
        <f>+SUMIFS(Z$2:Z$149,$CZ$2:$CZ$149,Table1[[#This Row],[BAĞLANTI]])</f>
        <v>0</v>
      </c>
      <c r="AA181" s="8">
        <f>+SUMIFS(AA$2:AA$149,$CZ$2:$CZ$149,Table1[[#This Row],[BAĞLANTI]])</f>
        <v>0</v>
      </c>
      <c r="AB181" s="8">
        <f>+SUMIFS(AB$2:AB$149,$CZ$2:$CZ$149,Table1[[#This Row],[BAĞLANTI]])</f>
        <v>0</v>
      </c>
      <c r="AC181" s="8">
        <f>+SUMIFS(AC$2:AC$149,$CZ$2:$CZ$149,Table1[[#This Row],[BAĞLANTI]])</f>
        <v>0</v>
      </c>
      <c r="AD181" s="8">
        <f>+SUMIFS(AD$2:AD$149,$CZ$2:$CZ$149,Table1[[#This Row],[BAĞLANTI]])</f>
        <v>0</v>
      </c>
      <c r="AE181" s="8">
        <f>+SUMIFS(AE$2:AE$149,$CZ$2:$CZ$149,Table1[[#This Row],[BAĞLANTI]])</f>
        <v>0</v>
      </c>
      <c r="AF181" s="8">
        <f>+SUMIFS(AF$2:AF$149,$CZ$2:$CZ$149,Table1[[#This Row],[BAĞLANTI]])</f>
        <v>0</v>
      </c>
      <c r="AG181" s="8">
        <f>+SUMIFS(AG$2:AG$149,$CZ$2:$CZ$149,Table1[[#This Row],[BAĞLANTI]])</f>
        <v>0</v>
      </c>
      <c r="AH181" s="8">
        <f>+SUMIFS(AH$2:AH$149,$CZ$2:$CZ$149,Table1[[#This Row],[BAĞLANTI]])</f>
        <v>0</v>
      </c>
      <c r="AI181" s="8">
        <f>+SUMIFS(AI$2:AI$149,$CZ$2:$CZ$149,Table1[[#This Row],[BAĞLANTI]])</f>
        <v>0</v>
      </c>
      <c r="AJ181" s="8">
        <f>+SUMIFS(AJ$2:AJ$149,$CZ$2:$CZ$149,Table1[[#This Row],[BAĞLANTI]])</f>
        <v>0</v>
      </c>
      <c r="AK181" s="8">
        <f>+SUMIFS(AK$2:AK$149,$CZ$2:$CZ$149,Table1[[#This Row],[BAĞLANTI]])</f>
        <v>0</v>
      </c>
      <c r="AL181" s="8">
        <f>+SUMIFS(AL$2:AL$149,$CZ$2:$CZ$149,Table1[[#This Row],[BAĞLANTI]])</f>
        <v>0</v>
      </c>
      <c r="AM181" s="8">
        <f>+SUMIFS(AM$2:AM$149,$CZ$2:$CZ$149,Table1[[#This Row],[BAĞLANTI]])</f>
        <v>0</v>
      </c>
      <c r="AN181" s="8">
        <f>+SUMIFS(AN$2:AN$149,$CZ$2:$CZ$149,Table1[[#This Row],[BAĞLANTI]])</f>
        <v>0</v>
      </c>
      <c r="AO181" s="8">
        <f>+SUMIFS(AO$2:AO$149,$CZ$2:$CZ$149,Table1[[#This Row],[BAĞLANTI]])</f>
        <v>0</v>
      </c>
      <c r="AP181" s="8">
        <f>+SUMIFS(AP$2:AP$149,$CZ$2:$CZ$149,Table1[[#This Row],[BAĞLANTI]])</f>
        <v>0</v>
      </c>
      <c r="AQ181" s="8">
        <f>+SUMIFS(AQ$2:AQ$149,$CZ$2:$CZ$149,Table1[[#This Row],[BAĞLANTI]])</f>
        <v>0</v>
      </c>
      <c r="AR181" s="8">
        <f>+SUMIFS(AR$2:AR$149,$CZ$2:$CZ$149,Table1[[#This Row],[BAĞLANTI]])</f>
        <v>0</v>
      </c>
      <c r="AS181" s="8">
        <f>+SUMIFS(AS$2:AS$149,$CZ$2:$CZ$149,Table1[[#This Row],[BAĞLANTI]])</f>
        <v>0</v>
      </c>
      <c r="AT181" s="8">
        <f>+SUMIFS(AT$2:AT$149,$CZ$2:$CZ$149,Table1[[#This Row],[BAĞLANTI]])</f>
        <v>0</v>
      </c>
      <c r="AU181" s="8">
        <f>+SUMIFS(AU$2:AU$149,$CZ$2:$CZ$149,Table1[[#This Row],[BAĞLANTI]])</f>
        <v>0</v>
      </c>
      <c r="AV181" s="8">
        <f>+SUMIFS(AV$2:AV$149,$CZ$2:$CZ$149,Table1[[#This Row],[BAĞLANTI]])</f>
        <v>0</v>
      </c>
      <c r="AW181" s="8">
        <f>+SUMIFS(AW$2:AW$149,$CZ$2:$CZ$149,Table1[[#This Row],[BAĞLANTI]])</f>
        <v>0</v>
      </c>
      <c r="AX181" s="8">
        <f>+SUMIFS(AX$2:AX$149,$CZ$2:$CZ$149,Table1[[#This Row],[BAĞLANTI]])</f>
        <v>0</v>
      </c>
      <c r="AY181" s="8">
        <f>+SUMIFS(AY$2:AY$149,$CZ$2:$CZ$149,Table1[[#This Row],[BAĞLANTI]])</f>
        <v>0</v>
      </c>
      <c r="AZ181" s="8">
        <f>+SUMIFS(AZ$2:AZ$149,$CZ$2:$CZ$149,Table1[[#This Row],[BAĞLANTI]])</f>
        <v>0</v>
      </c>
      <c r="BA181" s="8">
        <f>+SUMIFS(BA$2:BA$149,$CZ$2:$CZ$149,Table1[[#This Row],[BAĞLANTI]])</f>
        <v>0</v>
      </c>
      <c r="BB181" s="8">
        <f>+SUMIFS(BB$2:BB$149,$CZ$2:$CZ$149,Table1[[#This Row],[BAĞLANTI]])</f>
        <v>0</v>
      </c>
      <c r="BC181" s="8">
        <f>+SUMIFS(BC$2:BC$149,$CZ$2:$CZ$149,Table1[[#This Row],[BAĞLANTI]])</f>
        <v>0</v>
      </c>
      <c r="BD181" s="8">
        <f>+SUMIFS(BD$2:BD$149,$CZ$2:$CZ$149,Table1[[#This Row],[BAĞLANTI]])</f>
        <v>0</v>
      </c>
      <c r="BE181" s="8">
        <f>+SUMIFS(BE$2:BE$149,$CZ$2:$CZ$149,Table1[[#This Row],[BAĞLANTI]])</f>
        <v>0</v>
      </c>
      <c r="BF181" s="8">
        <f>+SUMIFS(BF$2:BF$149,$CZ$2:$CZ$149,Table1[[#This Row],[BAĞLANTI]])</f>
        <v>0</v>
      </c>
      <c r="BG181" s="8">
        <f>+SUMIFS(BG$2:BG$149,$CZ$2:$CZ$149,Table1[[#This Row],[BAĞLANTI]])</f>
        <v>0</v>
      </c>
      <c r="BH181" s="8">
        <f>+SUMIFS(BH$2:BH$149,$CZ$2:$CZ$149,Table1[[#This Row],[BAĞLANTI]])</f>
        <v>0</v>
      </c>
      <c r="BI181" s="8">
        <f>+SUMIFS(BI$2:BI$149,$CZ$2:$CZ$149,Table1[[#This Row],[BAĞLANTI]])</f>
        <v>0</v>
      </c>
      <c r="BJ181" s="8">
        <f>+SUMIFS(BJ$2:BJ$149,$CZ$2:$CZ$149,Table1[[#This Row],[BAĞLANTI]])</f>
        <v>0</v>
      </c>
      <c r="BK181" s="8">
        <f>+SUMIFS(BK$2:BK$149,$CZ$2:$CZ$149,Table1[[#This Row],[BAĞLANTI]])</f>
        <v>0</v>
      </c>
      <c r="BL181" s="8">
        <f>+SUMIFS(BL$2:BL$149,$CZ$2:$CZ$149,Table1[[#This Row],[BAĞLANTI]])</f>
        <v>0</v>
      </c>
      <c r="BM181" s="8">
        <f>+SUMIFS(BM$2:BM$149,$CZ$2:$CZ$149,Table1[[#This Row],[BAĞLANTI]])</f>
        <v>0</v>
      </c>
      <c r="BN181" s="8">
        <f>+SUMIFS(BN$2:BN$149,$CZ$2:$CZ$149,Table1[[#This Row],[BAĞLANTI]])</f>
        <v>0</v>
      </c>
      <c r="BO181" s="8">
        <f>+SUMIFS(BO$2:BO$149,$CZ$2:$CZ$149,Table1[[#This Row],[BAĞLANTI]])</f>
        <v>0</v>
      </c>
      <c r="BP181" s="8">
        <f>+SUMIFS(BP$2:BP$149,$CZ$2:$CZ$149,Table1[[#This Row],[BAĞLANTI]])</f>
        <v>0</v>
      </c>
      <c r="BQ181" s="8">
        <f>+SUMIFS(BQ$2:BQ$149,$CZ$2:$CZ$149,Table1[[#This Row],[BAĞLANTI]])</f>
        <v>0</v>
      </c>
      <c r="BR181" s="8">
        <f>+SUMIFS(BR$2:BR$149,$CZ$2:$CZ$149,Table1[[#This Row],[BAĞLANTI]])</f>
        <v>0</v>
      </c>
      <c r="BS181" s="8">
        <f>+SUMIFS(BS$2:BS$149,$CZ$2:$CZ$149,Table1[[#This Row],[BAĞLANTI]])</f>
        <v>0</v>
      </c>
      <c r="BT181" s="8">
        <f>+SUMIFS(BT$2:BT$149,$CZ$2:$CZ$149,Table1[[#This Row],[BAĞLANTI]])</f>
        <v>0</v>
      </c>
      <c r="BU181" s="8">
        <f>+SUMIFS(BU$2:BU$149,$CZ$2:$CZ$149,Table1[[#This Row],[BAĞLANTI]])</f>
        <v>0</v>
      </c>
      <c r="BV181" s="8">
        <f>+SUMIFS(BV$2:BV$149,$CZ$2:$CZ$149,Table1[[#This Row],[BAĞLANTI]])</f>
        <v>0</v>
      </c>
      <c r="BW181" s="8">
        <f>+SUMIFS(BW$2:BW$149,$CZ$2:$CZ$149,Table1[[#This Row],[BAĞLANTI]])</f>
        <v>0</v>
      </c>
      <c r="CK181" s="8">
        <f t="shared" si="51"/>
        <v>0</v>
      </c>
      <c r="CL181" s="8">
        <f t="shared" si="52"/>
        <v>0</v>
      </c>
      <c r="CM181" s="8">
        <f t="shared" si="53"/>
        <v>0</v>
      </c>
      <c r="CN181" s="8">
        <f t="shared" si="54"/>
        <v>0</v>
      </c>
      <c r="CO181" s="8">
        <f t="shared" si="55"/>
        <v>0</v>
      </c>
      <c r="CP181" s="8">
        <f t="shared" si="56"/>
        <v>0</v>
      </c>
      <c r="CQ181" s="8">
        <f t="shared" si="57"/>
        <v>0</v>
      </c>
      <c r="CR181" s="8">
        <f t="shared" si="58"/>
        <v>0</v>
      </c>
      <c r="CS181" s="8">
        <f t="shared" si="59"/>
        <v>0</v>
      </c>
      <c r="CT181" s="8">
        <f t="shared" si="60"/>
        <v>0</v>
      </c>
      <c r="CU181" s="8">
        <f t="shared" si="61"/>
        <v>0</v>
      </c>
      <c r="CV181" s="8">
        <f t="shared" si="62"/>
        <v>0</v>
      </c>
      <c r="CW181" s="8">
        <f>+SUMIFS(CW$2:CW$149,$CZ$2:$CZ$149,Table1[[#This Row],[BAĞLANTI]])</f>
        <v>0</v>
      </c>
      <c r="CX181" s="8">
        <f>+SUMIFS(CX$2:CX$149,$CZ$2:$CZ$149,Table1[[#This Row],[BAĞLANTI]])</f>
        <v>0</v>
      </c>
      <c r="CY181" s="8">
        <f>+SUMIFS(CY$2:CY$149,$CZ$2:$CZ$149,Table1[[#This Row],[BAĞLANTI]])</f>
        <v>0</v>
      </c>
      <c r="CZ181" s="8" t="s">
        <v>5383</v>
      </c>
      <c r="DA181" s="8"/>
      <c r="DB181" s="8"/>
      <c r="DC181" s="8"/>
      <c r="DD181" s="8"/>
      <c r="DE181" s="8"/>
      <c r="DF181" s="8"/>
      <c r="DG181" s="8"/>
      <c r="DH181" s="8"/>
    </row>
    <row r="182" spans="1:112">
      <c r="A182" s="3" t="s">
        <v>5443</v>
      </c>
      <c r="B182" t="s">
        <v>13</v>
      </c>
      <c r="C182" t="s">
        <v>215</v>
      </c>
      <c r="D182" t="s">
        <v>73</v>
      </c>
      <c r="E182" t="s">
        <v>4975</v>
      </c>
      <c r="F182" s="77" t="s">
        <v>4973</v>
      </c>
      <c r="G182" t="s">
        <v>4983</v>
      </c>
      <c r="H182" s="3" t="s">
        <v>5444</v>
      </c>
      <c r="I182" s="3" t="s">
        <v>5194</v>
      </c>
      <c r="J182" s="78"/>
      <c r="K182" s="78"/>
      <c r="M182" s="78"/>
      <c r="N182" s="8">
        <f>+SUMIFS(N$2:N$149,$CZ$2:$CZ$149,Table1[[#This Row],[BAĞLANTI]])</f>
        <v>0</v>
      </c>
      <c r="O182" s="8">
        <f>+SUMIFS(O$2:O$149,$CZ$2:$CZ$149,Table1[[#This Row],[BAĞLANTI]])</f>
        <v>0</v>
      </c>
      <c r="P182" s="8">
        <f>+SUMIFS(P$2:P$149,$CZ$2:$CZ$149,Table1[[#This Row],[BAĞLANTI]])</f>
        <v>0</v>
      </c>
      <c r="Q182" s="8">
        <f>+SUMIFS(Q$2:Q$149,$CZ$2:$CZ$149,Table1[[#This Row],[BAĞLANTI]])</f>
        <v>0</v>
      </c>
      <c r="R182" s="8">
        <f>+SUMIFS(R$2:R$149,$CZ$2:$CZ$149,Table1[[#This Row],[BAĞLANTI]])</f>
        <v>92.72</v>
      </c>
      <c r="S182" s="8">
        <f>+SUMIFS(S$2:S$149,$CZ$2:$CZ$149,Table1[[#This Row],[BAĞLANTI]])</f>
        <v>82.38</v>
      </c>
      <c r="T182" s="8">
        <f>+SUMIFS(T$2:T$149,$CZ$2:$CZ$149,Table1[[#This Row],[BAĞLANTI]])</f>
        <v>-67.17</v>
      </c>
      <c r="U182" s="8">
        <f>+SUMIFS(U$2:U$149,$CZ$2:$CZ$149,Table1[[#This Row],[BAĞLANTI]])</f>
        <v>0</v>
      </c>
      <c r="V182" s="8">
        <f>+SUMIFS(V$2:V$149,$CZ$2:$CZ$149,Table1[[#This Row],[BAĞLANTI]])</f>
        <v>18.61</v>
      </c>
      <c r="W182" s="8">
        <f>+SUMIFS(W$2:W$149,$CZ$2:$CZ$149,Table1[[#This Row],[BAĞLANTI]])</f>
        <v>0</v>
      </c>
      <c r="X182" s="8">
        <f>+SUMIFS(X$2:X$149,$CZ$2:$CZ$149,Table1[[#This Row],[BAĞLANTI]])</f>
        <v>0</v>
      </c>
      <c r="Y182" s="10">
        <f>+SUMIFS(Y$2:Y$149,$CZ$2:$CZ$149,Table1[[#This Row],[BAĞLANTI]])</f>
        <v>0</v>
      </c>
      <c r="Z182" s="8">
        <f>+SUMIFS(Z$2:Z$149,$CZ$2:$CZ$149,Table1[[#This Row],[BAĞLANTI]])</f>
        <v>0</v>
      </c>
      <c r="AA182" s="8">
        <f>+SUMIFS(AA$2:AA$149,$CZ$2:$CZ$149,Table1[[#This Row],[BAĞLANTI]])</f>
        <v>0</v>
      </c>
      <c r="AB182" s="8">
        <f>+SUMIFS(AB$2:AB$149,$CZ$2:$CZ$149,Table1[[#This Row],[BAĞLANTI]])</f>
        <v>0</v>
      </c>
      <c r="AC182" s="8">
        <f>+SUMIFS(AC$2:AC$149,$CZ$2:$CZ$149,Table1[[#This Row],[BAĞLANTI]])</f>
        <v>0</v>
      </c>
      <c r="AD182" s="8">
        <f>+SUMIFS(AD$2:AD$149,$CZ$2:$CZ$149,Table1[[#This Row],[BAĞLANTI]])</f>
        <v>0</v>
      </c>
      <c r="AE182" s="8">
        <f>+SUMIFS(AE$2:AE$149,$CZ$2:$CZ$149,Table1[[#This Row],[BAĞLANTI]])</f>
        <v>0</v>
      </c>
      <c r="AF182" s="8">
        <f>+SUMIFS(AF$2:AF$149,$CZ$2:$CZ$149,Table1[[#This Row],[BAĞLANTI]])</f>
        <v>0</v>
      </c>
      <c r="AG182" s="8">
        <f>+SUMIFS(AG$2:AG$149,$CZ$2:$CZ$149,Table1[[#This Row],[BAĞLANTI]])</f>
        <v>0</v>
      </c>
      <c r="AH182" s="8">
        <f>+SUMIFS(AH$2:AH$149,$CZ$2:$CZ$149,Table1[[#This Row],[BAĞLANTI]])</f>
        <v>0</v>
      </c>
      <c r="AI182" s="8">
        <f>+SUMIFS(AI$2:AI$149,$CZ$2:$CZ$149,Table1[[#This Row],[BAĞLANTI]])</f>
        <v>0</v>
      </c>
      <c r="AJ182" s="8">
        <f>+SUMIFS(AJ$2:AJ$149,$CZ$2:$CZ$149,Table1[[#This Row],[BAĞLANTI]])</f>
        <v>0</v>
      </c>
      <c r="AK182" s="8">
        <f>+SUMIFS(AK$2:AK$149,$CZ$2:$CZ$149,Table1[[#This Row],[BAĞLANTI]])</f>
        <v>0</v>
      </c>
      <c r="AL182" s="8">
        <f>+SUMIFS(AL$2:AL$149,$CZ$2:$CZ$149,Table1[[#This Row],[BAĞLANTI]])</f>
        <v>0</v>
      </c>
      <c r="AM182" s="8">
        <f>+SUMIFS(AM$2:AM$149,$CZ$2:$CZ$149,Table1[[#This Row],[BAĞLANTI]])</f>
        <v>0</v>
      </c>
      <c r="AN182" s="8">
        <f>+SUMIFS(AN$2:AN$149,$CZ$2:$CZ$149,Table1[[#This Row],[BAĞLANTI]])</f>
        <v>0</v>
      </c>
      <c r="AO182" s="8">
        <f>+SUMIFS(AO$2:AO$149,$CZ$2:$CZ$149,Table1[[#This Row],[BAĞLANTI]])</f>
        <v>0</v>
      </c>
      <c r="AP182" s="8">
        <f>+SUMIFS(AP$2:AP$149,$CZ$2:$CZ$149,Table1[[#This Row],[BAĞLANTI]])</f>
        <v>0</v>
      </c>
      <c r="AQ182" s="8">
        <f>+SUMIFS(AQ$2:AQ$149,$CZ$2:$CZ$149,Table1[[#This Row],[BAĞLANTI]])</f>
        <v>0</v>
      </c>
      <c r="AR182" s="8">
        <f>+SUMIFS(AR$2:AR$149,$CZ$2:$CZ$149,Table1[[#This Row],[BAĞLANTI]])</f>
        <v>0</v>
      </c>
      <c r="AS182" s="8">
        <f>+SUMIFS(AS$2:AS$149,$CZ$2:$CZ$149,Table1[[#This Row],[BAĞLANTI]])</f>
        <v>0</v>
      </c>
      <c r="AT182" s="8">
        <f>+SUMIFS(AT$2:AT$149,$CZ$2:$CZ$149,Table1[[#This Row],[BAĞLANTI]])</f>
        <v>0</v>
      </c>
      <c r="AU182" s="8">
        <f>+SUMIFS(AU$2:AU$149,$CZ$2:$CZ$149,Table1[[#This Row],[BAĞLANTI]])</f>
        <v>0</v>
      </c>
      <c r="AV182" s="8">
        <f>+SUMIFS(AV$2:AV$149,$CZ$2:$CZ$149,Table1[[#This Row],[BAĞLANTI]])</f>
        <v>0</v>
      </c>
      <c r="AW182" s="8">
        <f>+SUMIFS(AW$2:AW$149,$CZ$2:$CZ$149,Table1[[#This Row],[BAĞLANTI]])</f>
        <v>0</v>
      </c>
      <c r="AX182" s="8">
        <f>+SUMIFS(AX$2:AX$149,$CZ$2:$CZ$149,Table1[[#This Row],[BAĞLANTI]])</f>
        <v>0</v>
      </c>
      <c r="AY182" s="8">
        <f>+SUMIFS(AY$2:AY$149,$CZ$2:$CZ$149,Table1[[#This Row],[BAĞLANTI]])</f>
        <v>0</v>
      </c>
      <c r="AZ182" s="8">
        <f>+SUMIFS(AZ$2:AZ$149,$CZ$2:$CZ$149,Table1[[#This Row],[BAĞLANTI]])</f>
        <v>0</v>
      </c>
      <c r="BA182" s="8">
        <f>+SUMIFS(BA$2:BA$149,$CZ$2:$CZ$149,Table1[[#This Row],[BAĞLANTI]])</f>
        <v>0</v>
      </c>
      <c r="BB182" s="8">
        <f>+SUMIFS(BB$2:BB$149,$CZ$2:$CZ$149,Table1[[#This Row],[BAĞLANTI]])</f>
        <v>0</v>
      </c>
      <c r="BC182" s="8">
        <f>+SUMIFS(BC$2:BC$149,$CZ$2:$CZ$149,Table1[[#This Row],[BAĞLANTI]])</f>
        <v>0</v>
      </c>
      <c r="BD182" s="8">
        <f>+SUMIFS(BD$2:BD$149,$CZ$2:$CZ$149,Table1[[#This Row],[BAĞLANTI]])</f>
        <v>0</v>
      </c>
      <c r="BE182" s="8">
        <f>+SUMIFS(BE$2:BE$149,$CZ$2:$CZ$149,Table1[[#This Row],[BAĞLANTI]])</f>
        <v>0</v>
      </c>
      <c r="BF182" s="8">
        <f>+SUMIFS(BF$2:BF$149,$CZ$2:$CZ$149,Table1[[#This Row],[BAĞLANTI]])</f>
        <v>0</v>
      </c>
      <c r="BG182" s="8">
        <f>+SUMIFS(BG$2:BG$149,$CZ$2:$CZ$149,Table1[[#This Row],[BAĞLANTI]])</f>
        <v>0</v>
      </c>
      <c r="BH182" s="8">
        <f>+SUMIFS(BH$2:BH$149,$CZ$2:$CZ$149,Table1[[#This Row],[BAĞLANTI]])</f>
        <v>0</v>
      </c>
      <c r="BI182" s="8">
        <f>+SUMIFS(BI$2:BI$149,$CZ$2:$CZ$149,Table1[[#This Row],[BAĞLANTI]])</f>
        <v>0</v>
      </c>
      <c r="BJ182" s="8">
        <f>+SUMIFS(BJ$2:BJ$149,$CZ$2:$CZ$149,Table1[[#This Row],[BAĞLANTI]])</f>
        <v>0</v>
      </c>
      <c r="BK182" s="8">
        <f>+SUMIFS(BK$2:BK$149,$CZ$2:$CZ$149,Table1[[#This Row],[BAĞLANTI]])</f>
        <v>0</v>
      </c>
      <c r="BL182" s="8">
        <f>+SUMIFS(BL$2:BL$149,$CZ$2:$CZ$149,Table1[[#This Row],[BAĞLANTI]])</f>
        <v>0</v>
      </c>
      <c r="BM182" s="8">
        <f>+SUMIFS(BM$2:BM$149,$CZ$2:$CZ$149,Table1[[#This Row],[BAĞLANTI]])</f>
        <v>0</v>
      </c>
      <c r="BN182" s="8">
        <f>+SUMIFS(BN$2:BN$149,$CZ$2:$CZ$149,Table1[[#This Row],[BAĞLANTI]])</f>
        <v>0</v>
      </c>
      <c r="BO182" s="8">
        <f>+SUMIFS(BO$2:BO$149,$CZ$2:$CZ$149,Table1[[#This Row],[BAĞLANTI]])</f>
        <v>0</v>
      </c>
      <c r="BP182" s="8">
        <f>+SUMIFS(BP$2:BP$149,$CZ$2:$CZ$149,Table1[[#This Row],[BAĞLANTI]])</f>
        <v>0</v>
      </c>
      <c r="BQ182" s="8">
        <f>+SUMIFS(BQ$2:BQ$149,$CZ$2:$CZ$149,Table1[[#This Row],[BAĞLANTI]])</f>
        <v>0</v>
      </c>
      <c r="BR182" s="8">
        <f>+SUMIFS(BR$2:BR$149,$CZ$2:$CZ$149,Table1[[#This Row],[BAĞLANTI]])</f>
        <v>0</v>
      </c>
      <c r="BS182" s="8">
        <f>+SUMIFS(BS$2:BS$149,$CZ$2:$CZ$149,Table1[[#This Row],[BAĞLANTI]])</f>
        <v>0</v>
      </c>
      <c r="BT182" s="8">
        <f>+SUMIFS(BT$2:BT$149,$CZ$2:$CZ$149,Table1[[#This Row],[BAĞLANTI]])</f>
        <v>0</v>
      </c>
      <c r="BU182" s="8">
        <f>+SUMIFS(BU$2:BU$149,$CZ$2:$CZ$149,Table1[[#This Row],[BAĞLANTI]])</f>
        <v>0</v>
      </c>
      <c r="BV182" s="8">
        <f>+SUMIFS(BV$2:BV$149,$CZ$2:$CZ$149,Table1[[#This Row],[BAĞLANTI]])</f>
        <v>0</v>
      </c>
      <c r="BW182" s="8">
        <f>+SUMIFS(BW$2:BW$149,$CZ$2:$CZ$149,Table1[[#This Row],[BAĞLANTI]])</f>
        <v>0</v>
      </c>
      <c r="CK182" s="8">
        <f t="shared" si="51"/>
        <v>0</v>
      </c>
      <c r="CL182" s="8">
        <f t="shared" si="52"/>
        <v>0</v>
      </c>
      <c r="CM182" s="8">
        <f t="shared" si="53"/>
        <v>0</v>
      </c>
      <c r="CN182" s="8">
        <f t="shared" si="54"/>
        <v>0</v>
      </c>
      <c r="CO182" s="8">
        <f t="shared" si="55"/>
        <v>0</v>
      </c>
      <c r="CP182" s="8">
        <f t="shared" si="56"/>
        <v>0</v>
      </c>
      <c r="CQ182" s="8">
        <f t="shared" si="57"/>
        <v>0</v>
      </c>
      <c r="CR182" s="8">
        <f t="shared" si="58"/>
        <v>0</v>
      </c>
      <c r="CS182" s="8">
        <f t="shared" si="59"/>
        <v>0</v>
      </c>
      <c r="CT182" s="8">
        <f t="shared" si="60"/>
        <v>0</v>
      </c>
      <c r="CU182" s="8">
        <f t="shared" si="61"/>
        <v>0</v>
      </c>
      <c r="CV182" s="8">
        <f t="shared" si="62"/>
        <v>0</v>
      </c>
      <c r="CW182" s="8">
        <f>+SUMIFS(CW$2:CW$149,$CZ$2:$CZ$149,Table1[[#This Row],[BAĞLANTI]])</f>
        <v>0</v>
      </c>
      <c r="CX182" s="8">
        <f>+SUMIFS(CX$2:CX$149,$CZ$2:$CZ$149,Table1[[#This Row],[BAĞLANTI]])</f>
        <v>0</v>
      </c>
      <c r="CY182" s="8">
        <f>+SUMIFS(CY$2:CY$149,$CZ$2:$CZ$149,Table1[[#This Row],[BAĞLANTI]])</f>
        <v>0</v>
      </c>
      <c r="CZ182" s="8" t="s">
        <v>5384</v>
      </c>
      <c r="DA182" s="8"/>
      <c r="DB182" s="8"/>
      <c r="DC182" s="8"/>
      <c r="DD182" s="8"/>
      <c r="DE182" s="8"/>
      <c r="DF182" s="8"/>
      <c r="DG182" s="8"/>
      <c r="DH182" s="8"/>
    </row>
    <row r="183" spans="1:112">
      <c r="A183" s="3" t="s">
        <v>5443</v>
      </c>
      <c r="B183" t="s">
        <v>13</v>
      </c>
      <c r="C183" t="s">
        <v>215</v>
      </c>
      <c r="D183" t="s">
        <v>76</v>
      </c>
      <c r="E183" t="s">
        <v>5184</v>
      </c>
      <c r="F183" s="77" t="s">
        <v>4973</v>
      </c>
      <c r="G183" t="s">
        <v>4983</v>
      </c>
      <c r="H183" s="3" t="s">
        <v>5444</v>
      </c>
      <c r="I183" s="3" t="s">
        <v>5194</v>
      </c>
      <c r="J183" s="78"/>
      <c r="K183" s="78"/>
      <c r="M183" s="78"/>
      <c r="N183" s="8">
        <f>+SUMIFS(N$2:N$149,$CZ$2:$CZ$149,Table1[[#This Row],[BAĞLANTI]])</f>
        <v>0</v>
      </c>
      <c r="O183" s="8">
        <f>+SUMIFS(O$2:O$149,$CZ$2:$CZ$149,Table1[[#This Row],[BAĞLANTI]])</f>
        <v>0</v>
      </c>
      <c r="P183" s="8">
        <f>+SUMIFS(P$2:P$149,$CZ$2:$CZ$149,Table1[[#This Row],[BAĞLANTI]])</f>
        <v>0</v>
      </c>
      <c r="Q183" s="8">
        <f>+SUMIFS(Q$2:Q$149,$CZ$2:$CZ$149,Table1[[#This Row],[BAĞLANTI]])</f>
        <v>0</v>
      </c>
      <c r="R183" s="8">
        <f>+SUMIFS(R$2:R$149,$CZ$2:$CZ$149,Table1[[#This Row],[BAĞLANTI]])</f>
        <v>11.0851884</v>
      </c>
      <c r="S183" s="8">
        <f>+SUMIFS(S$2:S$149,$CZ$2:$CZ$149,Table1[[#This Row],[BAĞLANTI]])</f>
        <v>31.313139</v>
      </c>
      <c r="T183" s="8">
        <f>+SUMIFS(T$2:T$149,$CZ$2:$CZ$149,Table1[[#This Row],[BAĞLANTI]])</f>
        <v>36.705420311999987</v>
      </c>
      <c r="U183" s="8">
        <f>+SUMIFS(U$2:U$149,$CZ$2:$CZ$149,Table1[[#This Row],[BAĞLANTI]])</f>
        <v>4.2052522880000112</v>
      </c>
      <c r="V183" s="8">
        <f>+SUMIFS(V$2:V$149,$CZ$2:$CZ$149,Table1[[#This Row],[BAĞLANTI]])</f>
        <v>31.106999999999999</v>
      </c>
      <c r="W183" s="8">
        <f>+SUMIFS(W$2:W$149,$CZ$2:$CZ$149,Table1[[#This Row],[BAĞLANTI]])</f>
        <v>0</v>
      </c>
      <c r="X183" s="8">
        <f>+SUMIFS(X$2:X$149,$CZ$2:$CZ$149,Table1[[#This Row],[BAĞLANTI]])</f>
        <v>0</v>
      </c>
      <c r="Y183" s="10">
        <f>+SUMIFS(Y$2:Y$149,$CZ$2:$CZ$149,Table1[[#This Row],[BAĞLANTI]])</f>
        <v>54.92</v>
      </c>
      <c r="Z183" s="8">
        <f>+SUMIFS(Z$2:Z$149,$CZ$2:$CZ$149,Table1[[#This Row],[BAĞLANTI]])</f>
        <v>0</v>
      </c>
      <c r="AA183" s="8">
        <f>+SUMIFS(AA$2:AA$149,$CZ$2:$CZ$149,Table1[[#This Row],[BAĞLANTI]])</f>
        <v>0</v>
      </c>
      <c r="AB183" s="8">
        <f>+SUMIFS(AB$2:AB$149,$CZ$2:$CZ$149,Table1[[#This Row],[BAĞLANTI]])</f>
        <v>0</v>
      </c>
      <c r="AC183" s="8">
        <f>+SUMIFS(AC$2:AC$149,$CZ$2:$CZ$149,Table1[[#This Row],[BAĞLANTI]])</f>
        <v>0</v>
      </c>
      <c r="AD183" s="8">
        <f>+SUMIFS(AD$2:AD$149,$CZ$2:$CZ$149,Table1[[#This Row],[BAĞLANTI]])</f>
        <v>0</v>
      </c>
      <c r="AE183" s="8">
        <f>+SUMIFS(AE$2:AE$149,$CZ$2:$CZ$149,Table1[[#This Row],[BAĞLANTI]])</f>
        <v>0</v>
      </c>
      <c r="AF183" s="8">
        <f>+SUMIFS(AF$2:AF$149,$CZ$2:$CZ$149,Table1[[#This Row],[BAĞLANTI]])</f>
        <v>0</v>
      </c>
      <c r="AG183" s="8">
        <f>+SUMIFS(AG$2:AG$149,$CZ$2:$CZ$149,Table1[[#This Row],[BAĞLANTI]])</f>
        <v>0</v>
      </c>
      <c r="AH183" s="8">
        <f>+SUMIFS(AH$2:AH$149,$CZ$2:$CZ$149,Table1[[#This Row],[BAĞLANTI]])</f>
        <v>0</v>
      </c>
      <c r="AI183" s="8">
        <f>+SUMIFS(AI$2:AI$149,$CZ$2:$CZ$149,Table1[[#This Row],[BAĞLANTI]])</f>
        <v>0</v>
      </c>
      <c r="AJ183" s="8">
        <f>+SUMIFS(AJ$2:AJ$149,$CZ$2:$CZ$149,Table1[[#This Row],[BAĞLANTI]])</f>
        <v>0</v>
      </c>
      <c r="AK183" s="8">
        <f>+SUMIFS(AK$2:AK$149,$CZ$2:$CZ$149,Table1[[#This Row],[BAĞLANTI]])</f>
        <v>0</v>
      </c>
      <c r="AL183" s="8">
        <f>+SUMIFS(AL$2:AL$149,$CZ$2:$CZ$149,Table1[[#This Row],[BAĞLANTI]])</f>
        <v>0</v>
      </c>
      <c r="AM183" s="8">
        <f>+SUMIFS(AM$2:AM$149,$CZ$2:$CZ$149,Table1[[#This Row],[BAĞLANTI]])</f>
        <v>0</v>
      </c>
      <c r="AN183" s="8">
        <f>+SUMIFS(AN$2:AN$149,$CZ$2:$CZ$149,Table1[[#This Row],[BAĞLANTI]])</f>
        <v>0</v>
      </c>
      <c r="AO183" s="8">
        <f>+SUMIFS(AO$2:AO$149,$CZ$2:$CZ$149,Table1[[#This Row],[BAĞLANTI]])</f>
        <v>0</v>
      </c>
      <c r="AP183" s="8">
        <f>+SUMIFS(AP$2:AP$149,$CZ$2:$CZ$149,Table1[[#This Row],[BAĞLANTI]])</f>
        <v>0</v>
      </c>
      <c r="AQ183" s="8">
        <f>+SUMIFS(AQ$2:AQ$149,$CZ$2:$CZ$149,Table1[[#This Row],[BAĞLANTI]])</f>
        <v>0</v>
      </c>
      <c r="AR183" s="8">
        <f>+SUMIFS(AR$2:AR$149,$CZ$2:$CZ$149,Table1[[#This Row],[BAĞLANTI]])</f>
        <v>0</v>
      </c>
      <c r="AS183" s="8">
        <f>+SUMIFS(AS$2:AS$149,$CZ$2:$CZ$149,Table1[[#This Row],[BAĞLANTI]])</f>
        <v>0</v>
      </c>
      <c r="AT183" s="8">
        <f>+SUMIFS(AT$2:AT$149,$CZ$2:$CZ$149,Table1[[#This Row],[BAĞLANTI]])</f>
        <v>0</v>
      </c>
      <c r="AU183" s="8">
        <f>+SUMIFS(AU$2:AU$149,$CZ$2:$CZ$149,Table1[[#This Row],[BAĞLANTI]])</f>
        <v>0</v>
      </c>
      <c r="AV183" s="8">
        <f>+SUMIFS(AV$2:AV$149,$CZ$2:$CZ$149,Table1[[#This Row],[BAĞLANTI]])</f>
        <v>0</v>
      </c>
      <c r="AW183" s="8">
        <f>+SUMIFS(AW$2:AW$149,$CZ$2:$CZ$149,Table1[[#This Row],[BAĞLANTI]])</f>
        <v>0</v>
      </c>
      <c r="AX183" s="8">
        <f>+SUMIFS(AX$2:AX$149,$CZ$2:$CZ$149,Table1[[#This Row],[BAĞLANTI]])</f>
        <v>0</v>
      </c>
      <c r="AY183" s="8">
        <f>+SUMIFS(AY$2:AY$149,$CZ$2:$CZ$149,Table1[[#This Row],[BAĞLANTI]])</f>
        <v>0</v>
      </c>
      <c r="AZ183" s="8">
        <f>+SUMIFS(AZ$2:AZ$149,$CZ$2:$CZ$149,Table1[[#This Row],[BAĞLANTI]])</f>
        <v>0</v>
      </c>
      <c r="BA183" s="8">
        <f>+SUMIFS(BA$2:BA$149,$CZ$2:$CZ$149,Table1[[#This Row],[BAĞLANTI]])</f>
        <v>0</v>
      </c>
      <c r="BB183" s="8">
        <f>+SUMIFS(BB$2:BB$149,$CZ$2:$CZ$149,Table1[[#This Row],[BAĞLANTI]])</f>
        <v>0</v>
      </c>
      <c r="BC183" s="8">
        <f>+SUMIFS(BC$2:BC$149,$CZ$2:$CZ$149,Table1[[#This Row],[BAĞLANTI]])</f>
        <v>0</v>
      </c>
      <c r="BD183" s="8">
        <f>+SUMIFS(BD$2:BD$149,$CZ$2:$CZ$149,Table1[[#This Row],[BAĞLANTI]])</f>
        <v>0</v>
      </c>
      <c r="BE183" s="8">
        <f>+SUMIFS(BE$2:BE$149,$CZ$2:$CZ$149,Table1[[#This Row],[BAĞLANTI]])</f>
        <v>0</v>
      </c>
      <c r="BF183" s="8">
        <f>+SUMIFS(BF$2:BF$149,$CZ$2:$CZ$149,Table1[[#This Row],[BAĞLANTI]])</f>
        <v>0</v>
      </c>
      <c r="BG183" s="8">
        <f>+SUMIFS(BG$2:BG$149,$CZ$2:$CZ$149,Table1[[#This Row],[BAĞLANTI]])</f>
        <v>0</v>
      </c>
      <c r="BH183" s="8">
        <f>+SUMIFS(BH$2:BH$149,$CZ$2:$CZ$149,Table1[[#This Row],[BAĞLANTI]])</f>
        <v>0</v>
      </c>
      <c r="BI183" s="8">
        <f>+SUMIFS(BI$2:BI$149,$CZ$2:$CZ$149,Table1[[#This Row],[BAĞLANTI]])</f>
        <v>0</v>
      </c>
      <c r="BJ183" s="8">
        <f>+SUMIFS(BJ$2:BJ$149,$CZ$2:$CZ$149,Table1[[#This Row],[BAĞLANTI]])</f>
        <v>0</v>
      </c>
      <c r="BK183" s="8">
        <f>+SUMIFS(BK$2:BK$149,$CZ$2:$CZ$149,Table1[[#This Row],[BAĞLANTI]])</f>
        <v>0</v>
      </c>
      <c r="BL183" s="8">
        <f>+SUMIFS(BL$2:BL$149,$CZ$2:$CZ$149,Table1[[#This Row],[BAĞLANTI]])</f>
        <v>0</v>
      </c>
      <c r="BM183" s="8">
        <f>+SUMIFS(BM$2:BM$149,$CZ$2:$CZ$149,Table1[[#This Row],[BAĞLANTI]])</f>
        <v>0</v>
      </c>
      <c r="BN183" s="8">
        <f>+SUMIFS(BN$2:BN$149,$CZ$2:$CZ$149,Table1[[#This Row],[BAĞLANTI]])</f>
        <v>0</v>
      </c>
      <c r="BO183" s="8">
        <f>+SUMIFS(BO$2:BO$149,$CZ$2:$CZ$149,Table1[[#This Row],[BAĞLANTI]])</f>
        <v>0</v>
      </c>
      <c r="BP183" s="8">
        <f>+SUMIFS(BP$2:BP$149,$CZ$2:$CZ$149,Table1[[#This Row],[BAĞLANTI]])</f>
        <v>0</v>
      </c>
      <c r="BQ183" s="8">
        <f>+SUMIFS(BQ$2:BQ$149,$CZ$2:$CZ$149,Table1[[#This Row],[BAĞLANTI]])</f>
        <v>0</v>
      </c>
      <c r="BR183" s="8">
        <f>+SUMIFS(BR$2:BR$149,$CZ$2:$CZ$149,Table1[[#This Row],[BAĞLANTI]])</f>
        <v>0</v>
      </c>
      <c r="BS183" s="8">
        <f>+SUMIFS(BS$2:BS$149,$CZ$2:$CZ$149,Table1[[#This Row],[BAĞLANTI]])</f>
        <v>0</v>
      </c>
      <c r="BT183" s="8">
        <f>+SUMIFS(BT$2:BT$149,$CZ$2:$CZ$149,Table1[[#This Row],[BAĞLANTI]])</f>
        <v>0</v>
      </c>
      <c r="BU183" s="8">
        <f>+SUMIFS(BU$2:BU$149,$CZ$2:$CZ$149,Table1[[#This Row],[BAĞLANTI]])</f>
        <v>0</v>
      </c>
      <c r="BV183" s="8">
        <f>+SUMIFS(BV$2:BV$149,$CZ$2:$CZ$149,Table1[[#This Row],[BAĞLANTI]])</f>
        <v>0</v>
      </c>
      <c r="BW183" s="8">
        <f>+SUMIFS(BW$2:BW$149,$CZ$2:$CZ$149,Table1[[#This Row],[BAĞLANTI]])</f>
        <v>0</v>
      </c>
      <c r="CK183" s="8">
        <f t="shared" si="51"/>
        <v>0</v>
      </c>
      <c r="CL183" s="8">
        <f t="shared" si="52"/>
        <v>0</v>
      </c>
      <c r="CM183" s="8">
        <f t="shared" si="53"/>
        <v>0</v>
      </c>
      <c r="CN183" s="8">
        <f t="shared" si="54"/>
        <v>0</v>
      </c>
      <c r="CO183" s="8">
        <f t="shared" si="55"/>
        <v>0</v>
      </c>
      <c r="CP183" s="8">
        <f t="shared" si="56"/>
        <v>0</v>
      </c>
      <c r="CQ183" s="8">
        <f t="shared" si="57"/>
        <v>0</v>
      </c>
      <c r="CR183" s="8">
        <f t="shared" si="58"/>
        <v>0</v>
      </c>
      <c r="CS183" s="8">
        <f t="shared" si="59"/>
        <v>0</v>
      </c>
      <c r="CT183" s="8">
        <f t="shared" si="60"/>
        <v>0</v>
      </c>
      <c r="CU183" s="8">
        <f t="shared" si="61"/>
        <v>0</v>
      </c>
      <c r="CV183" s="8">
        <f t="shared" si="62"/>
        <v>0</v>
      </c>
      <c r="CW183" s="8">
        <f>+SUMIFS(CW$2:CW$149,$CZ$2:$CZ$149,Table1[[#This Row],[BAĞLANTI]])</f>
        <v>0</v>
      </c>
      <c r="CX183" s="8">
        <f>+SUMIFS(CX$2:CX$149,$CZ$2:$CZ$149,Table1[[#This Row],[BAĞLANTI]])</f>
        <v>0</v>
      </c>
      <c r="CY183" s="8">
        <f>+SUMIFS(CY$2:CY$149,$CZ$2:$CZ$149,Table1[[#This Row],[BAĞLANTI]])</f>
        <v>0</v>
      </c>
      <c r="CZ183" s="8" t="s">
        <v>5385</v>
      </c>
      <c r="DA183" s="8"/>
      <c r="DB183" s="8"/>
      <c r="DC183" s="8"/>
      <c r="DD183" s="8"/>
      <c r="DE183" s="8"/>
      <c r="DF183" s="8"/>
      <c r="DG183" s="8"/>
      <c r="DH183" s="8"/>
    </row>
    <row r="184" spans="1:112">
      <c r="A184" s="3" t="s">
        <v>5443</v>
      </c>
      <c r="B184" t="s">
        <v>13</v>
      </c>
      <c r="C184" t="s">
        <v>215</v>
      </c>
      <c r="D184" t="s">
        <v>5181</v>
      </c>
      <c r="E184" t="s">
        <v>5183</v>
      </c>
      <c r="F184" s="77" t="s">
        <v>4973</v>
      </c>
      <c r="G184" t="s">
        <v>4983</v>
      </c>
      <c r="H184" s="3" t="s">
        <v>5444</v>
      </c>
      <c r="I184" s="3" t="s">
        <v>5194</v>
      </c>
      <c r="J184" s="78"/>
      <c r="K184" s="78"/>
      <c r="M184" s="78"/>
      <c r="N184" s="8">
        <f>+SUMIFS(N$2:N$149,$CZ$2:$CZ$149,Table1[[#This Row],[BAĞLANTI]])</f>
        <v>0</v>
      </c>
      <c r="O184" s="8">
        <f>+SUMIFS(O$2:O$149,$CZ$2:$CZ$149,Table1[[#This Row],[BAĞLANTI]])</f>
        <v>0</v>
      </c>
      <c r="P184" s="8">
        <f>+SUMIFS(P$2:P$149,$CZ$2:$CZ$149,Table1[[#This Row],[BAĞLANTI]])</f>
        <v>86.96</v>
      </c>
      <c r="Q184" s="8">
        <f>+SUMIFS(Q$2:Q$149,$CZ$2:$CZ$149,Table1[[#This Row],[BAĞLANTI]])</f>
        <v>117.205</v>
      </c>
      <c r="R184" s="8">
        <f>+SUMIFS(R$2:R$149,$CZ$2:$CZ$149,Table1[[#This Row],[BAĞLANTI]])</f>
        <v>34.550000000000011</v>
      </c>
      <c r="S184" s="8">
        <f>+SUMIFS(S$2:S$149,$CZ$2:$CZ$149,Table1[[#This Row],[BAĞLANTI]])</f>
        <v>0</v>
      </c>
      <c r="T184" s="8">
        <f>+SUMIFS(T$2:T$149,$CZ$2:$CZ$149,Table1[[#This Row],[BAĞLANTI]])</f>
        <v>207.56036706559999</v>
      </c>
      <c r="U184" s="8">
        <f>+SUMIFS(U$2:U$149,$CZ$2:$CZ$149,Table1[[#This Row],[BAĞLANTI]])</f>
        <v>128.30674893440005</v>
      </c>
      <c r="V184" s="8">
        <f>+SUMIFS(V$2:V$149,$CZ$2:$CZ$149,Table1[[#This Row],[BAĞLANTI]])</f>
        <v>45.989883999999961</v>
      </c>
      <c r="W184" s="8">
        <f>+SUMIFS(W$2:W$149,$CZ$2:$CZ$149,Table1[[#This Row],[BAĞLANTI]])</f>
        <v>38.960000000000036</v>
      </c>
      <c r="X184" s="8">
        <f>+SUMIFS(X$2:X$149,$CZ$2:$CZ$149,Table1[[#This Row],[BAĞLANTI]])</f>
        <v>66.663000000000011</v>
      </c>
      <c r="Y184" s="10">
        <f>+SUMIFS(Y$2:Y$149,$CZ$2:$CZ$149,Table1[[#This Row],[BAĞLANTI]])</f>
        <v>15.4</v>
      </c>
      <c r="Z184" s="8">
        <f>+SUMIFS(Z$2:Z$149,$CZ$2:$CZ$149,Table1[[#This Row],[BAĞLANTI]])</f>
        <v>0</v>
      </c>
      <c r="AA184" s="8">
        <f>+SUMIFS(AA$2:AA$149,$CZ$2:$CZ$149,Table1[[#This Row],[BAĞLANTI]])</f>
        <v>0</v>
      </c>
      <c r="AB184" s="8">
        <f>+SUMIFS(AB$2:AB$149,$CZ$2:$CZ$149,Table1[[#This Row],[BAĞLANTI]])</f>
        <v>0</v>
      </c>
      <c r="AC184" s="8">
        <f>+SUMIFS(AC$2:AC$149,$CZ$2:$CZ$149,Table1[[#This Row],[BAĞLANTI]])</f>
        <v>0</v>
      </c>
      <c r="AD184" s="8">
        <f>+SUMIFS(AD$2:AD$149,$CZ$2:$CZ$149,Table1[[#This Row],[BAĞLANTI]])</f>
        <v>0</v>
      </c>
      <c r="AE184" s="8">
        <f>+SUMIFS(AE$2:AE$149,$CZ$2:$CZ$149,Table1[[#This Row],[BAĞLANTI]])</f>
        <v>0</v>
      </c>
      <c r="AF184" s="8">
        <f>+SUMIFS(AF$2:AF$149,$CZ$2:$CZ$149,Table1[[#This Row],[BAĞLANTI]])</f>
        <v>0</v>
      </c>
      <c r="AG184" s="8">
        <f>+SUMIFS(AG$2:AG$149,$CZ$2:$CZ$149,Table1[[#This Row],[BAĞLANTI]])</f>
        <v>0</v>
      </c>
      <c r="AH184" s="8">
        <f>+SUMIFS(AH$2:AH$149,$CZ$2:$CZ$149,Table1[[#This Row],[BAĞLANTI]])</f>
        <v>0</v>
      </c>
      <c r="AI184" s="8">
        <f>+SUMIFS(AI$2:AI$149,$CZ$2:$CZ$149,Table1[[#This Row],[BAĞLANTI]])</f>
        <v>0</v>
      </c>
      <c r="AJ184" s="8">
        <f>+SUMIFS(AJ$2:AJ$149,$CZ$2:$CZ$149,Table1[[#This Row],[BAĞLANTI]])</f>
        <v>0</v>
      </c>
      <c r="AK184" s="8">
        <f>+SUMIFS(AK$2:AK$149,$CZ$2:$CZ$149,Table1[[#This Row],[BAĞLANTI]])</f>
        <v>0</v>
      </c>
      <c r="AL184" s="8">
        <f>+SUMIFS(AL$2:AL$149,$CZ$2:$CZ$149,Table1[[#This Row],[BAĞLANTI]])</f>
        <v>0</v>
      </c>
      <c r="AM184" s="8">
        <f>+SUMIFS(AM$2:AM$149,$CZ$2:$CZ$149,Table1[[#This Row],[BAĞLANTI]])</f>
        <v>0</v>
      </c>
      <c r="AN184" s="8">
        <f>+SUMIFS(AN$2:AN$149,$CZ$2:$CZ$149,Table1[[#This Row],[BAĞLANTI]])</f>
        <v>0</v>
      </c>
      <c r="AO184" s="8">
        <f>+SUMIFS(AO$2:AO$149,$CZ$2:$CZ$149,Table1[[#This Row],[BAĞLANTI]])</f>
        <v>0</v>
      </c>
      <c r="AP184" s="8">
        <f>+SUMIFS(AP$2:AP$149,$CZ$2:$CZ$149,Table1[[#This Row],[BAĞLANTI]])</f>
        <v>0</v>
      </c>
      <c r="AQ184" s="8">
        <f>+SUMIFS(AQ$2:AQ$149,$CZ$2:$CZ$149,Table1[[#This Row],[BAĞLANTI]])</f>
        <v>0</v>
      </c>
      <c r="AR184" s="8">
        <f>+SUMIFS(AR$2:AR$149,$CZ$2:$CZ$149,Table1[[#This Row],[BAĞLANTI]])</f>
        <v>0</v>
      </c>
      <c r="AS184" s="8">
        <f>+SUMIFS(AS$2:AS$149,$CZ$2:$CZ$149,Table1[[#This Row],[BAĞLANTI]])</f>
        <v>0</v>
      </c>
      <c r="AT184" s="8">
        <f>+SUMIFS(AT$2:AT$149,$CZ$2:$CZ$149,Table1[[#This Row],[BAĞLANTI]])</f>
        <v>0</v>
      </c>
      <c r="AU184" s="8">
        <f>+SUMIFS(AU$2:AU$149,$CZ$2:$CZ$149,Table1[[#This Row],[BAĞLANTI]])</f>
        <v>0</v>
      </c>
      <c r="AV184" s="8">
        <f>+SUMIFS(AV$2:AV$149,$CZ$2:$CZ$149,Table1[[#This Row],[BAĞLANTI]])</f>
        <v>0</v>
      </c>
      <c r="AW184" s="8">
        <f>+SUMIFS(AW$2:AW$149,$CZ$2:$CZ$149,Table1[[#This Row],[BAĞLANTI]])</f>
        <v>0</v>
      </c>
      <c r="AX184" s="8">
        <f>+SUMIFS(AX$2:AX$149,$CZ$2:$CZ$149,Table1[[#This Row],[BAĞLANTI]])</f>
        <v>0</v>
      </c>
      <c r="AY184" s="8">
        <f>+SUMIFS(AY$2:AY$149,$CZ$2:$CZ$149,Table1[[#This Row],[BAĞLANTI]])</f>
        <v>0</v>
      </c>
      <c r="AZ184" s="8">
        <f>+SUMIFS(AZ$2:AZ$149,$CZ$2:$CZ$149,Table1[[#This Row],[BAĞLANTI]])</f>
        <v>0</v>
      </c>
      <c r="BA184" s="8">
        <f>+SUMIFS(BA$2:BA$149,$CZ$2:$CZ$149,Table1[[#This Row],[BAĞLANTI]])</f>
        <v>0</v>
      </c>
      <c r="BB184" s="8">
        <f>+SUMIFS(BB$2:BB$149,$CZ$2:$CZ$149,Table1[[#This Row],[BAĞLANTI]])</f>
        <v>0</v>
      </c>
      <c r="BC184" s="8">
        <f>+SUMIFS(BC$2:BC$149,$CZ$2:$CZ$149,Table1[[#This Row],[BAĞLANTI]])</f>
        <v>0</v>
      </c>
      <c r="BD184" s="8">
        <f>+SUMIFS(BD$2:BD$149,$CZ$2:$CZ$149,Table1[[#This Row],[BAĞLANTI]])</f>
        <v>0</v>
      </c>
      <c r="BE184" s="8">
        <f>+SUMIFS(BE$2:BE$149,$CZ$2:$CZ$149,Table1[[#This Row],[BAĞLANTI]])</f>
        <v>0</v>
      </c>
      <c r="BF184" s="8">
        <f>+SUMIFS(BF$2:BF$149,$CZ$2:$CZ$149,Table1[[#This Row],[BAĞLANTI]])</f>
        <v>0</v>
      </c>
      <c r="BG184" s="8">
        <f>+SUMIFS(BG$2:BG$149,$CZ$2:$CZ$149,Table1[[#This Row],[BAĞLANTI]])</f>
        <v>0</v>
      </c>
      <c r="BH184" s="8">
        <f>+SUMIFS(BH$2:BH$149,$CZ$2:$CZ$149,Table1[[#This Row],[BAĞLANTI]])</f>
        <v>0</v>
      </c>
      <c r="BI184" s="8">
        <f>+SUMIFS(BI$2:BI$149,$CZ$2:$CZ$149,Table1[[#This Row],[BAĞLANTI]])</f>
        <v>0</v>
      </c>
      <c r="BJ184" s="8">
        <f>+SUMIFS(BJ$2:BJ$149,$CZ$2:$CZ$149,Table1[[#This Row],[BAĞLANTI]])</f>
        <v>0</v>
      </c>
      <c r="BK184" s="8">
        <f>+SUMIFS(BK$2:BK$149,$CZ$2:$CZ$149,Table1[[#This Row],[BAĞLANTI]])</f>
        <v>0</v>
      </c>
      <c r="BL184" s="8">
        <f>+SUMIFS(BL$2:BL$149,$CZ$2:$CZ$149,Table1[[#This Row],[BAĞLANTI]])</f>
        <v>0</v>
      </c>
      <c r="BM184" s="8">
        <f>+SUMIFS(BM$2:BM$149,$CZ$2:$CZ$149,Table1[[#This Row],[BAĞLANTI]])</f>
        <v>0</v>
      </c>
      <c r="BN184" s="8">
        <f>+SUMIFS(BN$2:BN$149,$CZ$2:$CZ$149,Table1[[#This Row],[BAĞLANTI]])</f>
        <v>0</v>
      </c>
      <c r="BO184" s="8">
        <f>+SUMIFS(BO$2:BO$149,$CZ$2:$CZ$149,Table1[[#This Row],[BAĞLANTI]])</f>
        <v>0</v>
      </c>
      <c r="BP184" s="8">
        <f>+SUMIFS(BP$2:BP$149,$CZ$2:$CZ$149,Table1[[#This Row],[BAĞLANTI]])</f>
        <v>0</v>
      </c>
      <c r="BQ184" s="8">
        <f>+SUMIFS(BQ$2:BQ$149,$CZ$2:$CZ$149,Table1[[#This Row],[BAĞLANTI]])</f>
        <v>0</v>
      </c>
      <c r="BR184" s="8">
        <f>+SUMIFS(BR$2:BR$149,$CZ$2:$CZ$149,Table1[[#This Row],[BAĞLANTI]])</f>
        <v>0</v>
      </c>
      <c r="BS184" s="8">
        <f>+SUMIFS(BS$2:BS$149,$CZ$2:$CZ$149,Table1[[#This Row],[BAĞLANTI]])</f>
        <v>0</v>
      </c>
      <c r="BT184" s="8">
        <f>+SUMIFS(BT$2:BT$149,$CZ$2:$CZ$149,Table1[[#This Row],[BAĞLANTI]])</f>
        <v>0</v>
      </c>
      <c r="BU184" s="8">
        <f>+SUMIFS(BU$2:BU$149,$CZ$2:$CZ$149,Table1[[#This Row],[BAĞLANTI]])</f>
        <v>0</v>
      </c>
      <c r="BV184" s="8">
        <f>+SUMIFS(BV$2:BV$149,$CZ$2:$CZ$149,Table1[[#This Row],[BAĞLANTI]])</f>
        <v>0</v>
      </c>
      <c r="BW184" s="8">
        <f>+SUMIFS(BW$2:BW$149,$CZ$2:$CZ$149,Table1[[#This Row],[BAĞLANTI]])</f>
        <v>0</v>
      </c>
      <c r="CK184" s="8">
        <f t="shared" si="51"/>
        <v>0</v>
      </c>
      <c r="CL184" s="8">
        <f t="shared" si="52"/>
        <v>0</v>
      </c>
      <c r="CM184" s="8">
        <f t="shared" si="53"/>
        <v>0</v>
      </c>
      <c r="CN184" s="8">
        <f t="shared" si="54"/>
        <v>0</v>
      </c>
      <c r="CO184" s="8">
        <f t="shared" si="55"/>
        <v>0</v>
      </c>
      <c r="CP184" s="8">
        <f t="shared" si="56"/>
        <v>0</v>
      </c>
      <c r="CQ184" s="8">
        <f t="shared" si="57"/>
        <v>0</v>
      </c>
      <c r="CR184" s="8">
        <f t="shared" si="58"/>
        <v>0</v>
      </c>
      <c r="CS184" s="8">
        <f t="shared" si="59"/>
        <v>0</v>
      </c>
      <c r="CT184" s="8">
        <f t="shared" si="60"/>
        <v>0</v>
      </c>
      <c r="CU184" s="8">
        <f t="shared" si="61"/>
        <v>0</v>
      </c>
      <c r="CV184" s="8">
        <f t="shared" si="62"/>
        <v>0</v>
      </c>
      <c r="CW184" s="8">
        <f>+SUMIFS(CW$2:CW$149,$CZ$2:$CZ$149,Table1[[#This Row],[BAĞLANTI]])</f>
        <v>0</v>
      </c>
      <c r="CX184" s="8">
        <f>+SUMIFS(CX$2:CX$149,$CZ$2:$CZ$149,Table1[[#This Row],[BAĞLANTI]])</f>
        <v>0</v>
      </c>
      <c r="CY184" s="8">
        <f>+SUMIFS(CY$2:CY$149,$CZ$2:$CZ$149,Table1[[#This Row],[BAĞLANTI]])</f>
        <v>0</v>
      </c>
      <c r="CZ184" s="8" t="s">
        <v>5386</v>
      </c>
      <c r="DA184" s="8"/>
      <c r="DB184" s="8"/>
      <c r="DC184" s="8"/>
      <c r="DD184" s="8"/>
      <c r="DE184" s="8"/>
      <c r="DF184" s="8"/>
      <c r="DG184" s="8"/>
      <c r="DH184" s="8"/>
    </row>
    <row r="185" spans="1:112">
      <c r="A185" s="3" t="s">
        <v>5443</v>
      </c>
      <c r="B185" t="s">
        <v>14</v>
      </c>
      <c r="C185" t="s">
        <v>235</v>
      </c>
      <c r="D185" t="s">
        <v>71</v>
      </c>
      <c r="E185" t="s">
        <v>4974</v>
      </c>
      <c r="F185" s="77" t="s">
        <v>4973</v>
      </c>
      <c r="G185" t="s">
        <v>4983</v>
      </c>
      <c r="H185" s="3" t="s">
        <v>5444</v>
      </c>
      <c r="I185" s="3" t="s">
        <v>5194</v>
      </c>
      <c r="J185" s="78"/>
      <c r="K185" s="78"/>
      <c r="M185" s="78"/>
      <c r="N185" s="8">
        <f>+SUMIFS(N$2:N$149,$CZ$2:$CZ$149,Table1[[#This Row],[BAĞLANTI]])</f>
        <v>0</v>
      </c>
      <c r="O185" s="8">
        <f>+SUMIFS(O$2:O$149,$CZ$2:$CZ$149,Table1[[#This Row],[BAĞLANTI]])</f>
        <v>0</v>
      </c>
      <c r="P185" s="8">
        <f>+SUMIFS(P$2:P$149,$CZ$2:$CZ$149,Table1[[#This Row],[BAĞLANTI]])</f>
        <v>0</v>
      </c>
      <c r="Q185" s="8">
        <f>+SUMIFS(Q$2:Q$149,$CZ$2:$CZ$149,Table1[[#This Row],[BAĞLANTI]])</f>
        <v>0</v>
      </c>
      <c r="R185" s="8">
        <f>+SUMIFS(R$2:R$149,$CZ$2:$CZ$149,Table1[[#This Row],[BAĞLANTI]])</f>
        <v>612</v>
      </c>
      <c r="S185" s="8">
        <f>+SUMIFS(S$2:S$149,$CZ$2:$CZ$149,Table1[[#This Row],[BAĞLANTI]])</f>
        <v>1230</v>
      </c>
      <c r="T185" s="8">
        <f>+SUMIFS(T$2:T$149,$CZ$2:$CZ$149,Table1[[#This Row],[BAĞLANTI]])</f>
        <v>0</v>
      </c>
      <c r="U185" s="8">
        <f>+SUMIFS(U$2:U$149,$CZ$2:$CZ$149,Table1[[#This Row],[BAĞLANTI]])</f>
        <v>0</v>
      </c>
      <c r="V185" s="8">
        <f>+SUMIFS(V$2:V$149,$CZ$2:$CZ$149,Table1[[#This Row],[BAĞLANTI]])</f>
        <v>396</v>
      </c>
      <c r="W185" s="8">
        <f>+SUMIFS(W$2:W$149,$CZ$2:$CZ$149,Table1[[#This Row],[BAĞLANTI]])</f>
        <v>0</v>
      </c>
      <c r="X185" s="8">
        <f>+SUMIFS(X$2:X$149,$CZ$2:$CZ$149,Table1[[#This Row],[BAĞLANTI]])</f>
        <v>0</v>
      </c>
      <c r="Y185" s="10">
        <f>+SUMIFS(Y$2:Y$149,$CZ$2:$CZ$149,Table1[[#This Row],[BAĞLANTI]])</f>
        <v>1584</v>
      </c>
      <c r="Z185" s="8">
        <f>+SUMIFS(Z$2:Z$149,$CZ$2:$CZ$149,Table1[[#This Row],[BAĞLANTI]])</f>
        <v>0</v>
      </c>
      <c r="AA185" s="8">
        <f>+SUMIFS(AA$2:AA$149,$CZ$2:$CZ$149,Table1[[#This Row],[BAĞLANTI]])</f>
        <v>0</v>
      </c>
      <c r="AB185" s="8">
        <f>+SUMIFS(AB$2:AB$149,$CZ$2:$CZ$149,Table1[[#This Row],[BAĞLANTI]])</f>
        <v>0</v>
      </c>
      <c r="AC185" s="8">
        <f>+SUMIFS(AC$2:AC$149,$CZ$2:$CZ$149,Table1[[#This Row],[BAĞLANTI]])</f>
        <v>0</v>
      </c>
      <c r="AD185" s="8">
        <f>+SUMIFS(AD$2:AD$149,$CZ$2:$CZ$149,Table1[[#This Row],[BAĞLANTI]])</f>
        <v>0</v>
      </c>
      <c r="AE185" s="8">
        <f>+SUMIFS(AE$2:AE$149,$CZ$2:$CZ$149,Table1[[#This Row],[BAĞLANTI]])</f>
        <v>0</v>
      </c>
      <c r="AF185" s="8">
        <f>+SUMIFS(AF$2:AF$149,$CZ$2:$CZ$149,Table1[[#This Row],[BAĞLANTI]])</f>
        <v>0</v>
      </c>
      <c r="AG185" s="8">
        <f>+SUMIFS(AG$2:AG$149,$CZ$2:$CZ$149,Table1[[#This Row],[BAĞLANTI]])</f>
        <v>0</v>
      </c>
      <c r="AH185" s="8">
        <f>+SUMIFS(AH$2:AH$149,$CZ$2:$CZ$149,Table1[[#This Row],[BAĞLANTI]])</f>
        <v>0</v>
      </c>
      <c r="AI185" s="8">
        <f>+SUMIFS(AI$2:AI$149,$CZ$2:$CZ$149,Table1[[#This Row],[BAĞLANTI]])</f>
        <v>0</v>
      </c>
      <c r="AJ185" s="8">
        <f>+SUMIFS(AJ$2:AJ$149,$CZ$2:$CZ$149,Table1[[#This Row],[BAĞLANTI]])</f>
        <v>0</v>
      </c>
      <c r="AK185" s="8">
        <f>+SUMIFS(AK$2:AK$149,$CZ$2:$CZ$149,Table1[[#This Row],[BAĞLANTI]])</f>
        <v>0</v>
      </c>
      <c r="AL185" s="8">
        <f>+SUMIFS(AL$2:AL$149,$CZ$2:$CZ$149,Table1[[#This Row],[BAĞLANTI]])</f>
        <v>0</v>
      </c>
      <c r="AM185" s="8">
        <f>+SUMIFS(AM$2:AM$149,$CZ$2:$CZ$149,Table1[[#This Row],[BAĞLANTI]])</f>
        <v>0</v>
      </c>
      <c r="AN185" s="8">
        <f>+SUMIFS(AN$2:AN$149,$CZ$2:$CZ$149,Table1[[#This Row],[BAĞLANTI]])</f>
        <v>0</v>
      </c>
      <c r="AO185" s="8">
        <f>+SUMIFS(AO$2:AO$149,$CZ$2:$CZ$149,Table1[[#This Row],[BAĞLANTI]])</f>
        <v>0</v>
      </c>
      <c r="AP185" s="8">
        <f>+SUMIFS(AP$2:AP$149,$CZ$2:$CZ$149,Table1[[#This Row],[BAĞLANTI]])</f>
        <v>0</v>
      </c>
      <c r="AQ185" s="8">
        <f>+SUMIFS(AQ$2:AQ$149,$CZ$2:$CZ$149,Table1[[#This Row],[BAĞLANTI]])</f>
        <v>0</v>
      </c>
      <c r="AR185" s="8">
        <f>+SUMIFS(AR$2:AR$149,$CZ$2:$CZ$149,Table1[[#This Row],[BAĞLANTI]])</f>
        <v>0</v>
      </c>
      <c r="AS185" s="8">
        <f>+SUMIFS(AS$2:AS$149,$CZ$2:$CZ$149,Table1[[#This Row],[BAĞLANTI]])</f>
        <v>0</v>
      </c>
      <c r="AT185" s="8">
        <f>+SUMIFS(AT$2:AT$149,$CZ$2:$CZ$149,Table1[[#This Row],[BAĞLANTI]])</f>
        <v>0</v>
      </c>
      <c r="AU185" s="8">
        <f>+SUMIFS(AU$2:AU$149,$CZ$2:$CZ$149,Table1[[#This Row],[BAĞLANTI]])</f>
        <v>0</v>
      </c>
      <c r="AV185" s="8">
        <f>+SUMIFS(AV$2:AV$149,$CZ$2:$CZ$149,Table1[[#This Row],[BAĞLANTI]])</f>
        <v>0</v>
      </c>
      <c r="AW185" s="8">
        <f>+SUMIFS(AW$2:AW$149,$CZ$2:$CZ$149,Table1[[#This Row],[BAĞLANTI]])</f>
        <v>0</v>
      </c>
      <c r="AX185" s="8">
        <f>+SUMIFS(AX$2:AX$149,$CZ$2:$CZ$149,Table1[[#This Row],[BAĞLANTI]])</f>
        <v>0</v>
      </c>
      <c r="AY185" s="8">
        <f>+SUMIFS(AY$2:AY$149,$CZ$2:$CZ$149,Table1[[#This Row],[BAĞLANTI]])</f>
        <v>0</v>
      </c>
      <c r="AZ185" s="8">
        <f>+SUMIFS(AZ$2:AZ$149,$CZ$2:$CZ$149,Table1[[#This Row],[BAĞLANTI]])</f>
        <v>0</v>
      </c>
      <c r="BA185" s="8">
        <f>+SUMIFS(BA$2:BA$149,$CZ$2:$CZ$149,Table1[[#This Row],[BAĞLANTI]])</f>
        <v>0</v>
      </c>
      <c r="BB185" s="8">
        <f>+SUMIFS(BB$2:BB$149,$CZ$2:$CZ$149,Table1[[#This Row],[BAĞLANTI]])</f>
        <v>0</v>
      </c>
      <c r="BC185" s="8">
        <f>+SUMIFS(BC$2:BC$149,$CZ$2:$CZ$149,Table1[[#This Row],[BAĞLANTI]])</f>
        <v>0</v>
      </c>
      <c r="BD185" s="8">
        <f>+SUMIFS(BD$2:BD$149,$CZ$2:$CZ$149,Table1[[#This Row],[BAĞLANTI]])</f>
        <v>0</v>
      </c>
      <c r="BE185" s="8">
        <f>+SUMIFS(BE$2:BE$149,$CZ$2:$CZ$149,Table1[[#This Row],[BAĞLANTI]])</f>
        <v>0</v>
      </c>
      <c r="BF185" s="8">
        <f>+SUMIFS(BF$2:BF$149,$CZ$2:$CZ$149,Table1[[#This Row],[BAĞLANTI]])</f>
        <v>0</v>
      </c>
      <c r="BG185" s="8">
        <f>+SUMIFS(BG$2:BG$149,$CZ$2:$CZ$149,Table1[[#This Row],[BAĞLANTI]])</f>
        <v>0</v>
      </c>
      <c r="BH185" s="8">
        <f>+SUMIFS(BH$2:BH$149,$CZ$2:$CZ$149,Table1[[#This Row],[BAĞLANTI]])</f>
        <v>0</v>
      </c>
      <c r="BI185" s="8">
        <f>+SUMIFS(BI$2:BI$149,$CZ$2:$CZ$149,Table1[[#This Row],[BAĞLANTI]])</f>
        <v>0</v>
      </c>
      <c r="BJ185" s="8">
        <f>+SUMIFS(BJ$2:BJ$149,$CZ$2:$CZ$149,Table1[[#This Row],[BAĞLANTI]])</f>
        <v>0</v>
      </c>
      <c r="BK185" s="8">
        <f>+SUMIFS(BK$2:BK$149,$CZ$2:$CZ$149,Table1[[#This Row],[BAĞLANTI]])</f>
        <v>0</v>
      </c>
      <c r="BL185" s="8">
        <f>+SUMIFS(BL$2:BL$149,$CZ$2:$CZ$149,Table1[[#This Row],[BAĞLANTI]])</f>
        <v>0</v>
      </c>
      <c r="BM185" s="8">
        <f>+SUMIFS(BM$2:BM$149,$CZ$2:$CZ$149,Table1[[#This Row],[BAĞLANTI]])</f>
        <v>0</v>
      </c>
      <c r="BN185" s="8">
        <f>+SUMIFS(BN$2:BN$149,$CZ$2:$CZ$149,Table1[[#This Row],[BAĞLANTI]])</f>
        <v>0</v>
      </c>
      <c r="BO185" s="8">
        <f>+SUMIFS(BO$2:BO$149,$CZ$2:$CZ$149,Table1[[#This Row],[BAĞLANTI]])</f>
        <v>0</v>
      </c>
      <c r="BP185" s="8">
        <f>+SUMIFS(BP$2:BP$149,$CZ$2:$CZ$149,Table1[[#This Row],[BAĞLANTI]])</f>
        <v>0</v>
      </c>
      <c r="BQ185" s="8">
        <f>+SUMIFS(BQ$2:BQ$149,$CZ$2:$CZ$149,Table1[[#This Row],[BAĞLANTI]])</f>
        <v>0</v>
      </c>
      <c r="BR185" s="8">
        <f>+SUMIFS(BR$2:BR$149,$CZ$2:$CZ$149,Table1[[#This Row],[BAĞLANTI]])</f>
        <v>0</v>
      </c>
      <c r="BS185" s="8">
        <f>+SUMIFS(BS$2:BS$149,$CZ$2:$CZ$149,Table1[[#This Row],[BAĞLANTI]])</f>
        <v>0</v>
      </c>
      <c r="BT185" s="8">
        <f>+SUMIFS(BT$2:BT$149,$CZ$2:$CZ$149,Table1[[#This Row],[BAĞLANTI]])</f>
        <v>0</v>
      </c>
      <c r="BU185" s="8">
        <f>+SUMIFS(BU$2:BU$149,$CZ$2:$CZ$149,Table1[[#This Row],[BAĞLANTI]])</f>
        <v>0</v>
      </c>
      <c r="BV185" s="8">
        <f>+SUMIFS(BV$2:BV$149,$CZ$2:$CZ$149,Table1[[#This Row],[BAĞLANTI]])</f>
        <v>0</v>
      </c>
      <c r="BW185" s="8">
        <f>+SUMIFS(BW$2:BW$149,$CZ$2:$CZ$149,Table1[[#This Row],[BAĞLANTI]])</f>
        <v>0</v>
      </c>
      <c r="CK185" s="8">
        <f t="shared" si="51"/>
        <v>0</v>
      </c>
      <c r="CL185" s="8">
        <f t="shared" si="52"/>
        <v>0</v>
      </c>
      <c r="CM185" s="8">
        <f t="shared" si="53"/>
        <v>0</v>
      </c>
      <c r="CN185" s="8">
        <f t="shared" si="54"/>
        <v>0</v>
      </c>
      <c r="CO185" s="8">
        <f t="shared" si="55"/>
        <v>0</v>
      </c>
      <c r="CP185" s="8">
        <f t="shared" si="56"/>
        <v>0</v>
      </c>
      <c r="CQ185" s="8">
        <f t="shared" si="57"/>
        <v>0</v>
      </c>
      <c r="CR185" s="8">
        <f t="shared" si="58"/>
        <v>0</v>
      </c>
      <c r="CS185" s="8">
        <f t="shared" si="59"/>
        <v>0</v>
      </c>
      <c r="CT185" s="8">
        <f t="shared" si="60"/>
        <v>0</v>
      </c>
      <c r="CU185" s="8">
        <f t="shared" si="61"/>
        <v>0</v>
      </c>
      <c r="CV185" s="8">
        <f t="shared" si="62"/>
        <v>0</v>
      </c>
      <c r="CW185" s="8">
        <f>+SUMIFS(CW$2:CW$149,$CZ$2:$CZ$149,Table1[[#This Row],[BAĞLANTI]])</f>
        <v>0</v>
      </c>
      <c r="CX185" s="8">
        <f>+SUMIFS(CX$2:CX$149,$CZ$2:$CZ$149,Table1[[#This Row],[BAĞLANTI]])</f>
        <v>0</v>
      </c>
      <c r="CY185" s="8">
        <f>+SUMIFS(CY$2:CY$149,$CZ$2:$CZ$149,Table1[[#This Row],[BAĞLANTI]])</f>
        <v>0</v>
      </c>
      <c r="CZ185" s="8" t="s">
        <v>5387</v>
      </c>
      <c r="DA185" s="8"/>
      <c r="DB185" s="8"/>
      <c r="DC185" s="8"/>
      <c r="DD185" s="8"/>
      <c r="DE185" s="8"/>
      <c r="DF185" s="8"/>
      <c r="DG185" s="8"/>
      <c r="DH185" s="8"/>
    </row>
    <row r="186" spans="1:112">
      <c r="A186" s="3" t="s">
        <v>5443</v>
      </c>
      <c r="B186" t="s">
        <v>14</v>
      </c>
      <c r="C186" t="s">
        <v>235</v>
      </c>
      <c r="D186" t="s">
        <v>73</v>
      </c>
      <c r="E186" t="s">
        <v>4975</v>
      </c>
      <c r="F186" s="77" t="s">
        <v>4973</v>
      </c>
      <c r="G186" t="s">
        <v>4983</v>
      </c>
      <c r="H186" s="3" t="s">
        <v>5444</v>
      </c>
      <c r="I186" s="3" t="s">
        <v>5194</v>
      </c>
      <c r="J186" s="78"/>
      <c r="K186" s="78"/>
      <c r="M186" s="78"/>
      <c r="N186" s="8">
        <f>+SUMIFS(N$2:N$149,$CZ$2:$CZ$149,Table1[[#This Row],[BAĞLANTI]])</f>
        <v>0</v>
      </c>
      <c r="O186" s="8">
        <f>+SUMIFS(O$2:O$149,$CZ$2:$CZ$149,Table1[[#This Row],[BAĞLANTI]])</f>
        <v>0</v>
      </c>
      <c r="P186" s="8">
        <f>+SUMIFS(P$2:P$149,$CZ$2:$CZ$149,Table1[[#This Row],[BAĞLANTI]])</f>
        <v>0</v>
      </c>
      <c r="Q186" s="8">
        <f>+SUMIFS(Q$2:Q$149,$CZ$2:$CZ$149,Table1[[#This Row],[BAĞLANTI]])</f>
        <v>0</v>
      </c>
      <c r="R186" s="8">
        <f>+SUMIFS(R$2:R$149,$CZ$2:$CZ$149,Table1[[#This Row],[BAĞLANTI]])</f>
        <v>6267</v>
      </c>
      <c r="S186" s="8">
        <f>+SUMIFS(S$2:S$149,$CZ$2:$CZ$149,Table1[[#This Row],[BAĞLANTI]])</f>
        <v>1581</v>
      </c>
      <c r="T186" s="8">
        <f>+SUMIFS(T$2:T$149,$CZ$2:$CZ$149,Table1[[#This Row],[BAĞLANTI]])</f>
        <v>0</v>
      </c>
      <c r="U186" s="8">
        <f>+SUMIFS(U$2:U$149,$CZ$2:$CZ$149,Table1[[#This Row],[BAĞLANTI]])</f>
        <v>0</v>
      </c>
      <c r="V186" s="8">
        <f>+SUMIFS(V$2:V$149,$CZ$2:$CZ$149,Table1[[#This Row],[BAĞLANTI]])</f>
        <v>605</v>
      </c>
      <c r="W186" s="8">
        <f>+SUMIFS(W$2:W$149,$CZ$2:$CZ$149,Table1[[#This Row],[BAĞLANTI]])</f>
        <v>0</v>
      </c>
      <c r="X186" s="8">
        <f>+SUMIFS(X$2:X$149,$CZ$2:$CZ$149,Table1[[#This Row],[BAĞLANTI]])</f>
        <v>0</v>
      </c>
      <c r="Y186" s="10">
        <f>+SUMIFS(Y$2:Y$149,$CZ$2:$CZ$149,Table1[[#This Row],[BAĞLANTI]])</f>
        <v>0</v>
      </c>
      <c r="Z186" s="8">
        <f>+SUMIFS(Z$2:Z$149,$CZ$2:$CZ$149,Table1[[#This Row],[BAĞLANTI]])</f>
        <v>0</v>
      </c>
      <c r="AA186" s="8">
        <f>+SUMIFS(AA$2:AA$149,$CZ$2:$CZ$149,Table1[[#This Row],[BAĞLANTI]])</f>
        <v>0</v>
      </c>
      <c r="AB186" s="8">
        <f>+SUMIFS(AB$2:AB$149,$CZ$2:$CZ$149,Table1[[#This Row],[BAĞLANTI]])</f>
        <v>0</v>
      </c>
      <c r="AC186" s="8">
        <f>+SUMIFS(AC$2:AC$149,$CZ$2:$CZ$149,Table1[[#This Row],[BAĞLANTI]])</f>
        <v>0</v>
      </c>
      <c r="AD186" s="8">
        <f>+SUMIFS(AD$2:AD$149,$CZ$2:$CZ$149,Table1[[#This Row],[BAĞLANTI]])</f>
        <v>0</v>
      </c>
      <c r="AE186" s="8">
        <f>+SUMIFS(AE$2:AE$149,$CZ$2:$CZ$149,Table1[[#This Row],[BAĞLANTI]])</f>
        <v>0</v>
      </c>
      <c r="AF186" s="8">
        <f>+SUMIFS(AF$2:AF$149,$CZ$2:$CZ$149,Table1[[#This Row],[BAĞLANTI]])</f>
        <v>0</v>
      </c>
      <c r="AG186" s="8">
        <f>+SUMIFS(AG$2:AG$149,$CZ$2:$CZ$149,Table1[[#This Row],[BAĞLANTI]])</f>
        <v>0</v>
      </c>
      <c r="AH186" s="8">
        <f>+SUMIFS(AH$2:AH$149,$CZ$2:$CZ$149,Table1[[#This Row],[BAĞLANTI]])</f>
        <v>0</v>
      </c>
      <c r="AI186" s="8">
        <f>+SUMIFS(AI$2:AI$149,$CZ$2:$CZ$149,Table1[[#This Row],[BAĞLANTI]])</f>
        <v>0</v>
      </c>
      <c r="AJ186" s="8">
        <f>+SUMIFS(AJ$2:AJ$149,$CZ$2:$CZ$149,Table1[[#This Row],[BAĞLANTI]])</f>
        <v>0</v>
      </c>
      <c r="AK186" s="8">
        <f>+SUMIFS(AK$2:AK$149,$CZ$2:$CZ$149,Table1[[#This Row],[BAĞLANTI]])</f>
        <v>0</v>
      </c>
      <c r="AL186" s="8">
        <f>+SUMIFS(AL$2:AL$149,$CZ$2:$CZ$149,Table1[[#This Row],[BAĞLANTI]])</f>
        <v>0</v>
      </c>
      <c r="AM186" s="8">
        <f>+SUMIFS(AM$2:AM$149,$CZ$2:$CZ$149,Table1[[#This Row],[BAĞLANTI]])</f>
        <v>0</v>
      </c>
      <c r="AN186" s="8">
        <f>+SUMIFS(AN$2:AN$149,$CZ$2:$CZ$149,Table1[[#This Row],[BAĞLANTI]])</f>
        <v>0</v>
      </c>
      <c r="AO186" s="8">
        <f>+SUMIFS(AO$2:AO$149,$CZ$2:$CZ$149,Table1[[#This Row],[BAĞLANTI]])</f>
        <v>0</v>
      </c>
      <c r="AP186" s="8">
        <f>+SUMIFS(AP$2:AP$149,$CZ$2:$CZ$149,Table1[[#This Row],[BAĞLANTI]])</f>
        <v>0</v>
      </c>
      <c r="AQ186" s="8">
        <f>+SUMIFS(AQ$2:AQ$149,$CZ$2:$CZ$149,Table1[[#This Row],[BAĞLANTI]])</f>
        <v>0</v>
      </c>
      <c r="AR186" s="8">
        <f>+SUMIFS(AR$2:AR$149,$CZ$2:$CZ$149,Table1[[#This Row],[BAĞLANTI]])</f>
        <v>0</v>
      </c>
      <c r="AS186" s="8">
        <f>+SUMIFS(AS$2:AS$149,$CZ$2:$CZ$149,Table1[[#This Row],[BAĞLANTI]])</f>
        <v>0</v>
      </c>
      <c r="AT186" s="8">
        <f>+SUMIFS(AT$2:AT$149,$CZ$2:$CZ$149,Table1[[#This Row],[BAĞLANTI]])</f>
        <v>0</v>
      </c>
      <c r="AU186" s="8">
        <f>+SUMIFS(AU$2:AU$149,$CZ$2:$CZ$149,Table1[[#This Row],[BAĞLANTI]])</f>
        <v>0</v>
      </c>
      <c r="AV186" s="8">
        <f>+SUMIFS(AV$2:AV$149,$CZ$2:$CZ$149,Table1[[#This Row],[BAĞLANTI]])</f>
        <v>0</v>
      </c>
      <c r="AW186" s="8">
        <f>+SUMIFS(AW$2:AW$149,$CZ$2:$CZ$149,Table1[[#This Row],[BAĞLANTI]])</f>
        <v>0</v>
      </c>
      <c r="AX186" s="8">
        <f>+SUMIFS(AX$2:AX$149,$CZ$2:$CZ$149,Table1[[#This Row],[BAĞLANTI]])</f>
        <v>0</v>
      </c>
      <c r="AY186" s="8">
        <f>+SUMIFS(AY$2:AY$149,$CZ$2:$CZ$149,Table1[[#This Row],[BAĞLANTI]])</f>
        <v>0</v>
      </c>
      <c r="AZ186" s="8">
        <f>+SUMIFS(AZ$2:AZ$149,$CZ$2:$CZ$149,Table1[[#This Row],[BAĞLANTI]])</f>
        <v>0</v>
      </c>
      <c r="BA186" s="8">
        <f>+SUMIFS(BA$2:BA$149,$CZ$2:$CZ$149,Table1[[#This Row],[BAĞLANTI]])</f>
        <v>0</v>
      </c>
      <c r="BB186" s="8">
        <f>+SUMIFS(BB$2:BB$149,$CZ$2:$CZ$149,Table1[[#This Row],[BAĞLANTI]])</f>
        <v>0</v>
      </c>
      <c r="BC186" s="8">
        <f>+SUMIFS(BC$2:BC$149,$CZ$2:$CZ$149,Table1[[#This Row],[BAĞLANTI]])</f>
        <v>0</v>
      </c>
      <c r="BD186" s="8">
        <f>+SUMIFS(BD$2:BD$149,$CZ$2:$CZ$149,Table1[[#This Row],[BAĞLANTI]])</f>
        <v>0</v>
      </c>
      <c r="BE186" s="8">
        <f>+SUMIFS(BE$2:BE$149,$CZ$2:$CZ$149,Table1[[#This Row],[BAĞLANTI]])</f>
        <v>0</v>
      </c>
      <c r="BF186" s="8">
        <f>+SUMIFS(BF$2:BF$149,$CZ$2:$CZ$149,Table1[[#This Row],[BAĞLANTI]])</f>
        <v>0</v>
      </c>
      <c r="BG186" s="8">
        <f>+SUMIFS(BG$2:BG$149,$CZ$2:$CZ$149,Table1[[#This Row],[BAĞLANTI]])</f>
        <v>0</v>
      </c>
      <c r="BH186" s="8">
        <f>+SUMIFS(BH$2:BH$149,$CZ$2:$CZ$149,Table1[[#This Row],[BAĞLANTI]])</f>
        <v>0</v>
      </c>
      <c r="BI186" s="8">
        <f>+SUMIFS(BI$2:BI$149,$CZ$2:$CZ$149,Table1[[#This Row],[BAĞLANTI]])</f>
        <v>0</v>
      </c>
      <c r="BJ186" s="8">
        <f>+SUMIFS(BJ$2:BJ$149,$CZ$2:$CZ$149,Table1[[#This Row],[BAĞLANTI]])</f>
        <v>0</v>
      </c>
      <c r="BK186" s="8">
        <f>+SUMIFS(BK$2:BK$149,$CZ$2:$CZ$149,Table1[[#This Row],[BAĞLANTI]])</f>
        <v>0</v>
      </c>
      <c r="BL186" s="8">
        <f>+SUMIFS(BL$2:BL$149,$CZ$2:$CZ$149,Table1[[#This Row],[BAĞLANTI]])</f>
        <v>0</v>
      </c>
      <c r="BM186" s="8">
        <f>+SUMIFS(BM$2:BM$149,$CZ$2:$CZ$149,Table1[[#This Row],[BAĞLANTI]])</f>
        <v>0</v>
      </c>
      <c r="BN186" s="8">
        <f>+SUMIFS(BN$2:BN$149,$CZ$2:$CZ$149,Table1[[#This Row],[BAĞLANTI]])</f>
        <v>0</v>
      </c>
      <c r="BO186" s="8">
        <f>+SUMIFS(BO$2:BO$149,$CZ$2:$CZ$149,Table1[[#This Row],[BAĞLANTI]])</f>
        <v>0</v>
      </c>
      <c r="BP186" s="8">
        <f>+SUMIFS(BP$2:BP$149,$CZ$2:$CZ$149,Table1[[#This Row],[BAĞLANTI]])</f>
        <v>0</v>
      </c>
      <c r="BQ186" s="8">
        <f>+SUMIFS(BQ$2:BQ$149,$CZ$2:$CZ$149,Table1[[#This Row],[BAĞLANTI]])</f>
        <v>0</v>
      </c>
      <c r="BR186" s="8">
        <f>+SUMIFS(BR$2:BR$149,$CZ$2:$CZ$149,Table1[[#This Row],[BAĞLANTI]])</f>
        <v>0</v>
      </c>
      <c r="BS186" s="8">
        <f>+SUMIFS(BS$2:BS$149,$CZ$2:$CZ$149,Table1[[#This Row],[BAĞLANTI]])</f>
        <v>0</v>
      </c>
      <c r="BT186" s="8">
        <f>+SUMIFS(BT$2:BT$149,$CZ$2:$CZ$149,Table1[[#This Row],[BAĞLANTI]])</f>
        <v>0</v>
      </c>
      <c r="BU186" s="8">
        <f>+SUMIFS(BU$2:BU$149,$CZ$2:$CZ$149,Table1[[#This Row],[BAĞLANTI]])</f>
        <v>0</v>
      </c>
      <c r="BV186" s="8">
        <f>+SUMIFS(BV$2:BV$149,$CZ$2:$CZ$149,Table1[[#This Row],[BAĞLANTI]])</f>
        <v>0</v>
      </c>
      <c r="BW186" s="8">
        <f>+SUMIFS(BW$2:BW$149,$CZ$2:$CZ$149,Table1[[#This Row],[BAĞLANTI]])</f>
        <v>0</v>
      </c>
      <c r="CK186" s="8">
        <f t="shared" si="51"/>
        <v>0</v>
      </c>
      <c r="CL186" s="8">
        <f t="shared" si="52"/>
        <v>0</v>
      </c>
      <c r="CM186" s="8">
        <f t="shared" si="53"/>
        <v>0</v>
      </c>
      <c r="CN186" s="8">
        <f t="shared" si="54"/>
        <v>0</v>
      </c>
      <c r="CO186" s="8">
        <f t="shared" si="55"/>
        <v>0</v>
      </c>
      <c r="CP186" s="8">
        <f t="shared" si="56"/>
        <v>0</v>
      </c>
      <c r="CQ186" s="8">
        <f t="shared" si="57"/>
        <v>0</v>
      </c>
      <c r="CR186" s="8">
        <f t="shared" si="58"/>
        <v>0</v>
      </c>
      <c r="CS186" s="8">
        <f t="shared" si="59"/>
        <v>0</v>
      </c>
      <c r="CT186" s="8">
        <f t="shared" si="60"/>
        <v>0</v>
      </c>
      <c r="CU186" s="8">
        <f t="shared" si="61"/>
        <v>0</v>
      </c>
      <c r="CV186" s="8">
        <f t="shared" si="62"/>
        <v>0</v>
      </c>
      <c r="CW186" s="8">
        <f>+SUMIFS(CW$2:CW$149,$CZ$2:$CZ$149,Table1[[#This Row],[BAĞLANTI]])</f>
        <v>0</v>
      </c>
      <c r="CX186" s="8">
        <f>+SUMIFS(CX$2:CX$149,$CZ$2:$CZ$149,Table1[[#This Row],[BAĞLANTI]])</f>
        <v>0</v>
      </c>
      <c r="CY186" s="8">
        <f>+SUMIFS(CY$2:CY$149,$CZ$2:$CZ$149,Table1[[#This Row],[BAĞLANTI]])</f>
        <v>0</v>
      </c>
      <c r="CZ186" s="8" t="s">
        <v>5388</v>
      </c>
      <c r="DA186" s="8"/>
      <c r="DB186" s="8"/>
      <c r="DC186" s="8"/>
      <c r="DD186" s="8"/>
      <c r="DE186" s="8"/>
      <c r="DF186" s="8"/>
      <c r="DG186" s="8"/>
      <c r="DH186" s="8"/>
    </row>
    <row r="187" spans="1:112">
      <c r="A187" s="3" t="s">
        <v>5443</v>
      </c>
      <c r="B187" t="s">
        <v>14</v>
      </c>
      <c r="C187" t="s">
        <v>235</v>
      </c>
      <c r="D187" t="s">
        <v>76</v>
      </c>
      <c r="E187" t="s">
        <v>5184</v>
      </c>
      <c r="F187" s="77" t="s">
        <v>4973</v>
      </c>
      <c r="G187" t="s">
        <v>4983</v>
      </c>
      <c r="H187" s="3" t="s">
        <v>5444</v>
      </c>
      <c r="I187" s="3" t="s">
        <v>5194</v>
      </c>
      <c r="J187" s="78"/>
      <c r="K187" s="78"/>
      <c r="M187" s="78"/>
      <c r="N187" s="8">
        <f>+SUMIFS(N$2:N$149,$CZ$2:$CZ$149,Table1[[#This Row],[BAĞLANTI]])</f>
        <v>0</v>
      </c>
      <c r="O187" s="8">
        <f>+SUMIFS(O$2:O$149,$CZ$2:$CZ$149,Table1[[#This Row],[BAĞLANTI]])</f>
        <v>0</v>
      </c>
      <c r="P187" s="8">
        <f>+SUMIFS(P$2:P$149,$CZ$2:$CZ$149,Table1[[#This Row],[BAĞLANTI]])</f>
        <v>0</v>
      </c>
      <c r="Q187" s="8">
        <f>+SUMIFS(Q$2:Q$149,$CZ$2:$CZ$149,Table1[[#This Row],[BAĞLANTI]])</f>
        <v>0</v>
      </c>
      <c r="R187" s="8">
        <f>+SUMIFS(R$2:R$149,$CZ$2:$CZ$149,Table1[[#This Row],[BAĞLANTI]])</f>
        <v>308</v>
      </c>
      <c r="S187" s="8">
        <f>+SUMIFS(S$2:S$149,$CZ$2:$CZ$149,Table1[[#This Row],[BAĞLANTI]])</f>
        <v>772</v>
      </c>
      <c r="T187" s="8">
        <f>+SUMIFS(T$2:T$149,$CZ$2:$CZ$149,Table1[[#This Row],[BAĞLANTI]])</f>
        <v>0</v>
      </c>
      <c r="U187" s="8">
        <f>+SUMIFS(U$2:U$149,$CZ$2:$CZ$149,Table1[[#This Row],[BAĞLANTI]])</f>
        <v>0</v>
      </c>
      <c r="V187" s="8">
        <f>+SUMIFS(V$2:V$149,$CZ$2:$CZ$149,Table1[[#This Row],[BAĞLANTI]])</f>
        <v>1176</v>
      </c>
      <c r="W187" s="8">
        <f>+SUMIFS(W$2:W$149,$CZ$2:$CZ$149,Table1[[#This Row],[BAĞLANTI]])</f>
        <v>0</v>
      </c>
      <c r="X187" s="8">
        <f>+SUMIFS(X$2:X$149,$CZ$2:$CZ$149,Table1[[#This Row],[BAĞLANTI]])</f>
        <v>-718</v>
      </c>
      <c r="Y187" s="10">
        <f>+SUMIFS(Y$2:Y$149,$CZ$2:$CZ$149,Table1[[#This Row],[BAĞLANTI]])</f>
        <v>0</v>
      </c>
      <c r="Z187" s="8">
        <f>+SUMIFS(Z$2:Z$149,$CZ$2:$CZ$149,Table1[[#This Row],[BAĞLANTI]])</f>
        <v>0</v>
      </c>
      <c r="AA187" s="8">
        <f>+SUMIFS(AA$2:AA$149,$CZ$2:$CZ$149,Table1[[#This Row],[BAĞLANTI]])</f>
        <v>0</v>
      </c>
      <c r="AB187" s="8">
        <f>+SUMIFS(AB$2:AB$149,$CZ$2:$CZ$149,Table1[[#This Row],[BAĞLANTI]])</f>
        <v>0</v>
      </c>
      <c r="AC187" s="8">
        <f>+SUMIFS(AC$2:AC$149,$CZ$2:$CZ$149,Table1[[#This Row],[BAĞLANTI]])</f>
        <v>0</v>
      </c>
      <c r="AD187" s="8">
        <f>+SUMIFS(AD$2:AD$149,$CZ$2:$CZ$149,Table1[[#This Row],[BAĞLANTI]])</f>
        <v>0</v>
      </c>
      <c r="AE187" s="8">
        <f>+SUMIFS(AE$2:AE$149,$CZ$2:$CZ$149,Table1[[#This Row],[BAĞLANTI]])</f>
        <v>0</v>
      </c>
      <c r="AF187" s="8">
        <f>+SUMIFS(AF$2:AF$149,$CZ$2:$CZ$149,Table1[[#This Row],[BAĞLANTI]])</f>
        <v>0</v>
      </c>
      <c r="AG187" s="8">
        <f>+SUMIFS(AG$2:AG$149,$CZ$2:$CZ$149,Table1[[#This Row],[BAĞLANTI]])</f>
        <v>0</v>
      </c>
      <c r="AH187" s="8">
        <f>+SUMIFS(AH$2:AH$149,$CZ$2:$CZ$149,Table1[[#This Row],[BAĞLANTI]])</f>
        <v>0</v>
      </c>
      <c r="AI187" s="8">
        <f>+SUMIFS(AI$2:AI$149,$CZ$2:$CZ$149,Table1[[#This Row],[BAĞLANTI]])</f>
        <v>0</v>
      </c>
      <c r="AJ187" s="8">
        <f>+SUMIFS(AJ$2:AJ$149,$CZ$2:$CZ$149,Table1[[#This Row],[BAĞLANTI]])</f>
        <v>0</v>
      </c>
      <c r="AK187" s="8">
        <f>+SUMIFS(AK$2:AK$149,$CZ$2:$CZ$149,Table1[[#This Row],[BAĞLANTI]])</f>
        <v>0</v>
      </c>
      <c r="AL187" s="8">
        <f>+SUMIFS(AL$2:AL$149,$CZ$2:$CZ$149,Table1[[#This Row],[BAĞLANTI]])</f>
        <v>0</v>
      </c>
      <c r="AM187" s="8">
        <f>+SUMIFS(AM$2:AM$149,$CZ$2:$CZ$149,Table1[[#This Row],[BAĞLANTI]])</f>
        <v>0</v>
      </c>
      <c r="AN187" s="8">
        <f>+SUMIFS(AN$2:AN$149,$CZ$2:$CZ$149,Table1[[#This Row],[BAĞLANTI]])</f>
        <v>0</v>
      </c>
      <c r="AO187" s="8">
        <f>+SUMIFS(AO$2:AO$149,$CZ$2:$CZ$149,Table1[[#This Row],[BAĞLANTI]])</f>
        <v>0</v>
      </c>
      <c r="AP187" s="8">
        <f>+SUMIFS(AP$2:AP$149,$CZ$2:$CZ$149,Table1[[#This Row],[BAĞLANTI]])</f>
        <v>0</v>
      </c>
      <c r="AQ187" s="8">
        <f>+SUMIFS(AQ$2:AQ$149,$CZ$2:$CZ$149,Table1[[#This Row],[BAĞLANTI]])</f>
        <v>0</v>
      </c>
      <c r="AR187" s="8">
        <f>+SUMIFS(AR$2:AR$149,$CZ$2:$CZ$149,Table1[[#This Row],[BAĞLANTI]])</f>
        <v>0</v>
      </c>
      <c r="AS187" s="8">
        <f>+SUMIFS(AS$2:AS$149,$CZ$2:$CZ$149,Table1[[#This Row],[BAĞLANTI]])</f>
        <v>0</v>
      </c>
      <c r="AT187" s="8">
        <f>+SUMIFS(AT$2:AT$149,$CZ$2:$CZ$149,Table1[[#This Row],[BAĞLANTI]])</f>
        <v>0</v>
      </c>
      <c r="AU187" s="8">
        <f>+SUMIFS(AU$2:AU$149,$CZ$2:$CZ$149,Table1[[#This Row],[BAĞLANTI]])</f>
        <v>0</v>
      </c>
      <c r="AV187" s="8">
        <f>+SUMIFS(AV$2:AV$149,$CZ$2:$CZ$149,Table1[[#This Row],[BAĞLANTI]])</f>
        <v>0</v>
      </c>
      <c r="AW187" s="8">
        <f>+SUMIFS(AW$2:AW$149,$CZ$2:$CZ$149,Table1[[#This Row],[BAĞLANTI]])</f>
        <v>0</v>
      </c>
      <c r="AX187" s="8">
        <f>+SUMIFS(AX$2:AX$149,$CZ$2:$CZ$149,Table1[[#This Row],[BAĞLANTI]])</f>
        <v>0</v>
      </c>
      <c r="AY187" s="8">
        <f>+SUMIFS(AY$2:AY$149,$CZ$2:$CZ$149,Table1[[#This Row],[BAĞLANTI]])</f>
        <v>0</v>
      </c>
      <c r="AZ187" s="8">
        <f>+SUMIFS(AZ$2:AZ$149,$CZ$2:$CZ$149,Table1[[#This Row],[BAĞLANTI]])</f>
        <v>0</v>
      </c>
      <c r="BA187" s="8">
        <f>+SUMIFS(BA$2:BA$149,$CZ$2:$CZ$149,Table1[[#This Row],[BAĞLANTI]])</f>
        <v>0</v>
      </c>
      <c r="BB187" s="8">
        <f>+SUMIFS(BB$2:BB$149,$CZ$2:$CZ$149,Table1[[#This Row],[BAĞLANTI]])</f>
        <v>0</v>
      </c>
      <c r="BC187" s="8">
        <f>+SUMIFS(BC$2:BC$149,$CZ$2:$CZ$149,Table1[[#This Row],[BAĞLANTI]])</f>
        <v>0</v>
      </c>
      <c r="BD187" s="8">
        <f>+SUMIFS(BD$2:BD$149,$CZ$2:$CZ$149,Table1[[#This Row],[BAĞLANTI]])</f>
        <v>0</v>
      </c>
      <c r="BE187" s="8">
        <f>+SUMIFS(BE$2:BE$149,$CZ$2:$CZ$149,Table1[[#This Row],[BAĞLANTI]])</f>
        <v>0</v>
      </c>
      <c r="BF187" s="8">
        <f>+SUMIFS(BF$2:BF$149,$CZ$2:$CZ$149,Table1[[#This Row],[BAĞLANTI]])</f>
        <v>0</v>
      </c>
      <c r="BG187" s="8">
        <f>+SUMIFS(BG$2:BG$149,$CZ$2:$CZ$149,Table1[[#This Row],[BAĞLANTI]])</f>
        <v>0</v>
      </c>
      <c r="BH187" s="8">
        <f>+SUMIFS(BH$2:BH$149,$CZ$2:$CZ$149,Table1[[#This Row],[BAĞLANTI]])</f>
        <v>0</v>
      </c>
      <c r="BI187" s="8">
        <f>+SUMIFS(BI$2:BI$149,$CZ$2:$CZ$149,Table1[[#This Row],[BAĞLANTI]])</f>
        <v>0</v>
      </c>
      <c r="BJ187" s="8">
        <f>+SUMIFS(BJ$2:BJ$149,$CZ$2:$CZ$149,Table1[[#This Row],[BAĞLANTI]])</f>
        <v>0</v>
      </c>
      <c r="BK187" s="8">
        <f>+SUMIFS(BK$2:BK$149,$CZ$2:$CZ$149,Table1[[#This Row],[BAĞLANTI]])</f>
        <v>0</v>
      </c>
      <c r="BL187" s="8">
        <f>+SUMIFS(BL$2:BL$149,$CZ$2:$CZ$149,Table1[[#This Row],[BAĞLANTI]])</f>
        <v>0</v>
      </c>
      <c r="BM187" s="8">
        <f>+SUMIFS(BM$2:BM$149,$CZ$2:$CZ$149,Table1[[#This Row],[BAĞLANTI]])</f>
        <v>0</v>
      </c>
      <c r="BN187" s="8">
        <f>+SUMIFS(BN$2:BN$149,$CZ$2:$CZ$149,Table1[[#This Row],[BAĞLANTI]])</f>
        <v>0</v>
      </c>
      <c r="BO187" s="8">
        <f>+SUMIFS(BO$2:BO$149,$CZ$2:$CZ$149,Table1[[#This Row],[BAĞLANTI]])</f>
        <v>0</v>
      </c>
      <c r="BP187" s="8">
        <f>+SUMIFS(BP$2:BP$149,$CZ$2:$CZ$149,Table1[[#This Row],[BAĞLANTI]])</f>
        <v>0</v>
      </c>
      <c r="BQ187" s="8">
        <f>+SUMIFS(BQ$2:BQ$149,$CZ$2:$CZ$149,Table1[[#This Row],[BAĞLANTI]])</f>
        <v>0</v>
      </c>
      <c r="BR187" s="8">
        <f>+SUMIFS(BR$2:BR$149,$CZ$2:$CZ$149,Table1[[#This Row],[BAĞLANTI]])</f>
        <v>0</v>
      </c>
      <c r="BS187" s="8">
        <f>+SUMIFS(BS$2:BS$149,$CZ$2:$CZ$149,Table1[[#This Row],[BAĞLANTI]])</f>
        <v>0</v>
      </c>
      <c r="BT187" s="8">
        <f>+SUMIFS(BT$2:BT$149,$CZ$2:$CZ$149,Table1[[#This Row],[BAĞLANTI]])</f>
        <v>0</v>
      </c>
      <c r="BU187" s="8">
        <f>+SUMIFS(BU$2:BU$149,$CZ$2:$CZ$149,Table1[[#This Row],[BAĞLANTI]])</f>
        <v>0</v>
      </c>
      <c r="BV187" s="8">
        <f>+SUMIFS(BV$2:BV$149,$CZ$2:$CZ$149,Table1[[#This Row],[BAĞLANTI]])</f>
        <v>0</v>
      </c>
      <c r="BW187" s="8">
        <f>+SUMIFS(BW$2:BW$149,$CZ$2:$CZ$149,Table1[[#This Row],[BAĞLANTI]])</f>
        <v>0</v>
      </c>
      <c r="CK187" s="8">
        <f t="shared" si="51"/>
        <v>0</v>
      </c>
      <c r="CL187" s="8">
        <f t="shared" si="52"/>
        <v>0</v>
      </c>
      <c r="CM187" s="8">
        <f t="shared" si="53"/>
        <v>0</v>
      </c>
      <c r="CN187" s="8">
        <f t="shared" si="54"/>
        <v>0</v>
      </c>
      <c r="CO187" s="8">
        <f t="shared" si="55"/>
        <v>0</v>
      </c>
      <c r="CP187" s="8">
        <f t="shared" si="56"/>
        <v>0</v>
      </c>
      <c r="CQ187" s="8">
        <f t="shared" si="57"/>
        <v>0</v>
      </c>
      <c r="CR187" s="8">
        <f t="shared" si="58"/>
        <v>0</v>
      </c>
      <c r="CS187" s="8">
        <f t="shared" si="59"/>
        <v>0</v>
      </c>
      <c r="CT187" s="8">
        <f t="shared" si="60"/>
        <v>0</v>
      </c>
      <c r="CU187" s="8">
        <f t="shared" si="61"/>
        <v>0</v>
      </c>
      <c r="CV187" s="8">
        <f t="shared" si="62"/>
        <v>0</v>
      </c>
      <c r="CW187" s="8">
        <f>+SUMIFS(CW$2:CW$149,$CZ$2:$CZ$149,Table1[[#This Row],[BAĞLANTI]])</f>
        <v>0</v>
      </c>
      <c r="CX187" s="8">
        <f>+SUMIFS(CX$2:CX$149,$CZ$2:$CZ$149,Table1[[#This Row],[BAĞLANTI]])</f>
        <v>0</v>
      </c>
      <c r="CY187" s="8">
        <f>+SUMIFS(CY$2:CY$149,$CZ$2:$CZ$149,Table1[[#This Row],[BAĞLANTI]])</f>
        <v>0</v>
      </c>
      <c r="CZ187" s="8" t="s">
        <v>5389</v>
      </c>
      <c r="DA187" s="8"/>
      <c r="DB187" s="8"/>
      <c r="DC187" s="8"/>
      <c r="DD187" s="8"/>
      <c r="DE187" s="8"/>
      <c r="DF187" s="8"/>
      <c r="DG187" s="8"/>
      <c r="DH187" s="8"/>
    </row>
    <row r="188" spans="1:112">
      <c r="A188" s="3" t="s">
        <v>5443</v>
      </c>
      <c r="B188" t="s">
        <v>14</v>
      </c>
      <c r="C188" t="s">
        <v>235</v>
      </c>
      <c r="D188" t="s">
        <v>5181</v>
      </c>
      <c r="E188" t="s">
        <v>5183</v>
      </c>
      <c r="F188" s="77" t="s">
        <v>4973</v>
      </c>
      <c r="G188" t="s">
        <v>4983</v>
      </c>
      <c r="H188" s="3" t="s">
        <v>5444</v>
      </c>
      <c r="I188" s="3" t="s">
        <v>5194</v>
      </c>
      <c r="J188" s="78"/>
      <c r="K188" s="78"/>
      <c r="M188" s="78"/>
      <c r="N188" s="8">
        <f>+SUMIFS(N$2:N$149,$CZ$2:$CZ$149,Table1[[#This Row],[BAĞLANTI]])</f>
        <v>0</v>
      </c>
      <c r="O188" s="8">
        <f>+SUMIFS(O$2:O$149,$CZ$2:$CZ$149,Table1[[#This Row],[BAĞLANTI]])</f>
        <v>0</v>
      </c>
      <c r="P188" s="8">
        <f>+SUMIFS(P$2:P$149,$CZ$2:$CZ$149,Table1[[#This Row],[BAĞLANTI]])</f>
        <v>9522</v>
      </c>
      <c r="Q188" s="8">
        <f>+SUMIFS(Q$2:Q$149,$CZ$2:$CZ$149,Table1[[#This Row],[BAĞLANTI]])</f>
        <v>11805</v>
      </c>
      <c r="R188" s="8">
        <f>+SUMIFS(R$2:R$149,$CZ$2:$CZ$149,Table1[[#This Row],[BAĞLANTI]])</f>
        <v>2556</v>
      </c>
      <c r="S188" s="8">
        <f>+SUMIFS(S$2:S$149,$CZ$2:$CZ$149,Table1[[#This Row],[BAĞLANTI]])</f>
        <v>0</v>
      </c>
      <c r="T188" s="8">
        <f>+SUMIFS(T$2:T$149,$CZ$2:$CZ$149,Table1[[#This Row],[BAĞLANTI]])</f>
        <v>0</v>
      </c>
      <c r="U188" s="8">
        <f>+SUMIFS(U$2:U$149,$CZ$2:$CZ$149,Table1[[#This Row],[BAĞLANTI]])</f>
        <v>1</v>
      </c>
      <c r="V188" s="8">
        <f>+SUMIFS(V$2:V$149,$CZ$2:$CZ$149,Table1[[#This Row],[BAĞLANTI]])</f>
        <v>0</v>
      </c>
      <c r="W188" s="8">
        <f>+SUMIFS(W$2:W$149,$CZ$2:$CZ$149,Table1[[#This Row],[BAĞLANTI]])</f>
        <v>76</v>
      </c>
      <c r="X188" s="8">
        <f>+SUMIFS(X$2:X$149,$CZ$2:$CZ$149,Table1[[#This Row],[BAĞLANTI]])</f>
        <v>752</v>
      </c>
      <c r="Y188" s="10">
        <f>+SUMIFS(Y$2:Y$149,$CZ$2:$CZ$149,Table1[[#This Row],[BAĞLANTI]])</f>
        <v>3486</v>
      </c>
      <c r="Z188" s="8">
        <f>+SUMIFS(Z$2:Z$149,$CZ$2:$CZ$149,Table1[[#This Row],[BAĞLANTI]])</f>
        <v>0</v>
      </c>
      <c r="AA188" s="8">
        <f>+SUMIFS(AA$2:AA$149,$CZ$2:$CZ$149,Table1[[#This Row],[BAĞLANTI]])</f>
        <v>0</v>
      </c>
      <c r="AB188" s="8">
        <f>+SUMIFS(AB$2:AB$149,$CZ$2:$CZ$149,Table1[[#This Row],[BAĞLANTI]])</f>
        <v>0</v>
      </c>
      <c r="AC188" s="8">
        <f>+SUMIFS(AC$2:AC$149,$CZ$2:$CZ$149,Table1[[#This Row],[BAĞLANTI]])</f>
        <v>0</v>
      </c>
      <c r="AD188" s="8">
        <f>+SUMIFS(AD$2:AD$149,$CZ$2:$CZ$149,Table1[[#This Row],[BAĞLANTI]])</f>
        <v>0</v>
      </c>
      <c r="AE188" s="8">
        <f>+SUMIFS(AE$2:AE$149,$CZ$2:$CZ$149,Table1[[#This Row],[BAĞLANTI]])</f>
        <v>0</v>
      </c>
      <c r="AF188" s="8">
        <f>+SUMIFS(AF$2:AF$149,$CZ$2:$CZ$149,Table1[[#This Row],[BAĞLANTI]])</f>
        <v>0</v>
      </c>
      <c r="AG188" s="8">
        <f>+SUMIFS(AG$2:AG$149,$CZ$2:$CZ$149,Table1[[#This Row],[BAĞLANTI]])</f>
        <v>0</v>
      </c>
      <c r="AH188" s="8">
        <f>+SUMIFS(AH$2:AH$149,$CZ$2:$CZ$149,Table1[[#This Row],[BAĞLANTI]])</f>
        <v>0</v>
      </c>
      <c r="AI188" s="8">
        <f>+SUMIFS(AI$2:AI$149,$CZ$2:$CZ$149,Table1[[#This Row],[BAĞLANTI]])</f>
        <v>0</v>
      </c>
      <c r="AJ188" s="8">
        <f>+SUMIFS(AJ$2:AJ$149,$CZ$2:$CZ$149,Table1[[#This Row],[BAĞLANTI]])</f>
        <v>0</v>
      </c>
      <c r="AK188" s="8">
        <f>+SUMIFS(AK$2:AK$149,$CZ$2:$CZ$149,Table1[[#This Row],[BAĞLANTI]])</f>
        <v>0</v>
      </c>
      <c r="AL188" s="8">
        <f>+SUMIFS(AL$2:AL$149,$CZ$2:$CZ$149,Table1[[#This Row],[BAĞLANTI]])</f>
        <v>0</v>
      </c>
      <c r="AM188" s="8">
        <f>+SUMIFS(AM$2:AM$149,$CZ$2:$CZ$149,Table1[[#This Row],[BAĞLANTI]])</f>
        <v>0</v>
      </c>
      <c r="AN188" s="8">
        <f>+SUMIFS(AN$2:AN$149,$CZ$2:$CZ$149,Table1[[#This Row],[BAĞLANTI]])</f>
        <v>0</v>
      </c>
      <c r="AO188" s="8">
        <f>+SUMIFS(AO$2:AO$149,$CZ$2:$CZ$149,Table1[[#This Row],[BAĞLANTI]])</f>
        <v>0</v>
      </c>
      <c r="AP188" s="8">
        <f>+SUMIFS(AP$2:AP$149,$CZ$2:$CZ$149,Table1[[#This Row],[BAĞLANTI]])</f>
        <v>0</v>
      </c>
      <c r="AQ188" s="8">
        <f>+SUMIFS(AQ$2:AQ$149,$CZ$2:$CZ$149,Table1[[#This Row],[BAĞLANTI]])</f>
        <v>0</v>
      </c>
      <c r="AR188" s="8">
        <f>+SUMIFS(AR$2:AR$149,$CZ$2:$CZ$149,Table1[[#This Row],[BAĞLANTI]])</f>
        <v>0</v>
      </c>
      <c r="AS188" s="8">
        <f>+SUMIFS(AS$2:AS$149,$CZ$2:$CZ$149,Table1[[#This Row],[BAĞLANTI]])</f>
        <v>0</v>
      </c>
      <c r="AT188" s="8">
        <f>+SUMIFS(AT$2:AT$149,$CZ$2:$CZ$149,Table1[[#This Row],[BAĞLANTI]])</f>
        <v>0</v>
      </c>
      <c r="AU188" s="8">
        <f>+SUMIFS(AU$2:AU$149,$CZ$2:$CZ$149,Table1[[#This Row],[BAĞLANTI]])</f>
        <v>0</v>
      </c>
      <c r="AV188" s="8">
        <f>+SUMIFS(AV$2:AV$149,$CZ$2:$CZ$149,Table1[[#This Row],[BAĞLANTI]])</f>
        <v>0</v>
      </c>
      <c r="AW188" s="8">
        <f>+SUMIFS(AW$2:AW$149,$CZ$2:$CZ$149,Table1[[#This Row],[BAĞLANTI]])</f>
        <v>0</v>
      </c>
      <c r="AX188" s="8">
        <f>+SUMIFS(AX$2:AX$149,$CZ$2:$CZ$149,Table1[[#This Row],[BAĞLANTI]])</f>
        <v>0</v>
      </c>
      <c r="AY188" s="8">
        <f>+SUMIFS(AY$2:AY$149,$CZ$2:$CZ$149,Table1[[#This Row],[BAĞLANTI]])</f>
        <v>0</v>
      </c>
      <c r="AZ188" s="8">
        <f>+SUMIFS(AZ$2:AZ$149,$CZ$2:$CZ$149,Table1[[#This Row],[BAĞLANTI]])</f>
        <v>0</v>
      </c>
      <c r="BA188" s="8">
        <f>+SUMIFS(BA$2:BA$149,$CZ$2:$CZ$149,Table1[[#This Row],[BAĞLANTI]])</f>
        <v>0</v>
      </c>
      <c r="BB188" s="8">
        <f>+SUMIFS(BB$2:BB$149,$CZ$2:$CZ$149,Table1[[#This Row],[BAĞLANTI]])</f>
        <v>0</v>
      </c>
      <c r="BC188" s="8">
        <f>+SUMIFS(BC$2:BC$149,$CZ$2:$CZ$149,Table1[[#This Row],[BAĞLANTI]])</f>
        <v>0</v>
      </c>
      <c r="BD188" s="8">
        <f>+SUMIFS(BD$2:BD$149,$CZ$2:$CZ$149,Table1[[#This Row],[BAĞLANTI]])</f>
        <v>0</v>
      </c>
      <c r="BE188" s="8">
        <f>+SUMIFS(BE$2:BE$149,$CZ$2:$CZ$149,Table1[[#This Row],[BAĞLANTI]])</f>
        <v>0</v>
      </c>
      <c r="BF188" s="8">
        <f>+SUMIFS(BF$2:BF$149,$CZ$2:$CZ$149,Table1[[#This Row],[BAĞLANTI]])</f>
        <v>0</v>
      </c>
      <c r="BG188" s="8">
        <f>+SUMIFS(BG$2:BG$149,$CZ$2:$CZ$149,Table1[[#This Row],[BAĞLANTI]])</f>
        <v>0</v>
      </c>
      <c r="BH188" s="8">
        <f>+SUMIFS(BH$2:BH$149,$CZ$2:$CZ$149,Table1[[#This Row],[BAĞLANTI]])</f>
        <v>0</v>
      </c>
      <c r="BI188" s="8">
        <f>+SUMIFS(BI$2:BI$149,$CZ$2:$CZ$149,Table1[[#This Row],[BAĞLANTI]])</f>
        <v>0</v>
      </c>
      <c r="BJ188" s="8">
        <f>+SUMIFS(BJ$2:BJ$149,$CZ$2:$CZ$149,Table1[[#This Row],[BAĞLANTI]])</f>
        <v>0</v>
      </c>
      <c r="BK188" s="8">
        <f>+SUMIFS(BK$2:BK$149,$CZ$2:$CZ$149,Table1[[#This Row],[BAĞLANTI]])</f>
        <v>0</v>
      </c>
      <c r="BL188" s="8">
        <f>+SUMIFS(BL$2:BL$149,$CZ$2:$CZ$149,Table1[[#This Row],[BAĞLANTI]])</f>
        <v>0</v>
      </c>
      <c r="BM188" s="8">
        <f>+SUMIFS(BM$2:BM$149,$CZ$2:$CZ$149,Table1[[#This Row],[BAĞLANTI]])</f>
        <v>0</v>
      </c>
      <c r="BN188" s="8">
        <f>+SUMIFS(BN$2:BN$149,$CZ$2:$CZ$149,Table1[[#This Row],[BAĞLANTI]])</f>
        <v>0</v>
      </c>
      <c r="BO188" s="8">
        <f>+SUMIFS(BO$2:BO$149,$CZ$2:$CZ$149,Table1[[#This Row],[BAĞLANTI]])</f>
        <v>0</v>
      </c>
      <c r="BP188" s="8">
        <f>+SUMIFS(BP$2:BP$149,$CZ$2:$CZ$149,Table1[[#This Row],[BAĞLANTI]])</f>
        <v>0</v>
      </c>
      <c r="BQ188" s="8">
        <f>+SUMIFS(BQ$2:BQ$149,$CZ$2:$CZ$149,Table1[[#This Row],[BAĞLANTI]])</f>
        <v>0</v>
      </c>
      <c r="BR188" s="8">
        <f>+SUMIFS(BR$2:BR$149,$CZ$2:$CZ$149,Table1[[#This Row],[BAĞLANTI]])</f>
        <v>0</v>
      </c>
      <c r="BS188" s="8">
        <f>+SUMIFS(BS$2:BS$149,$CZ$2:$CZ$149,Table1[[#This Row],[BAĞLANTI]])</f>
        <v>0</v>
      </c>
      <c r="BT188" s="8">
        <f>+SUMIFS(BT$2:BT$149,$CZ$2:$CZ$149,Table1[[#This Row],[BAĞLANTI]])</f>
        <v>0</v>
      </c>
      <c r="BU188" s="8">
        <f>+SUMIFS(BU$2:BU$149,$CZ$2:$CZ$149,Table1[[#This Row],[BAĞLANTI]])</f>
        <v>0</v>
      </c>
      <c r="BV188" s="8">
        <f>+SUMIFS(BV$2:BV$149,$CZ$2:$CZ$149,Table1[[#This Row],[BAĞLANTI]])</f>
        <v>0</v>
      </c>
      <c r="BW188" s="8">
        <f>+SUMIFS(BW$2:BW$149,$CZ$2:$CZ$149,Table1[[#This Row],[BAĞLANTI]])</f>
        <v>0</v>
      </c>
      <c r="CK188" s="8">
        <f t="shared" si="51"/>
        <v>0</v>
      </c>
      <c r="CL188" s="8">
        <f t="shared" si="52"/>
        <v>0</v>
      </c>
      <c r="CM188" s="8">
        <f t="shared" si="53"/>
        <v>0</v>
      </c>
      <c r="CN188" s="8">
        <f t="shared" si="54"/>
        <v>0</v>
      </c>
      <c r="CO188" s="8">
        <f t="shared" si="55"/>
        <v>0</v>
      </c>
      <c r="CP188" s="8">
        <f t="shared" si="56"/>
        <v>0</v>
      </c>
      <c r="CQ188" s="8">
        <f t="shared" si="57"/>
        <v>0</v>
      </c>
      <c r="CR188" s="8">
        <f t="shared" si="58"/>
        <v>0</v>
      </c>
      <c r="CS188" s="8">
        <f t="shared" si="59"/>
        <v>0</v>
      </c>
      <c r="CT188" s="8">
        <f t="shared" si="60"/>
        <v>0</v>
      </c>
      <c r="CU188" s="8">
        <f t="shared" si="61"/>
        <v>0</v>
      </c>
      <c r="CV188" s="8">
        <f t="shared" si="62"/>
        <v>0</v>
      </c>
      <c r="CW188" s="8">
        <f>+SUMIFS(CW$2:CW$149,$CZ$2:$CZ$149,Table1[[#This Row],[BAĞLANTI]])</f>
        <v>0</v>
      </c>
      <c r="CX188" s="8">
        <f>+SUMIFS(CX$2:CX$149,$CZ$2:$CZ$149,Table1[[#This Row],[BAĞLANTI]])</f>
        <v>0</v>
      </c>
      <c r="CY188" s="8">
        <f>+SUMIFS(CY$2:CY$149,$CZ$2:$CZ$149,Table1[[#This Row],[BAĞLANTI]])</f>
        <v>0</v>
      </c>
      <c r="CZ188" s="8" t="s">
        <v>5390</v>
      </c>
      <c r="DA188" s="8"/>
      <c r="DB188" s="8"/>
      <c r="DC188" s="8"/>
      <c r="DD188" s="8"/>
      <c r="DE188" s="8"/>
      <c r="DF188" s="8"/>
      <c r="DG188" s="8"/>
      <c r="DH188" s="8"/>
    </row>
    <row r="189" spans="1:112">
      <c r="A189" s="3" t="s">
        <v>5443</v>
      </c>
      <c r="B189" t="s">
        <v>15</v>
      </c>
      <c r="C189" t="s">
        <v>240</v>
      </c>
      <c r="D189" t="s">
        <v>71</v>
      </c>
      <c r="E189" t="s">
        <v>4974</v>
      </c>
      <c r="F189" s="77" t="s">
        <v>4973</v>
      </c>
      <c r="G189" t="s">
        <v>4983</v>
      </c>
      <c r="H189" s="3" t="s">
        <v>5444</v>
      </c>
      <c r="I189" s="3" t="s">
        <v>5194</v>
      </c>
      <c r="J189" s="78"/>
      <c r="K189" s="78"/>
      <c r="M189" s="78"/>
      <c r="N189" s="8">
        <f>+SUMIFS(N$2:N$149,$CZ$2:$CZ$149,Table1[[#This Row],[BAĞLANTI]])</f>
        <v>0</v>
      </c>
      <c r="O189" s="8">
        <f>+SUMIFS(O$2:O$149,$CZ$2:$CZ$149,Table1[[#This Row],[BAĞLANTI]])</f>
        <v>0</v>
      </c>
      <c r="P189" s="8">
        <f>+SUMIFS(P$2:P$149,$CZ$2:$CZ$149,Table1[[#This Row],[BAĞLANTI]])</f>
        <v>0</v>
      </c>
      <c r="Q189" s="8">
        <f>+SUMIFS(Q$2:Q$149,$CZ$2:$CZ$149,Table1[[#This Row],[BAĞLANTI]])</f>
        <v>0</v>
      </c>
      <c r="R189" s="8">
        <f>+SUMIFS(R$2:R$149,$CZ$2:$CZ$149,Table1[[#This Row],[BAĞLANTI]])</f>
        <v>114</v>
      </c>
      <c r="S189" s="8">
        <f>+SUMIFS(S$2:S$149,$CZ$2:$CZ$149,Table1[[#This Row],[BAĞLANTI]])</f>
        <v>426</v>
      </c>
      <c r="T189" s="8">
        <f>+SUMIFS(T$2:T$149,$CZ$2:$CZ$149,Table1[[#This Row],[BAĞLANTI]])</f>
        <v>420</v>
      </c>
      <c r="U189" s="8">
        <f>+SUMIFS(U$2:U$149,$CZ$2:$CZ$149,Table1[[#This Row],[BAĞLANTI]])</f>
        <v>-2</v>
      </c>
      <c r="V189" s="8">
        <f>+SUMIFS(V$2:V$149,$CZ$2:$CZ$149,Table1[[#This Row],[BAĞLANTI]])</f>
        <v>0</v>
      </c>
      <c r="W189" s="8">
        <f>+SUMIFS(W$2:W$149,$CZ$2:$CZ$149,Table1[[#This Row],[BAĞLANTI]])</f>
        <v>0</v>
      </c>
      <c r="X189" s="8">
        <f>+SUMIFS(X$2:X$149,$CZ$2:$CZ$149,Table1[[#This Row],[BAĞLANTI]])</f>
        <v>0</v>
      </c>
      <c r="Y189" s="10">
        <f>+SUMIFS(Y$2:Y$149,$CZ$2:$CZ$149,Table1[[#This Row],[BAĞLANTI]])</f>
        <v>1580</v>
      </c>
      <c r="Z189" s="8">
        <f>+SUMIFS(Z$2:Z$149,$CZ$2:$CZ$149,Table1[[#This Row],[BAĞLANTI]])</f>
        <v>0</v>
      </c>
      <c r="AA189" s="8">
        <f>+SUMIFS(AA$2:AA$149,$CZ$2:$CZ$149,Table1[[#This Row],[BAĞLANTI]])</f>
        <v>0</v>
      </c>
      <c r="AB189" s="8">
        <f>+SUMIFS(AB$2:AB$149,$CZ$2:$CZ$149,Table1[[#This Row],[BAĞLANTI]])</f>
        <v>0</v>
      </c>
      <c r="AC189" s="8">
        <f>+SUMIFS(AC$2:AC$149,$CZ$2:$CZ$149,Table1[[#This Row],[BAĞLANTI]])</f>
        <v>0</v>
      </c>
      <c r="AD189" s="8">
        <f>+SUMIFS(AD$2:AD$149,$CZ$2:$CZ$149,Table1[[#This Row],[BAĞLANTI]])</f>
        <v>0</v>
      </c>
      <c r="AE189" s="8">
        <f>+SUMIFS(AE$2:AE$149,$CZ$2:$CZ$149,Table1[[#This Row],[BAĞLANTI]])</f>
        <v>0</v>
      </c>
      <c r="AF189" s="8">
        <f>+SUMIFS(AF$2:AF$149,$CZ$2:$CZ$149,Table1[[#This Row],[BAĞLANTI]])</f>
        <v>0</v>
      </c>
      <c r="AG189" s="8">
        <f>+SUMIFS(AG$2:AG$149,$CZ$2:$CZ$149,Table1[[#This Row],[BAĞLANTI]])</f>
        <v>0</v>
      </c>
      <c r="AH189" s="8">
        <f>+SUMIFS(AH$2:AH$149,$CZ$2:$CZ$149,Table1[[#This Row],[BAĞLANTI]])</f>
        <v>0</v>
      </c>
      <c r="AI189" s="8">
        <f>+SUMIFS(AI$2:AI$149,$CZ$2:$CZ$149,Table1[[#This Row],[BAĞLANTI]])</f>
        <v>0</v>
      </c>
      <c r="AJ189" s="8">
        <f>+SUMIFS(AJ$2:AJ$149,$CZ$2:$CZ$149,Table1[[#This Row],[BAĞLANTI]])</f>
        <v>0</v>
      </c>
      <c r="AK189" s="8">
        <f>+SUMIFS(AK$2:AK$149,$CZ$2:$CZ$149,Table1[[#This Row],[BAĞLANTI]])</f>
        <v>0</v>
      </c>
      <c r="AL189" s="8">
        <f>+SUMIFS(AL$2:AL$149,$CZ$2:$CZ$149,Table1[[#This Row],[BAĞLANTI]])</f>
        <v>0</v>
      </c>
      <c r="AM189" s="8">
        <f>+SUMIFS(AM$2:AM$149,$CZ$2:$CZ$149,Table1[[#This Row],[BAĞLANTI]])</f>
        <v>0</v>
      </c>
      <c r="AN189" s="8">
        <f>+SUMIFS(AN$2:AN$149,$CZ$2:$CZ$149,Table1[[#This Row],[BAĞLANTI]])</f>
        <v>0</v>
      </c>
      <c r="AO189" s="8">
        <f>+SUMIFS(AO$2:AO$149,$CZ$2:$CZ$149,Table1[[#This Row],[BAĞLANTI]])</f>
        <v>0</v>
      </c>
      <c r="AP189" s="8">
        <f>+SUMIFS(AP$2:AP$149,$CZ$2:$CZ$149,Table1[[#This Row],[BAĞLANTI]])</f>
        <v>0</v>
      </c>
      <c r="AQ189" s="8">
        <f>+SUMIFS(AQ$2:AQ$149,$CZ$2:$CZ$149,Table1[[#This Row],[BAĞLANTI]])</f>
        <v>0</v>
      </c>
      <c r="AR189" s="8">
        <f>+SUMIFS(AR$2:AR$149,$CZ$2:$CZ$149,Table1[[#This Row],[BAĞLANTI]])</f>
        <v>0</v>
      </c>
      <c r="AS189" s="8">
        <f>+SUMIFS(AS$2:AS$149,$CZ$2:$CZ$149,Table1[[#This Row],[BAĞLANTI]])</f>
        <v>0</v>
      </c>
      <c r="AT189" s="8">
        <f>+SUMIFS(AT$2:AT$149,$CZ$2:$CZ$149,Table1[[#This Row],[BAĞLANTI]])</f>
        <v>0</v>
      </c>
      <c r="AU189" s="8">
        <f>+SUMIFS(AU$2:AU$149,$CZ$2:$CZ$149,Table1[[#This Row],[BAĞLANTI]])</f>
        <v>0</v>
      </c>
      <c r="AV189" s="8">
        <f>+SUMIFS(AV$2:AV$149,$CZ$2:$CZ$149,Table1[[#This Row],[BAĞLANTI]])</f>
        <v>0</v>
      </c>
      <c r="AW189" s="8">
        <f>+SUMIFS(AW$2:AW$149,$CZ$2:$CZ$149,Table1[[#This Row],[BAĞLANTI]])</f>
        <v>0</v>
      </c>
      <c r="AX189" s="8">
        <f>+SUMIFS(AX$2:AX$149,$CZ$2:$CZ$149,Table1[[#This Row],[BAĞLANTI]])</f>
        <v>0</v>
      </c>
      <c r="AY189" s="8">
        <f>+SUMIFS(AY$2:AY$149,$CZ$2:$CZ$149,Table1[[#This Row],[BAĞLANTI]])</f>
        <v>0</v>
      </c>
      <c r="AZ189" s="8">
        <f>+SUMIFS(AZ$2:AZ$149,$CZ$2:$CZ$149,Table1[[#This Row],[BAĞLANTI]])</f>
        <v>0</v>
      </c>
      <c r="BA189" s="8">
        <f>+SUMIFS(BA$2:BA$149,$CZ$2:$CZ$149,Table1[[#This Row],[BAĞLANTI]])</f>
        <v>0</v>
      </c>
      <c r="BB189" s="8">
        <f>+SUMIFS(BB$2:BB$149,$CZ$2:$CZ$149,Table1[[#This Row],[BAĞLANTI]])</f>
        <v>0</v>
      </c>
      <c r="BC189" s="8">
        <f>+SUMIFS(BC$2:BC$149,$CZ$2:$CZ$149,Table1[[#This Row],[BAĞLANTI]])</f>
        <v>0</v>
      </c>
      <c r="BD189" s="8">
        <f>+SUMIFS(BD$2:BD$149,$CZ$2:$CZ$149,Table1[[#This Row],[BAĞLANTI]])</f>
        <v>0</v>
      </c>
      <c r="BE189" s="8">
        <f>+SUMIFS(BE$2:BE$149,$CZ$2:$CZ$149,Table1[[#This Row],[BAĞLANTI]])</f>
        <v>0</v>
      </c>
      <c r="BF189" s="8">
        <f>+SUMIFS(BF$2:BF$149,$CZ$2:$CZ$149,Table1[[#This Row],[BAĞLANTI]])</f>
        <v>0</v>
      </c>
      <c r="BG189" s="8">
        <f>+SUMIFS(BG$2:BG$149,$CZ$2:$CZ$149,Table1[[#This Row],[BAĞLANTI]])</f>
        <v>0</v>
      </c>
      <c r="BH189" s="8">
        <f>+SUMIFS(BH$2:BH$149,$CZ$2:$CZ$149,Table1[[#This Row],[BAĞLANTI]])</f>
        <v>0</v>
      </c>
      <c r="BI189" s="8">
        <f>+SUMIFS(BI$2:BI$149,$CZ$2:$CZ$149,Table1[[#This Row],[BAĞLANTI]])</f>
        <v>0</v>
      </c>
      <c r="BJ189" s="8">
        <f>+SUMIFS(BJ$2:BJ$149,$CZ$2:$CZ$149,Table1[[#This Row],[BAĞLANTI]])</f>
        <v>0</v>
      </c>
      <c r="BK189" s="8">
        <f>+SUMIFS(BK$2:BK$149,$CZ$2:$CZ$149,Table1[[#This Row],[BAĞLANTI]])</f>
        <v>0</v>
      </c>
      <c r="BL189" s="8">
        <f>+SUMIFS(BL$2:BL$149,$CZ$2:$CZ$149,Table1[[#This Row],[BAĞLANTI]])</f>
        <v>0</v>
      </c>
      <c r="BM189" s="8">
        <f>+SUMIFS(BM$2:BM$149,$CZ$2:$CZ$149,Table1[[#This Row],[BAĞLANTI]])</f>
        <v>0</v>
      </c>
      <c r="BN189" s="8">
        <f>+SUMIFS(BN$2:BN$149,$CZ$2:$CZ$149,Table1[[#This Row],[BAĞLANTI]])</f>
        <v>0</v>
      </c>
      <c r="BO189" s="8">
        <f>+SUMIFS(BO$2:BO$149,$CZ$2:$CZ$149,Table1[[#This Row],[BAĞLANTI]])</f>
        <v>0</v>
      </c>
      <c r="BP189" s="8">
        <f>+SUMIFS(BP$2:BP$149,$CZ$2:$CZ$149,Table1[[#This Row],[BAĞLANTI]])</f>
        <v>0</v>
      </c>
      <c r="BQ189" s="8">
        <f>+SUMIFS(BQ$2:BQ$149,$CZ$2:$CZ$149,Table1[[#This Row],[BAĞLANTI]])</f>
        <v>0</v>
      </c>
      <c r="BR189" s="8">
        <f>+SUMIFS(BR$2:BR$149,$CZ$2:$CZ$149,Table1[[#This Row],[BAĞLANTI]])</f>
        <v>0</v>
      </c>
      <c r="BS189" s="8">
        <f>+SUMIFS(BS$2:BS$149,$CZ$2:$CZ$149,Table1[[#This Row],[BAĞLANTI]])</f>
        <v>0</v>
      </c>
      <c r="BT189" s="8">
        <f>+SUMIFS(BT$2:BT$149,$CZ$2:$CZ$149,Table1[[#This Row],[BAĞLANTI]])</f>
        <v>0</v>
      </c>
      <c r="BU189" s="8">
        <f>+SUMIFS(BU$2:BU$149,$CZ$2:$CZ$149,Table1[[#This Row],[BAĞLANTI]])</f>
        <v>0</v>
      </c>
      <c r="BV189" s="8">
        <f>+SUMIFS(BV$2:BV$149,$CZ$2:$CZ$149,Table1[[#This Row],[BAĞLANTI]])</f>
        <v>0</v>
      </c>
      <c r="BW189" s="8">
        <f>+SUMIFS(BW$2:BW$149,$CZ$2:$CZ$149,Table1[[#This Row],[BAĞLANTI]])</f>
        <v>0</v>
      </c>
      <c r="CK189" s="8">
        <f t="shared" si="51"/>
        <v>0</v>
      </c>
      <c r="CL189" s="8">
        <f t="shared" si="52"/>
        <v>0</v>
      </c>
      <c r="CM189" s="8">
        <f t="shared" si="53"/>
        <v>0</v>
      </c>
      <c r="CN189" s="8">
        <f t="shared" si="54"/>
        <v>0</v>
      </c>
      <c r="CO189" s="8">
        <f t="shared" si="55"/>
        <v>0</v>
      </c>
      <c r="CP189" s="8">
        <f t="shared" si="56"/>
        <v>0</v>
      </c>
      <c r="CQ189" s="8">
        <f t="shared" si="57"/>
        <v>0</v>
      </c>
      <c r="CR189" s="8">
        <f t="shared" si="58"/>
        <v>0</v>
      </c>
      <c r="CS189" s="8">
        <f t="shared" si="59"/>
        <v>0</v>
      </c>
      <c r="CT189" s="8">
        <f t="shared" si="60"/>
        <v>0</v>
      </c>
      <c r="CU189" s="8">
        <f t="shared" si="61"/>
        <v>0</v>
      </c>
      <c r="CV189" s="8">
        <f t="shared" si="62"/>
        <v>0</v>
      </c>
      <c r="CW189" s="8">
        <f>+SUMIFS(CW$2:CW$149,$CZ$2:$CZ$149,Table1[[#This Row],[BAĞLANTI]])</f>
        <v>0</v>
      </c>
      <c r="CX189" s="8">
        <f>+SUMIFS(CX$2:CX$149,$CZ$2:$CZ$149,Table1[[#This Row],[BAĞLANTI]])</f>
        <v>0</v>
      </c>
      <c r="CY189" s="8">
        <f>+SUMIFS(CY$2:CY$149,$CZ$2:$CZ$149,Table1[[#This Row],[BAĞLANTI]])</f>
        <v>0</v>
      </c>
      <c r="CZ189" s="8" t="s">
        <v>5391</v>
      </c>
      <c r="DA189" s="8"/>
      <c r="DB189" s="8"/>
      <c r="DC189" s="8"/>
      <c r="DD189" s="8"/>
      <c r="DE189" s="8"/>
      <c r="DF189" s="8"/>
      <c r="DG189" s="8"/>
      <c r="DH189" s="8"/>
    </row>
    <row r="190" spans="1:112">
      <c r="A190" s="3" t="s">
        <v>5443</v>
      </c>
      <c r="B190" t="s">
        <v>15</v>
      </c>
      <c r="C190" t="s">
        <v>240</v>
      </c>
      <c r="D190" t="s">
        <v>73</v>
      </c>
      <c r="E190" t="s">
        <v>4975</v>
      </c>
      <c r="F190" s="77" t="s">
        <v>4973</v>
      </c>
      <c r="G190" t="s">
        <v>4983</v>
      </c>
      <c r="H190" s="3" t="s">
        <v>5444</v>
      </c>
      <c r="I190" s="3" t="s">
        <v>5194</v>
      </c>
      <c r="J190" s="78"/>
      <c r="K190" s="78"/>
      <c r="M190" s="78"/>
      <c r="N190" s="8">
        <f>+SUMIFS(N$2:N$149,$CZ$2:$CZ$149,Table1[[#This Row],[BAĞLANTI]])</f>
        <v>0</v>
      </c>
      <c r="O190" s="8">
        <f>+SUMIFS(O$2:O$149,$CZ$2:$CZ$149,Table1[[#This Row],[BAĞLANTI]])</f>
        <v>0</v>
      </c>
      <c r="P190" s="8">
        <f>+SUMIFS(P$2:P$149,$CZ$2:$CZ$149,Table1[[#This Row],[BAĞLANTI]])</f>
        <v>0</v>
      </c>
      <c r="Q190" s="8">
        <f>+SUMIFS(Q$2:Q$149,$CZ$2:$CZ$149,Table1[[#This Row],[BAĞLANTI]])</f>
        <v>0</v>
      </c>
      <c r="R190" s="8">
        <f>+SUMIFS(R$2:R$149,$CZ$2:$CZ$149,Table1[[#This Row],[BAĞLANTI]])</f>
        <v>1215</v>
      </c>
      <c r="S190" s="8">
        <f>+SUMIFS(S$2:S$149,$CZ$2:$CZ$149,Table1[[#This Row],[BAĞLANTI]])</f>
        <v>612</v>
      </c>
      <c r="T190" s="8">
        <f>+SUMIFS(T$2:T$149,$CZ$2:$CZ$149,Table1[[#This Row],[BAĞLANTI]])</f>
        <v>84</v>
      </c>
      <c r="U190" s="8">
        <f>+SUMIFS(U$2:U$149,$CZ$2:$CZ$149,Table1[[#This Row],[BAĞLANTI]])</f>
        <v>0</v>
      </c>
      <c r="V190" s="8">
        <f>+SUMIFS(V$2:V$149,$CZ$2:$CZ$149,Table1[[#This Row],[BAĞLANTI]])</f>
        <v>184</v>
      </c>
      <c r="W190" s="8">
        <f>+SUMIFS(W$2:W$149,$CZ$2:$CZ$149,Table1[[#This Row],[BAĞLANTI]])</f>
        <v>0</v>
      </c>
      <c r="X190" s="8">
        <f>+SUMIFS(X$2:X$149,$CZ$2:$CZ$149,Table1[[#This Row],[BAĞLANTI]])</f>
        <v>0</v>
      </c>
      <c r="Y190" s="10">
        <f>+SUMIFS(Y$2:Y$149,$CZ$2:$CZ$149,Table1[[#This Row],[BAĞLANTI]])</f>
        <v>0</v>
      </c>
      <c r="Z190" s="8">
        <f>+SUMIFS(Z$2:Z$149,$CZ$2:$CZ$149,Table1[[#This Row],[BAĞLANTI]])</f>
        <v>0</v>
      </c>
      <c r="AA190" s="8">
        <f>+SUMIFS(AA$2:AA$149,$CZ$2:$CZ$149,Table1[[#This Row],[BAĞLANTI]])</f>
        <v>0</v>
      </c>
      <c r="AB190" s="8">
        <f>+SUMIFS(AB$2:AB$149,$CZ$2:$CZ$149,Table1[[#This Row],[BAĞLANTI]])</f>
        <v>0</v>
      </c>
      <c r="AC190" s="8">
        <f>+SUMIFS(AC$2:AC$149,$CZ$2:$CZ$149,Table1[[#This Row],[BAĞLANTI]])</f>
        <v>0</v>
      </c>
      <c r="AD190" s="8">
        <f>+SUMIFS(AD$2:AD$149,$CZ$2:$CZ$149,Table1[[#This Row],[BAĞLANTI]])</f>
        <v>0</v>
      </c>
      <c r="AE190" s="8">
        <f>+SUMIFS(AE$2:AE$149,$CZ$2:$CZ$149,Table1[[#This Row],[BAĞLANTI]])</f>
        <v>0</v>
      </c>
      <c r="AF190" s="8">
        <f>+SUMIFS(AF$2:AF$149,$CZ$2:$CZ$149,Table1[[#This Row],[BAĞLANTI]])</f>
        <v>0</v>
      </c>
      <c r="AG190" s="8">
        <f>+SUMIFS(AG$2:AG$149,$CZ$2:$CZ$149,Table1[[#This Row],[BAĞLANTI]])</f>
        <v>0</v>
      </c>
      <c r="AH190" s="8">
        <f>+SUMIFS(AH$2:AH$149,$CZ$2:$CZ$149,Table1[[#This Row],[BAĞLANTI]])</f>
        <v>0</v>
      </c>
      <c r="AI190" s="8">
        <f>+SUMIFS(AI$2:AI$149,$CZ$2:$CZ$149,Table1[[#This Row],[BAĞLANTI]])</f>
        <v>0</v>
      </c>
      <c r="AJ190" s="8">
        <f>+SUMIFS(AJ$2:AJ$149,$CZ$2:$CZ$149,Table1[[#This Row],[BAĞLANTI]])</f>
        <v>0</v>
      </c>
      <c r="AK190" s="8">
        <f>+SUMIFS(AK$2:AK$149,$CZ$2:$CZ$149,Table1[[#This Row],[BAĞLANTI]])</f>
        <v>0</v>
      </c>
      <c r="AL190" s="8">
        <f>+SUMIFS(AL$2:AL$149,$CZ$2:$CZ$149,Table1[[#This Row],[BAĞLANTI]])</f>
        <v>0</v>
      </c>
      <c r="AM190" s="8">
        <f>+SUMIFS(AM$2:AM$149,$CZ$2:$CZ$149,Table1[[#This Row],[BAĞLANTI]])</f>
        <v>0</v>
      </c>
      <c r="AN190" s="8">
        <f>+SUMIFS(AN$2:AN$149,$CZ$2:$CZ$149,Table1[[#This Row],[BAĞLANTI]])</f>
        <v>0</v>
      </c>
      <c r="AO190" s="8">
        <f>+SUMIFS(AO$2:AO$149,$CZ$2:$CZ$149,Table1[[#This Row],[BAĞLANTI]])</f>
        <v>0</v>
      </c>
      <c r="AP190" s="8">
        <f>+SUMIFS(AP$2:AP$149,$CZ$2:$CZ$149,Table1[[#This Row],[BAĞLANTI]])</f>
        <v>0</v>
      </c>
      <c r="AQ190" s="8">
        <f>+SUMIFS(AQ$2:AQ$149,$CZ$2:$CZ$149,Table1[[#This Row],[BAĞLANTI]])</f>
        <v>0</v>
      </c>
      <c r="AR190" s="8">
        <f>+SUMIFS(AR$2:AR$149,$CZ$2:$CZ$149,Table1[[#This Row],[BAĞLANTI]])</f>
        <v>0</v>
      </c>
      <c r="AS190" s="8">
        <f>+SUMIFS(AS$2:AS$149,$CZ$2:$CZ$149,Table1[[#This Row],[BAĞLANTI]])</f>
        <v>0</v>
      </c>
      <c r="AT190" s="8">
        <f>+SUMIFS(AT$2:AT$149,$CZ$2:$CZ$149,Table1[[#This Row],[BAĞLANTI]])</f>
        <v>0</v>
      </c>
      <c r="AU190" s="8">
        <f>+SUMIFS(AU$2:AU$149,$CZ$2:$CZ$149,Table1[[#This Row],[BAĞLANTI]])</f>
        <v>0</v>
      </c>
      <c r="AV190" s="8">
        <f>+SUMIFS(AV$2:AV$149,$CZ$2:$CZ$149,Table1[[#This Row],[BAĞLANTI]])</f>
        <v>0</v>
      </c>
      <c r="AW190" s="8">
        <f>+SUMIFS(AW$2:AW$149,$CZ$2:$CZ$149,Table1[[#This Row],[BAĞLANTI]])</f>
        <v>0</v>
      </c>
      <c r="AX190" s="8">
        <f>+SUMIFS(AX$2:AX$149,$CZ$2:$CZ$149,Table1[[#This Row],[BAĞLANTI]])</f>
        <v>0</v>
      </c>
      <c r="AY190" s="8">
        <f>+SUMIFS(AY$2:AY$149,$CZ$2:$CZ$149,Table1[[#This Row],[BAĞLANTI]])</f>
        <v>0</v>
      </c>
      <c r="AZ190" s="8">
        <f>+SUMIFS(AZ$2:AZ$149,$CZ$2:$CZ$149,Table1[[#This Row],[BAĞLANTI]])</f>
        <v>0</v>
      </c>
      <c r="BA190" s="8">
        <f>+SUMIFS(BA$2:BA$149,$CZ$2:$CZ$149,Table1[[#This Row],[BAĞLANTI]])</f>
        <v>0</v>
      </c>
      <c r="BB190" s="8">
        <f>+SUMIFS(BB$2:BB$149,$CZ$2:$CZ$149,Table1[[#This Row],[BAĞLANTI]])</f>
        <v>0</v>
      </c>
      <c r="BC190" s="8">
        <f>+SUMIFS(BC$2:BC$149,$CZ$2:$CZ$149,Table1[[#This Row],[BAĞLANTI]])</f>
        <v>0</v>
      </c>
      <c r="BD190" s="8">
        <f>+SUMIFS(BD$2:BD$149,$CZ$2:$CZ$149,Table1[[#This Row],[BAĞLANTI]])</f>
        <v>0</v>
      </c>
      <c r="BE190" s="8">
        <f>+SUMIFS(BE$2:BE$149,$CZ$2:$CZ$149,Table1[[#This Row],[BAĞLANTI]])</f>
        <v>0</v>
      </c>
      <c r="BF190" s="8">
        <f>+SUMIFS(BF$2:BF$149,$CZ$2:$CZ$149,Table1[[#This Row],[BAĞLANTI]])</f>
        <v>0</v>
      </c>
      <c r="BG190" s="8">
        <f>+SUMIFS(BG$2:BG$149,$CZ$2:$CZ$149,Table1[[#This Row],[BAĞLANTI]])</f>
        <v>0</v>
      </c>
      <c r="BH190" s="8">
        <f>+SUMIFS(BH$2:BH$149,$CZ$2:$CZ$149,Table1[[#This Row],[BAĞLANTI]])</f>
        <v>0</v>
      </c>
      <c r="BI190" s="8">
        <f>+SUMIFS(BI$2:BI$149,$CZ$2:$CZ$149,Table1[[#This Row],[BAĞLANTI]])</f>
        <v>0</v>
      </c>
      <c r="BJ190" s="8">
        <f>+SUMIFS(BJ$2:BJ$149,$CZ$2:$CZ$149,Table1[[#This Row],[BAĞLANTI]])</f>
        <v>0</v>
      </c>
      <c r="BK190" s="8">
        <f>+SUMIFS(BK$2:BK$149,$CZ$2:$CZ$149,Table1[[#This Row],[BAĞLANTI]])</f>
        <v>0</v>
      </c>
      <c r="BL190" s="8">
        <f>+SUMIFS(BL$2:BL$149,$CZ$2:$CZ$149,Table1[[#This Row],[BAĞLANTI]])</f>
        <v>0</v>
      </c>
      <c r="BM190" s="8">
        <f>+SUMIFS(BM$2:BM$149,$CZ$2:$CZ$149,Table1[[#This Row],[BAĞLANTI]])</f>
        <v>0</v>
      </c>
      <c r="BN190" s="8">
        <f>+SUMIFS(BN$2:BN$149,$CZ$2:$CZ$149,Table1[[#This Row],[BAĞLANTI]])</f>
        <v>0</v>
      </c>
      <c r="BO190" s="8">
        <f>+SUMIFS(BO$2:BO$149,$CZ$2:$CZ$149,Table1[[#This Row],[BAĞLANTI]])</f>
        <v>0</v>
      </c>
      <c r="BP190" s="8">
        <f>+SUMIFS(BP$2:BP$149,$CZ$2:$CZ$149,Table1[[#This Row],[BAĞLANTI]])</f>
        <v>0</v>
      </c>
      <c r="BQ190" s="8">
        <f>+SUMIFS(BQ$2:BQ$149,$CZ$2:$CZ$149,Table1[[#This Row],[BAĞLANTI]])</f>
        <v>0</v>
      </c>
      <c r="BR190" s="8">
        <f>+SUMIFS(BR$2:BR$149,$CZ$2:$CZ$149,Table1[[#This Row],[BAĞLANTI]])</f>
        <v>0</v>
      </c>
      <c r="BS190" s="8">
        <f>+SUMIFS(BS$2:BS$149,$CZ$2:$CZ$149,Table1[[#This Row],[BAĞLANTI]])</f>
        <v>0</v>
      </c>
      <c r="BT190" s="8">
        <f>+SUMIFS(BT$2:BT$149,$CZ$2:$CZ$149,Table1[[#This Row],[BAĞLANTI]])</f>
        <v>0</v>
      </c>
      <c r="BU190" s="8">
        <f>+SUMIFS(BU$2:BU$149,$CZ$2:$CZ$149,Table1[[#This Row],[BAĞLANTI]])</f>
        <v>0</v>
      </c>
      <c r="BV190" s="8">
        <f>+SUMIFS(BV$2:BV$149,$CZ$2:$CZ$149,Table1[[#This Row],[BAĞLANTI]])</f>
        <v>0</v>
      </c>
      <c r="BW190" s="8">
        <f>+SUMIFS(BW$2:BW$149,$CZ$2:$CZ$149,Table1[[#This Row],[BAĞLANTI]])</f>
        <v>0</v>
      </c>
      <c r="CK190" s="8">
        <f t="shared" si="51"/>
        <v>0</v>
      </c>
      <c r="CL190" s="8">
        <f t="shared" si="52"/>
        <v>0</v>
      </c>
      <c r="CM190" s="8">
        <f t="shared" si="53"/>
        <v>0</v>
      </c>
      <c r="CN190" s="8">
        <f t="shared" si="54"/>
        <v>0</v>
      </c>
      <c r="CO190" s="8">
        <f t="shared" si="55"/>
        <v>0</v>
      </c>
      <c r="CP190" s="8">
        <f t="shared" si="56"/>
        <v>0</v>
      </c>
      <c r="CQ190" s="8">
        <f t="shared" si="57"/>
        <v>0</v>
      </c>
      <c r="CR190" s="8">
        <f t="shared" si="58"/>
        <v>0</v>
      </c>
      <c r="CS190" s="8">
        <f t="shared" si="59"/>
        <v>0</v>
      </c>
      <c r="CT190" s="8">
        <f t="shared" si="60"/>
        <v>0</v>
      </c>
      <c r="CU190" s="8">
        <f t="shared" si="61"/>
        <v>0</v>
      </c>
      <c r="CV190" s="8">
        <f t="shared" si="62"/>
        <v>0</v>
      </c>
      <c r="CW190" s="8">
        <f>+SUMIFS(CW$2:CW$149,$CZ$2:$CZ$149,Table1[[#This Row],[BAĞLANTI]])</f>
        <v>0</v>
      </c>
      <c r="CX190" s="8">
        <f>+SUMIFS(CX$2:CX$149,$CZ$2:$CZ$149,Table1[[#This Row],[BAĞLANTI]])</f>
        <v>0</v>
      </c>
      <c r="CY190" s="8">
        <f>+SUMIFS(CY$2:CY$149,$CZ$2:$CZ$149,Table1[[#This Row],[BAĞLANTI]])</f>
        <v>0</v>
      </c>
      <c r="CZ190" s="8" t="s">
        <v>5392</v>
      </c>
      <c r="DA190" s="8"/>
      <c r="DB190" s="8"/>
      <c r="DC190" s="8"/>
      <c r="DD190" s="8"/>
      <c r="DE190" s="8"/>
      <c r="DF190" s="8"/>
      <c r="DG190" s="8"/>
      <c r="DH190" s="8"/>
    </row>
    <row r="191" spans="1:112">
      <c r="A191" s="3" t="s">
        <v>5443</v>
      </c>
      <c r="B191" t="s">
        <v>15</v>
      </c>
      <c r="C191" t="s">
        <v>240</v>
      </c>
      <c r="D191" t="s">
        <v>76</v>
      </c>
      <c r="E191" t="s">
        <v>5184</v>
      </c>
      <c r="F191" s="77" t="s">
        <v>4973</v>
      </c>
      <c r="G191" t="s">
        <v>4983</v>
      </c>
      <c r="H191" s="3" t="s">
        <v>5444</v>
      </c>
      <c r="I191" s="3" t="s">
        <v>5194</v>
      </c>
      <c r="J191" s="78"/>
      <c r="K191" s="78"/>
      <c r="M191" s="78"/>
      <c r="N191" s="8">
        <f>+SUMIFS(N$2:N$149,$CZ$2:$CZ$149,Table1[[#This Row],[BAĞLANTI]])</f>
        <v>0</v>
      </c>
      <c r="O191" s="8">
        <f>+SUMIFS(O$2:O$149,$CZ$2:$CZ$149,Table1[[#This Row],[BAĞLANTI]])</f>
        <v>0</v>
      </c>
      <c r="P191" s="8">
        <f>+SUMIFS(P$2:P$149,$CZ$2:$CZ$149,Table1[[#This Row],[BAĞLANTI]])</f>
        <v>0</v>
      </c>
      <c r="Q191" s="8">
        <f>+SUMIFS(Q$2:Q$149,$CZ$2:$CZ$149,Table1[[#This Row],[BAĞLANTI]])</f>
        <v>0</v>
      </c>
      <c r="R191" s="8">
        <f>+SUMIFS(R$2:R$149,$CZ$2:$CZ$149,Table1[[#This Row],[BAĞLANTI]])</f>
        <v>148</v>
      </c>
      <c r="S191" s="8">
        <f>+SUMIFS(S$2:S$149,$CZ$2:$CZ$149,Table1[[#This Row],[BAĞLANTI]])</f>
        <v>360</v>
      </c>
      <c r="T191" s="8">
        <f>+SUMIFS(T$2:T$149,$CZ$2:$CZ$149,Table1[[#This Row],[BAĞLANTI]])</f>
        <v>472</v>
      </c>
      <c r="U191" s="8">
        <f>+SUMIFS(U$2:U$149,$CZ$2:$CZ$149,Table1[[#This Row],[BAĞLANTI]])</f>
        <v>0</v>
      </c>
      <c r="V191" s="8">
        <f>+SUMIFS(V$2:V$149,$CZ$2:$CZ$149,Table1[[#This Row],[BAĞLANTI]])</f>
        <v>0</v>
      </c>
      <c r="W191" s="8">
        <f>+SUMIFS(W$2:W$149,$CZ$2:$CZ$149,Table1[[#This Row],[BAĞLANTI]])</f>
        <v>0</v>
      </c>
      <c r="X191" s="8">
        <f>+SUMIFS(X$2:X$149,$CZ$2:$CZ$149,Table1[[#This Row],[BAĞLANTI]])</f>
        <v>2196</v>
      </c>
      <c r="Y191" s="10">
        <f>+SUMIFS(Y$2:Y$149,$CZ$2:$CZ$149,Table1[[#This Row],[BAĞLANTI]])</f>
        <v>0</v>
      </c>
      <c r="Z191" s="8">
        <f>+SUMIFS(Z$2:Z$149,$CZ$2:$CZ$149,Table1[[#This Row],[BAĞLANTI]])</f>
        <v>0</v>
      </c>
      <c r="AA191" s="8">
        <f>+SUMIFS(AA$2:AA$149,$CZ$2:$CZ$149,Table1[[#This Row],[BAĞLANTI]])</f>
        <v>0</v>
      </c>
      <c r="AB191" s="8">
        <f>+SUMIFS(AB$2:AB$149,$CZ$2:$CZ$149,Table1[[#This Row],[BAĞLANTI]])</f>
        <v>0</v>
      </c>
      <c r="AC191" s="8">
        <f>+SUMIFS(AC$2:AC$149,$CZ$2:$CZ$149,Table1[[#This Row],[BAĞLANTI]])</f>
        <v>0</v>
      </c>
      <c r="AD191" s="8">
        <f>+SUMIFS(AD$2:AD$149,$CZ$2:$CZ$149,Table1[[#This Row],[BAĞLANTI]])</f>
        <v>0</v>
      </c>
      <c r="AE191" s="8">
        <f>+SUMIFS(AE$2:AE$149,$CZ$2:$CZ$149,Table1[[#This Row],[BAĞLANTI]])</f>
        <v>0</v>
      </c>
      <c r="AF191" s="8">
        <f>+SUMIFS(AF$2:AF$149,$CZ$2:$CZ$149,Table1[[#This Row],[BAĞLANTI]])</f>
        <v>0</v>
      </c>
      <c r="AG191" s="8">
        <f>+SUMIFS(AG$2:AG$149,$CZ$2:$CZ$149,Table1[[#This Row],[BAĞLANTI]])</f>
        <v>0</v>
      </c>
      <c r="AH191" s="8">
        <f>+SUMIFS(AH$2:AH$149,$CZ$2:$CZ$149,Table1[[#This Row],[BAĞLANTI]])</f>
        <v>0</v>
      </c>
      <c r="AI191" s="8">
        <f>+SUMIFS(AI$2:AI$149,$CZ$2:$CZ$149,Table1[[#This Row],[BAĞLANTI]])</f>
        <v>0</v>
      </c>
      <c r="AJ191" s="8">
        <f>+SUMIFS(AJ$2:AJ$149,$CZ$2:$CZ$149,Table1[[#This Row],[BAĞLANTI]])</f>
        <v>0</v>
      </c>
      <c r="AK191" s="8">
        <f>+SUMIFS(AK$2:AK$149,$CZ$2:$CZ$149,Table1[[#This Row],[BAĞLANTI]])</f>
        <v>0</v>
      </c>
      <c r="AL191" s="8">
        <f>+SUMIFS(AL$2:AL$149,$CZ$2:$CZ$149,Table1[[#This Row],[BAĞLANTI]])</f>
        <v>0</v>
      </c>
      <c r="AM191" s="8">
        <f>+SUMIFS(AM$2:AM$149,$CZ$2:$CZ$149,Table1[[#This Row],[BAĞLANTI]])</f>
        <v>0</v>
      </c>
      <c r="AN191" s="8">
        <f>+SUMIFS(AN$2:AN$149,$CZ$2:$CZ$149,Table1[[#This Row],[BAĞLANTI]])</f>
        <v>0</v>
      </c>
      <c r="AO191" s="8">
        <f>+SUMIFS(AO$2:AO$149,$CZ$2:$CZ$149,Table1[[#This Row],[BAĞLANTI]])</f>
        <v>0</v>
      </c>
      <c r="AP191" s="8">
        <f>+SUMIFS(AP$2:AP$149,$CZ$2:$CZ$149,Table1[[#This Row],[BAĞLANTI]])</f>
        <v>0</v>
      </c>
      <c r="AQ191" s="8">
        <f>+SUMIFS(AQ$2:AQ$149,$CZ$2:$CZ$149,Table1[[#This Row],[BAĞLANTI]])</f>
        <v>0</v>
      </c>
      <c r="AR191" s="8">
        <f>+SUMIFS(AR$2:AR$149,$CZ$2:$CZ$149,Table1[[#This Row],[BAĞLANTI]])</f>
        <v>0</v>
      </c>
      <c r="AS191" s="8">
        <f>+SUMIFS(AS$2:AS$149,$CZ$2:$CZ$149,Table1[[#This Row],[BAĞLANTI]])</f>
        <v>0</v>
      </c>
      <c r="AT191" s="8">
        <f>+SUMIFS(AT$2:AT$149,$CZ$2:$CZ$149,Table1[[#This Row],[BAĞLANTI]])</f>
        <v>0</v>
      </c>
      <c r="AU191" s="8">
        <f>+SUMIFS(AU$2:AU$149,$CZ$2:$CZ$149,Table1[[#This Row],[BAĞLANTI]])</f>
        <v>0</v>
      </c>
      <c r="AV191" s="8">
        <f>+SUMIFS(AV$2:AV$149,$CZ$2:$CZ$149,Table1[[#This Row],[BAĞLANTI]])</f>
        <v>0</v>
      </c>
      <c r="AW191" s="8">
        <f>+SUMIFS(AW$2:AW$149,$CZ$2:$CZ$149,Table1[[#This Row],[BAĞLANTI]])</f>
        <v>0</v>
      </c>
      <c r="AX191" s="8">
        <f>+SUMIFS(AX$2:AX$149,$CZ$2:$CZ$149,Table1[[#This Row],[BAĞLANTI]])</f>
        <v>0</v>
      </c>
      <c r="AY191" s="8">
        <f>+SUMIFS(AY$2:AY$149,$CZ$2:$CZ$149,Table1[[#This Row],[BAĞLANTI]])</f>
        <v>0</v>
      </c>
      <c r="AZ191" s="8">
        <f>+SUMIFS(AZ$2:AZ$149,$CZ$2:$CZ$149,Table1[[#This Row],[BAĞLANTI]])</f>
        <v>0</v>
      </c>
      <c r="BA191" s="8">
        <f>+SUMIFS(BA$2:BA$149,$CZ$2:$CZ$149,Table1[[#This Row],[BAĞLANTI]])</f>
        <v>0</v>
      </c>
      <c r="BB191" s="8">
        <f>+SUMIFS(BB$2:BB$149,$CZ$2:$CZ$149,Table1[[#This Row],[BAĞLANTI]])</f>
        <v>0</v>
      </c>
      <c r="BC191" s="8">
        <f>+SUMIFS(BC$2:BC$149,$CZ$2:$CZ$149,Table1[[#This Row],[BAĞLANTI]])</f>
        <v>0</v>
      </c>
      <c r="BD191" s="8">
        <f>+SUMIFS(BD$2:BD$149,$CZ$2:$CZ$149,Table1[[#This Row],[BAĞLANTI]])</f>
        <v>0</v>
      </c>
      <c r="BE191" s="8">
        <f>+SUMIFS(BE$2:BE$149,$CZ$2:$CZ$149,Table1[[#This Row],[BAĞLANTI]])</f>
        <v>0</v>
      </c>
      <c r="BF191" s="8">
        <f>+SUMIFS(BF$2:BF$149,$CZ$2:$CZ$149,Table1[[#This Row],[BAĞLANTI]])</f>
        <v>0</v>
      </c>
      <c r="BG191" s="8">
        <f>+SUMIFS(BG$2:BG$149,$CZ$2:$CZ$149,Table1[[#This Row],[BAĞLANTI]])</f>
        <v>0</v>
      </c>
      <c r="BH191" s="8">
        <f>+SUMIFS(BH$2:BH$149,$CZ$2:$CZ$149,Table1[[#This Row],[BAĞLANTI]])</f>
        <v>0</v>
      </c>
      <c r="BI191" s="8">
        <f>+SUMIFS(BI$2:BI$149,$CZ$2:$CZ$149,Table1[[#This Row],[BAĞLANTI]])</f>
        <v>0</v>
      </c>
      <c r="BJ191" s="8">
        <f>+SUMIFS(BJ$2:BJ$149,$CZ$2:$CZ$149,Table1[[#This Row],[BAĞLANTI]])</f>
        <v>0</v>
      </c>
      <c r="BK191" s="8">
        <f>+SUMIFS(BK$2:BK$149,$CZ$2:$CZ$149,Table1[[#This Row],[BAĞLANTI]])</f>
        <v>0</v>
      </c>
      <c r="BL191" s="8">
        <f>+SUMIFS(BL$2:BL$149,$CZ$2:$CZ$149,Table1[[#This Row],[BAĞLANTI]])</f>
        <v>0</v>
      </c>
      <c r="BM191" s="8">
        <f>+SUMIFS(BM$2:BM$149,$CZ$2:$CZ$149,Table1[[#This Row],[BAĞLANTI]])</f>
        <v>0</v>
      </c>
      <c r="BN191" s="8">
        <f>+SUMIFS(BN$2:BN$149,$CZ$2:$CZ$149,Table1[[#This Row],[BAĞLANTI]])</f>
        <v>0</v>
      </c>
      <c r="BO191" s="8">
        <f>+SUMIFS(BO$2:BO$149,$CZ$2:$CZ$149,Table1[[#This Row],[BAĞLANTI]])</f>
        <v>0</v>
      </c>
      <c r="BP191" s="8">
        <f>+SUMIFS(BP$2:BP$149,$CZ$2:$CZ$149,Table1[[#This Row],[BAĞLANTI]])</f>
        <v>0</v>
      </c>
      <c r="BQ191" s="8">
        <f>+SUMIFS(BQ$2:BQ$149,$CZ$2:$CZ$149,Table1[[#This Row],[BAĞLANTI]])</f>
        <v>0</v>
      </c>
      <c r="BR191" s="8">
        <f>+SUMIFS(BR$2:BR$149,$CZ$2:$CZ$149,Table1[[#This Row],[BAĞLANTI]])</f>
        <v>0</v>
      </c>
      <c r="BS191" s="8">
        <f>+SUMIFS(BS$2:BS$149,$CZ$2:$CZ$149,Table1[[#This Row],[BAĞLANTI]])</f>
        <v>0</v>
      </c>
      <c r="BT191" s="8">
        <f>+SUMIFS(BT$2:BT$149,$CZ$2:$CZ$149,Table1[[#This Row],[BAĞLANTI]])</f>
        <v>0</v>
      </c>
      <c r="BU191" s="8">
        <f>+SUMIFS(BU$2:BU$149,$CZ$2:$CZ$149,Table1[[#This Row],[BAĞLANTI]])</f>
        <v>0</v>
      </c>
      <c r="BV191" s="8">
        <f>+SUMIFS(BV$2:BV$149,$CZ$2:$CZ$149,Table1[[#This Row],[BAĞLANTI]])</f>
        <v>0</v>
      </c>
      <c r="BW191" s="8">
        <f>+SUMIFS(BW$2:BW$149,$CZ$2:$CZ$149,Table1[[#This Row],[BAĞLANTI]])</f>
        <v>0</v>
      </c>
      <c r="CK191" s="8">
        <f t="shared" si="51"/>
        <v>0</v>
      </c>
      <c r="CL191" s="8">
        <f t="shared" si="52"/>
        <v>0</v>
      </c>
      <c r="CM191" s="8">
        <f t="shared" si="53"/>
        <v>0</v>
      </c>
      <c r="CN191" s="8">
        <f t="shared" si="54"/>
        <v>0</v>
      </c>
      <c r="CO191" s="8">
        <f t="shared" si="55"/>
        <v>0</v>
      </c>
      <c r="CP191" s="8">
        <f t="shared" si="56"/>
        <v>0</v>
      </c>
      <c r="CQ191" s="8">
        <f t="shared" si="57"/>
        <v>0</v>
      </c>
      <c r="CR191" s="8">
        <f t="shared" si="58"/>
        <v>0</v>
      </c>
      <c r="CS191" s="8">
        <f t="shared" si="59"/>
        <v>0</v>
      </c>
      <c r="CT191" s="8">
        <f t="shared" si="60"/>
        <v>0</v>
      </c>
      <c r="CU191" s="8">
        <f t="shared" si="61"/>
        <v>0</v>
      </c>
      <c r="CV191" s="8">
        <f t="shared" si="62"/>
        <v>0</v>
      </c>
      <c r="CW191" s="8">
        <f>+SUMIFS(CW$2:CW$149,$CZ$2:$CZ$149,Table1[[#This Row],[BAĞLANTI]])</f>
        <v>0</v>
      </c>
      <c r="CX191" s="8">
        <f>+SUMIFS(CX$2:CX$149,$CZ$2:$CZ$149,Table1[[#This Row],[BAĞLANTI]])</f>
        <v>0</v>
      </c>
      <c r="CY191" s="8">
        <f>+SUMIFS(CY$2:CY$149,$CZ$2:$CZ$149,Table1[[#This Row],[BAĞLANTI]])</f>
        <v>0</v>
      </c>
      <c r="CZ191" s="8" t="s">
        <v>5393</v>
      </c>
      <c r="DA191" s="8"/>
      <c r="DB191" s="8"/>
      <c r="DC191" s="8"/>
      <c r="DD191" s="8"/>
      <c r="DE191" s="8"/>
      <c r="DF191" s="8"/>
      <c r="DG191" s="8"/>
      <c r="DH191" s="8"/>
    </row>
    <row r="192" spans="1:112">
      <c r="A192" s="3" t="s">
        <v>5443</v>
      </c>
      <c r="B192" t="s">
        <v>15</v>
      </c>
      <c r="C192" t="s">
        <v>240</v>
      </c>
      <c r="D192" t="s">
        <v>5181</v>
      </c>
      <c r="E192" t="s">
        <v>5183</v>
      </c>
      <c r="F192" s="77" t="s">
        <v>4973</v>
      </c>
      <c r="G192" t="s">
        <v>4983</v>
      </c>
      <c r="H192" s="3" t="s">
        <v>5444</v>
      </c>
      <c r="I192" s="3" t="s">
        <v>5194</v>
      </c>
      <c r="J192" s="78"/>
      <c r="K192" s="78"/>
      <c r="M192" s="78"/>
      <c r="N192" s="8">
        <f>+SUMIFS(N$2:N$149,$CZ$2:$CZ$149,Table1[[#This Row],[BAĞLANTI]])</f>
        <v>0</v>
      </c>
      <c r="O192" s="8">
        <f>+SUMIFS(O$2:O$149,$CZ$2:$CZ$149,Table1[[#This Row],[BAĞLANTI]])</f>
        <v>0</v>
      </c>
      <c r="P192" s="8">
        <f>+SUMIFS(P$2:P$149,$CZ$2:$CZ$149,Table1[[#This Row],[BAĞLANTI]])</f>
        <v>2646</v>
      </c>
      <c r="Q192" s="8">
        <f>+SUMIFS(Q$2:Q$149,$CZ$2:$CZ$149,Table1[[#This Row],[BAĞLANTI]])</f>
        <v>2550</v>
      </c>
      <c r="R192" s="8">
        <f>+SUMIFS(R$2:R$149,$CZ$2:$CZ$149,Table1[[#This Row],[BAĞLANTI]])</f>
        <v>138</v>
      </c>
      <c r="S192" s="8">
        <f>+SUMIFS(S$2:S$149,$CZ$2:$CZ$149,Table1[[#This Row],[BAĞLANTI]])</f>
        <v>0</v>
      </c>
      <c r="T192" s="8">
        <f>+SUMIFS(T$2:T$149,$CZ$2:$CZ$149,Table1[[#This Row],[BAĞLANTI]])</f>
        <v>-170</v>
      </c>
      <c r="U192" s="8">
        <f>+SUMIFS(U$2:U$149,$CZ$2:$CZ$149,Table1[[#This Row],[BAĞLANTI]])</f>
        <v>0</v>
      </c>
      <c r="V192" s="8">
        <f>+SUMIFS(V$2:V$149,$CZ$2:$CZ$149,Table1[[#This Row],[BAĞLANTI]])</f>
        <v>0</v>
      </c>
      <c r="W192" s="8">
        <f>+SUMIFS(W$2:W$149,$CZ$2:$CZ$149,Table1[[#This Row],[BAĞLANTI]])</f>
        <v>24</v>
      </c>
      <c r="X192" s="8">
        <f>+SUMIFS(X$2:X$149,$CZ$2:$CZ$149,Table1[[#This Row],[BAĞLANTI]])</f>
        <v>472</v>
      </c>
      <c r="Y192" s="10">
        <f>+SUMIFS(Y$2:Y$149,$CZ$2:$CZ$149,Table1[[#This Row],[BAĞLANTI]])</f>
        <v>672</v>
      </c>
      <c r="Z192" s="8">
        <f>+SUMIFS(Z$2:Z$149,$CZ$2:$CZ$149,Table1[[#This Row],[BAĞLANTI]])</f>
        <v>0</v>
      </c>
      <c r="AA192" s="8">
        <f>+SUMIFS(AA$2:AA$149,$CZ$2:$CZ$149,Table1[[#This Row],[BAĞLANTI]])</f>
        <v>0</v>
      </c>
      <c r="AB192" s="8">
        <f>+SUMIFS(AB$2:AB$149,$CZ$2:$CZ$149,Table1[[#This Row],[BAĞLANTI]])</f>
        <v>0</v>
      </c>
      <c r="AC192" s="8">
        <f>+SUMIFS(AC$2:AC$149,$CZ$2:$CZ$149,Table1[[#This Row],[BAĞLANTI]])</f>
        <v>0</v>
      </c>
      <c r="AD192" s="8">
        <f>+SUMIFS(AD$2:AD$149,$CZ$2:$CZ$149,Table1[[#This Row],[BAĞLANTI]])</f>
        <v>0</v>
      </c>
      <c r="AE192" s="8">
        <f>+SUMIFS(AE$2:AE$149,$CZ$2:$CZ$149,Table1[[#This Row],[BAĞLANTI]])</f>
        <v>0</v>
      </c>
      <c r="AF192" s="8">
        <f>+SUMIFS(AF$2:AF$149,$CZ$2:$CZ$149,Table1[[#This Row],[BAĞLANTI]])</f>
        <v>0</v>
      </c>
      <c r="AG192" s="8">
        <f>+SUMIFS(AG$2:AG$149,$CZ$2:$CZ$149,Table1[[#This Row],[BAĞLANTI]])</f>
        <v>0</v>
      </c>
      <c r="AH192" s="8">
        <f>+SUMIFS(AH$2:AH$149,$CZ$2:$CZ$149,Table1[[#This Row],[BAĞLANTI]])</f>
        <v>0</v>
      </c>
      <c r="AI192" s="8">
        <f>+SUMIFS(AI$2:AI$149,$CZ$2:$CZ$149,Table1[[#This Row],[BAĞLANTI]])</f>
        <v>0</v>
      </c>
      <c r="AJ192" s="8">
        <f>+SUMIFS(AJ$2:AJ$149,$CZ$2:$CZ$149,Table1[[#This Row],[BAĞLANTI]])</f>
        <v>0</v>
      </c>
      <c r="AK192" s="8">
        <f>+SUMIFS(AK$2:AK$149,$CZ$2:$CZ$149,Table1[[#This Row],[BAĞLANTI]])</f>
        <v>0</v>
      </c>
      <c r="AL192" s="8">
        <f>+SUMIFS(AL$2:AL$149,$CZ$2:$CZ$149,Table1[[#This Row],[BAĞLANTI]])</f>
        <v>0</v>
      </c>
      <c r="AM192" s="8">
        <f>+SUMIFS(AM$2:AM$149,$CZ$2:$CZ$149,Table1[[#This Row],[BAĞLANTI]])</f>
        <v>0</v>
      </c>
      <c r="AN192" s="8">
        <f>+SUMIFS(AN$2:AN$149,$CZ$2:$CZ$149,Table1[[#This Row],[BAĞLANTI]])</f>
        <v>0</v>
      </c>
      <c r="AO192" s="8">
        <f>+SUMIFS(AO$2:AO$149,$CZ$2:$CZ$149,Table1[[#This Row],[BAĞLANTI]])</f>
        <v>0</v>
      </c>
      <c r="AP192" s="8">
        <f>+SUMIFS(AP$2:AP$149,$CZ$2:$CZ$149,Table1[[#This Row],[BAĞLANTI]])</f>
        <v>0</v>
      </c>
      <c r="AQ192" s="8">
        <f>+SUMIFS(AQ$2:AQ$149,$CZ$2:$CZ$149,Table1[[#This Row],[BAĞLANTI]])</f>
        <v>0</v>
      </c>
      <c r="AR192" s="8">
        <f>+SUMIFS(AR$2:AR$149,$CZ$2:$CZ$149,Table1[[#This Row],[BAĞLANTI]])</f>
        <v>0</v>
      </c>
      <c r="AS192" s="8">
        <f>+SUMIFS(AS$2:AS$149,$CZ$2:$CZ$149,Table1[[#This Row],[BAĞLANTI]])</f>
        <v>0</v>
      </c>
      <c r="AT192" s="8">
        <f>+SUMIFS(AT$2:AT$149,$CZ$2:$CZ$149,Table1[[#This Row],[BAĞLANTI]])</f>
        <v>0</v>
      </c>
      <c r="AU192" s="8">
        <f>+SUMIFS(AU$2:AU$149,$CZ$2:$CZ$149,Table1[[#This Row],[BAĞLANTI]])</f>
        <v>0</v>
      </c>
      <c r="AV192" s="8">
        <f>+SUMIFS(AV$2:AV$149,$CZ$2:$CZ$149,Table1[[#This Row],[BAĞLANTI]])</f>
        <v>0</v>
      </c>
      <c r="AW192" s="8">
        <f>+SUMIFS(AW$2:AW$149,$CZ$2:$CZ$149,Table1[[#This Row],[BAĞLANTI]])</f>
        <v>0</v>
      </c>
      <c r="AX192" s="8">
        <f>+SUMIFS(AX$2:AX$149,$CZ$2:$CZ$149,Table1[[#This Row],[BAĞLANTI]])</f>
        <v>0</v>
      </c>
      <c r="AY192" s="8">
        <f>+SUMIFS(AY$2:AY$149,$CZ$2:$CZ$149,Table1[[#This Row],[BAĞLANTI]])</f>
        <v>0</v>
      </c>
      <c r="AZ192" s="8">
        <f>+SUMIFS(AZ$2:AZ$149,$CZ$2:$CZ$149,Table1[[#This Row],[BAĞLANTI]])</f>
        <v>0</v>
      </c>
      <c r="BA192" s="8">
        <f>+SUMIFS(BA$2:BA$149,$CZ$2:$CZ$149,Table1[[#This Row],[BAĞLANTI]])</f>
        <v>0</v>
      </c>
      <c r="BB192" s="8">
        <f>+SUMIFS(BB$2:BB$149,$CZ$2:$CZ$149,Table1[[#This Row],[BAĞLANTI]])</f>
        <v>0</v>
      </c>
      <c r="BC192" s="8">
        <f>+SUMIFS(BC$2:BC$149,$CZ$2:$CZ$149,Table1[[#This Row],[BAĞLANTI]])</f>
        <v>0</v>
      </c>
      <c r="BD192" s="8">
        <f>+SUMIFS(BD$2:BD$149,$CZ$2:$CZ$149,Table1[[#This Row],[BAĞLANTI]])</f>
        <v>0</v>
      </c>
      <c r="BE192" s="8">
        <f>+SUMIFS(BE$2:BE$149,$CZ$2:$CZ$149,Table1[[#This Row],[BAĞLANTI]])</f>
        <v>0</v>
      </c>
      <c r="BF192" s="8">
        <f>+SUMIFS(BF$2:BF$149,$CZ$2:$CZ$149,Table1[[#This Row],[BAĞLANTI]])</f>
        <v>0</v>
      </c>
      <c r="BG192" s="8">
        <f>+SUMIFS(BG$2:BG$149,$CZ$2:$CZ$149,Table1[[#This Row],[BAĞLANTI]])</f>
        <v>0</v>
      </c>
      <c r="BH192" s="8">
        <f>+SUMIFS(BH$2:BH$149,$CZ$2:$CZ$149,Table1[[#This Row],[BAĞLANTI]])</f>
        <v>0</v>
      </c>
      <c r="BI192" s="8">
        <f>+SUMIFS(BI$2:BI$149,$CZ$2:$CZ$149,Table1[[#This Row],[BAĞLANTI]])</f>
        <v>0</v>
      </c>
      <c r="BJ192" s="8">
        <f>+SUMIFS(BJ$2:BJ$149,$CZ$2:$CZ$149,Table1[[#This Row],[BAĞLANTI]])</f>
        <v>0</v>
      </c>
      <c r="BK192" s="8">
        <f>+SUMIFS(BK$2:BK$149,$CZ$2:$CZ$149,Table1[[#This Row],[BAĞLANTI]])</f>
        <v>0</v>
      </c>
      <c r="BL192" s="8">
        <f>+SUMIFS(BL$2:BL$149,$CZ$2:$CZ$149,Table1[[#This Row],[BAĞLANTI]])</f>
        <v>0</v>
      </c>
      <c r="BM192" s="8">
        <f>+SUMIFS(BM$2:BM$149,$CZ$2:$CZ$149,Table1[[#This Row],[BAĞLANTI]])</f>
        <v>0</v>
      </c>
      <c r="BN192" s="8">
        <f>+SUMIFS(BN$2:BN$149,$CZ$2:$CZ$149,Table1[[#This Row],[BAĞLANTI]])</f>
        <v>0</v>
      </c>
      <c r="BO192" s="8">
        <f>+SUMIFS(BO$2:BO$149,$CZ$2:$CZ$149,Table1[[#This Row],[BAĞLANTI]])</f>
        <v>0</v>
      </c>
      <c r="BP192" s="8">
        <f>+SUMIFS(BP$2:BP$149,$CZ$2:$CZ$149,Table1[[#This Row],[BAĞLANTI]])</f>
        <v>0</v>
      </c>
      <c r="BQ192" s="8">
        <f>+SUMIFS(BQ$2:BQ$149,$CZ$2:$CZ$149,Table1[[#This Row],[BAĞLANTI]])</f>
        <v>0</v>
      </c>
      <c r="BR192" s="8">
        <f>+SUMIFS(BR$2:BR$149,$CZ$2:$CZ$149,Table1[[#This Row],[BAĞLANTI]])</f>
        <v>0</v>
      </c>
      <c r="BS192" s="8">
        <f>+SUMIFS(BS$2:BS$149,$CZ$2:$CZ$149,Table1[[#This Row],[BAĞLANTI]])</f>
        <v>0</v>
      </c>
      <c r="BT192" s="8">
        <f>+SUMIFS(BT$2:BT$149,$CZ$2:$CZ$149,Table1[[#This Row],[BAĞLANTI]])</f>
        <v>0</v>
      </c>
      <c r="BU192" s="8">
        <f>+SUMIFS(BU$2:BU$149,$CZ$2:$CZ$149,Table1[[#This Row],[BAĞLANTI]])</f>
        <v>0</v>
      </c>
      <c r="BV192" s="8">
        <f>+SUMIFS(BV$2:BV$149,$CZ$2:$CZ$149,Table1[[#This Row],[BAĞLANTI]])</f>
        <v>0</v>
      </c>
      <c r="BW192" s="8">
        <f>+SUMIFS(BW$2:BW$149,$CZ$2:$CZ$149,Table1[[#This Row],[BAĞLANTI]])</f>
        <v>0</v>
      </c>
      <c r="CK192" s="8">
        <f t="shared" si="51"/>
        <v>0</v>
      </c>
      <c r="CL192" s="8">
        <f t="shared" si="52"/>
        <v>0</v>
      </c>
      <c r="CM192" s="8">
        <f t="shared" si="53"/>
        <v>0</v>
      </c>
      <c r="CN192" s="8">
        <f t="shared" si="54"/>
        <v>0</v>
      </c>
      <c r="CO192" s="8">
        <f t="shared" si="55"/>
        <v>0</v>
      </c>
      <c r="CP192" s="8">
        <f t="shared" si="56"/>
        <v>0</v>
      </c>
      <c r="CQ192" s="8">
        <f t="shared" si="57"/>
        <v>0</v>
      </c>
      <c r="CR192" s="8">
        <f t="shared" si="58"/>
        <v>0</v>
      </c>
      <c r="CS192" s="8">
        <f t="shared" si="59"/>
        <v>0</v>
      </c>
      <c r="CT192" s="8">
        <f t="shared" si="60"/>
        <v>0</v>
      </c>
      <c r="CU192" s="8">
        <f t="shared" si="61"/>
        <v>0</v>
      </c>
      <c r="CV192" s="8">
        <f t="shared" si="62"/>
        <v>0</v>
      </c>
      <c r="CW192" s="8">
        <f>+SUMIFS(CW$2:CW$149,$CZ$2:$CZ$149,Table1[[#This Row],[BAĞLANTI]])</f>
        <v>0</v>
      </c>
      <c r="CX192" s="8">
        <f>+SUMIFS(CX$2:CX$149,$CZ$2:$CZ$149,Table1[[#This Row],[BAĞLANTI]])</f>
        <v>0</v>
      </c>
      <c r="CY192" s="8">
        <f>+SUMIFS(CY$2:CY$149,$CZ$2:$CZ$149,Table1[[#This Row],[BAĞLANTI]])</f>
        <v>0</v>
      </c>
      <c r="CZ192" s="8" t="s">
        <v>5394</v>
      </c>
      <c r="DA192" s="8"/>
      <c r="DB192" s="8"/>
      <c r="DC192" s="8"/>
      <c r="DD192" s="8"/>
      <c r="DE192" s="8"/>
      <c r="DF192" s="8"/>
      <c r="DG192" s="8"/>
      <c r="DH192" s="8"/>
    </row>
    <row r="193" spans="1:112">
      <c r="A193" s="3" t="s">
        <v>5443</v>
      </c>
      <c r="B193" t="s">
        <v>16</v>
      </c>
      <c r="C193" t="s">
        <v>308</v>
      </c>
      <c r="D193" t="s">
        <v>72</v>
      </c>
      <c r="E193" t="s">
        <v>4974</v>
      </c>
      <c r="F193" s="77" t="s">
        <v>4973</v>
      </c>
      <c r="G193" t="s">
        <v>4983</v>
      </c>
      <c r="H193" s="3" t="s">
        <v>5444</v>
      </c>
      <c r="I193" s="3" t="s">
        <v>5194</v>
      </c>
      <c r="J193" s="78"/>
      <c r="K193" s="78"/>
      <c r="M193" s="78"/>
      <c r="N193" s="8">
        <f>+SUMIFS(N$2:N$149,$CZ$2:$CZ$149,Table1[[#This Row],[BAĞLANTI]])</f>
        <v>0</v>
      </c>
      <c r="O193" s="8">
        <f>+SUMIFS(O$2:O$149,$CZ$2:$CZ$149,Table1[[#This Row],[BAĞLANTI]])</f>
        <v>0</v>
      </c>
      <c r="P193" s="8">
        <f>+SUMIFS(P$2:P$149,$CZ$2:$CZ$149,Table1[[#This Row],[BAĞLANTI]])</f>
        <v>0</v>
      </c>
      <c r="Q193" s="8">
        <f>+SUMIFS(Q$2:Q$149,$CZ$2:$CZ$149,Table1[[#This Row],[BAĞLANTI]])</f>
        <v>0</v>
      </c>
      <c r="R193" s="8">
        <f>+SUMIFS(R$2:R$149,$CZ$2:$CZ$149,Table1[[#This Row],[BAĞLANTI]])</f>
        <v>0</v>
      </c>
      <c r="S193" s="8">
        <f>+SUMIFS(S$2:S$149,$CZ$2:$CZ$149,Table1[[#This Row],[BAĞLANTI]])</f>
        <v>0</v>
      </c>
      <c r="T193" s="8">
        <f>+SUMIFS(T$2:T$149,$CZ$2:$CZ$149,Table1[[#This Row],[BAĞLANTI]])</f>
        <v>1353.0989999999999</v>
      </c>
      <c r="U193" s="8">
        <f>+SUMIFS(U$2:U$149,$CZ$2:$CZ$149,Table1[[#This Row],[BAĞLANTI]])</f>
        <v>5832.6714000000029</v>
      </c>
      <c r="V193" s="8">
        <f>+SUMIFS(V$2:V$149,$CZ$2:$CZ$149,Table1[[#This Row],[BAĞLANTI]])</f>
        <v>5603.6745999999948</v>
      </c>
      <c r="W193" s="8">
        <f>+SUMIFS(W$2:W$149,$CZ$2:$CZ$149,Table1[[#This Row],[BAĞLANTI]])</f>
        <v>8092.3069999999989</v>
      </c>
      <c r="X193" s="8">
        <f>+SUMIFS(X$2:X$149,$CZ$2:$CZ$149,Table1[[#This Row],[BAĞLANTI]])</f>
        <v>12165.103000000021</v>
      </c>
      <c r="Y193" s="10">
        <f>+SUMIFS(Y$2:Y$149,$CZ$2:$CZ$149,Table1[[#This Row],[BAĞLANTI]])</f>
        <v>13873.76</v>
      </c>
      <c r="Z193" s="8">
        <f>+SUMIFS(Z$2:Z$149,$CZ$2:$CZ$149,Table1[[#This Row],[BAĞLANTI]])</f>
        <v>18859.051986454189</v>
      </c>
      <c r="AA193" s="8">
        <f>+SUMIFS(AA$2:AA$149,$CZ$2:$CZ$149,Table1[[#This Row],[BAĞLANTI]])</f>
        <v>10136.091299719357</v>
      </c>
      <c r="AB193" s="8">
        <f>+SUMIFS(AB$2:AB$149,$CZ$2:$CZ$149,Table1[[#This Row],[BAĞLANTI]])</f>
        <v>8440.4421355506965</v>
      </c>
      <c r="AC193" s="8">
        <f>+SUMIFS(AC$2:AC$149,$CZ$2:$CZ$149,Table1[[#This Row],[BAĞLANTI]])</f>
        <v>8029.9798672580146</v>
      </c>
      <c r="AD193" s="8">
        <f>+SUMIFS(AD$2:AD$149,$CZ$2:$CZ$149,Table1[[#This Row],[BAĞLANTI]])</f>
        <v>7252.8850413943364</v>
      </c>
      <c r="AE193" s="8">
        <f>+SUMIFS(AE$2:AE$149,$CZ$2:$CZ$149,Table1[[#This Row],[BAĞLANTI]])</f>
        <v>8029.9798672580146</v>
      </c>
      <c r="AF193" s="8">
        <f>+SUMIFS(AF$2:AF$149,$CZ$2:$CZ$149,Table1[[#This Row],[BAĞLANTI]])</f>
        <v>7770.9482586367885</v>
      </c>
      <c r="AG193" s="8">
        <f>+SUMIFS(AG$2:AG$149,$CZ$2:$CZ$149,Table1[[#This Row],[BAĞLANTI]])</f>
        <v>8029.9798672580146</v>
      </c>
      <c r="AH193" s="8">
        <f>+SUMIFS(AH$2:AH$149,$CZ$2:$CZ$149,Table1[[#This Row],[BAĞLANTI]])</f>
        <v>7770.9482586367885</v>
      </c>
      <c r="AI193" s="8">
        <f>+SUMIFS(AI$2:AI$149,$CZ$2:$CZ$149,Table1[[#This Row],[BAĞLANTI]])</f>
        <v>8029.9798672580146</v>
      </c>
      <c r="AJ193" s="8">
        <f>+SUMIFS(AJ$2:AJ$149,$CZ$2:$CZ$149,Table1[[#This Row],[BAĞLANTI]])</f>
        <v>8029.9798672580146</v>
      </c>
      <c r="AK193" s="8">
        <f>+SUMIFS(AK$2:AK$149,$CZ$2:$CZ$149,Table1[[#This Row],[BAĞLANTI]])</f>
        <v>7770.9482586367885</v>
      </c>
      <c r="AL193" s="8">
        <f>+SUMIFS(AL$2:AL$149,$CZ$2:$CZ$149,Table1[[#This Row],[BAĞLANTI]])</f>
        <v>8029.9798672580146</v>
      </c>
      <c r="AM193" s="8">
        <f>+SUMIFS(AM$2:AM$149,$CZ$2:$CZ$149,Table1[[#This Row],[BAĞLANTI]])</f>
        <v>7770.9482586367885</v>
      </c>
      <c r="AN193" s="8">
        <f>+SUMIFS(AN$2:AN$149,$CZ$2:$CZ$149,Table1[[#This Row],[BAĞLANTI]])</f>
        <v>8029.9798672580146</v>
      </c>
      <c r="AO193" s="8">
        <f>+SUMIFS(AO$2:AO$149,$CZ$2:$CZ$149,Table1[[#This Row],[BAĞLANTI]])</f>
        <v>6114.5794315281664</v>
      </c>
      <c r="AP193" s="8">
        <f>+SUMIFS(AP$2:AP$149,$CZ$2:$CZ$149,Table1[[#This Row],[BAĞLANTI]])</f>
        <v>5257.0059999999994</v>
      </c>
      <c r="AQ193" s="8">
        <f>+SUMIFS(AQ$2:AQ$149,$CZ$2:$CZ$149,Table1[[#This Row],[BAĞLANTI]])</f>
        <v>5820.2566428571427</v>
      </c>
      <c r="AR193" s="8">
        <f>+SUMIFS(AR$2:AR$149,$CZ$2:$CZ$149,Table1[[#This Row],[BAĞLANTI]])</f>
        <v>5632.5064285714279</v>
      </c>
      <c r="AS193" s="8">
        <f>+SUMIFS(AS$2:AS$149,$CZ$2:$CZ$149,Table1[[#This Row],[BAĞLANTI]])</f>
        <v>5820.2566428571427</v>
      </c>
      <c r="AT193" s="8">
        <f>+SUMIFS(AT$2:AT$149,$CZ$2:$CZ$149,Table1[[#This Row],[BAĞLANTI]])</f>
        <v>5571.4180357142823</v>
      </c>
      <c r="AU193" s="8">
        <f>+SUMIFS(AU$2:AU$149,$CZ$2:$CZ$149,Table1[[#This Row],[BAĞLANTI]])</f>
        <v>5630.8826249999993</v>
      </c>
      <c r="AV193" s="8">
        <f>+SUMIFS(AV$2:AV$149,$CZ$2:$CZ$149,Table1[[#This Row],[BAĞLANTI]])</f>
        <v>4966.8510750000032</v>
      </c>
      <c r="AW193" s="8">
        <f>+SUMIFS(AW$2:AW$149,$CZ$2:$CZ$149,Table1[[#This Row],[BAĞLANTI]])</f>
        <v>4683.0510000000004</v>
      </c>
      <c r="AX193" s="8">
        <f>+SUMIFS(AX$2:AX$149,$CZ$2:$CZ$149,Table1[[#This Row],[BAĞLANTI]])</f>
        <v>3972.5928250000002</v>
      </c>
      <c r="AY193" s="8">
        <f>+SUMIFS(AY$2:AY$149,$CZ$2:$CZ$149,Table1[[#This Row],[BAĞLANTI]])</f>
        <v>3786.6097500000005</v>
      </c>
      <c r="AZ193" s="8">
        <f>+SUMIFS(AZ$2:AZ$149,$CZ$2:$CZ$149,Table1[[#This Row],[BAĞLANTI]])</f>
        <v>3912.8300750000003</v>
      </c>
      <c r="BA193" s="8">
        <f>+SUMIFS(BA$2:BA$149,$CZ$2:$CZ$149,Table1[[#This Row],[BAĞLANTI]])</f>
        <v>3912.8300750000003</v>
      </c>
      <c r="BB193" s="8">
        <f>+SUMIFS(BB$2:BB$149,$CZ$2:$CZ$149,Table1[[#This Row],[BAĞLANTI]])</f>
        <v>3534.1691000000005</v>
      </c>
      <c r="BC193" s="8">
        <f>+SUMIFS(BC$2:BC$149,$CZ$2:$CZ$149,Table1[[#This Row],[BAĞLANTI]])</f>
        <v>3912.8300750000003</v>
      </c>
      <c r="BD193" s="8">
        <f>+SUMIFS(BD$2:BD$149,$CZ$2:$CZ$149,Table1[[#This Row],[BAĞLANTI]])</f>
        <v>1514.6438999999955</v>
      </c>
      <c r="BE193" s="8">
        <f>+SUMIFS(BE$2:BE$149,$CZ$2:$CZ$149,Table1[[#This Row],[BAĞLANTI]])</f>
        <v>0</v>
      </c>
      <c r="BF193" s="8">
        <f>+SUMIFS(BF$2:BF$149,$CZ$2:$CZ$149,Table1[[#This Row],[BAĞLANTI]])</f>
        <v>0</v>
      </c>
      <c r="BG193" s="8">
        <f>+SUMIFS(BG$2:BG$149,$CZ$2:$CZ$149,Table1[[#This Row],[BAĞLANTI]])</f>
        <v>0</v>
      </c>
      <c r="BH193" s="8">
        <f>+SUMIFS(BH$2:BH$149,$CZ$2:$CZ$149,Table1[[#This Row],[BAĞLANTI]])</f>
        <v>0</v>
      </c>
      <c r="BI193" s="8">
        <f>+SUMIFS(BI$2:BI$149,$CZ$2:$CZ$149,Table1[[#This Row],[BAĞLANTI]])</f>
        <v>0</v>
      </c>
      <c r="BJ193" s="8">
        <f>+SUMIFS(BJ$2:BJ$149,$CZ$2:$CZ$149,Table1[[#This Row],[BAĞLANTI]])</f>
        <v>0</v>
      </c>
      <c r="BK193" s="8">
        <f>+SUMIFS(BK$2:BK$149,$CZ$2:$CZ$149,Table1[[#This Row],[BAĞLANTI]])</f>
        <v>0</v>
      </c>
      <c r="BL193" s="8">
        <f>+SUMIFS(BL$2:BL$149,$CZ$2:$CZ$149,Table1[[#This Row],[BAĞLANTI]])</f>
        <v>0</v>
      </c>
      <c r="BM193" s="8">
        <f>+SUMIFS(BM$2:BM$149,$CZ$2:$CZ$149,Table1[[#This Row],[BAĞLANTI]])</f>
        <v>0</v>
      </c>
      <c r="BN193" s="8">
        <f>+SUMIFS(BN$2:BN$149,$CZ$2:$CZ$149,Table1[[#This Row],[BAĞLANTI]])</f>
        <v>0</v>
      </c>
      <c r="BO193" s="8">
        <f>+SUMIFS(BO$2:BO$149,$CZ$2:$CZ$149,Table1[[#This Row],[BAĞLANTI]])</f>
        <v>0</v>
      </c>
      <c r="BP193" s="8">
        <f>+SUMIFS(BP$2:BP$149,$CZ$2:$CZ$149,Table1[[#This Row],[BAĞLANTI]])</f>
        <v>0</v>
      </c>
      <c r="BQ193" s="8">
        <f>+SUMIFS(BQ$2:BQ$149,$CZ$2:$CZ$149,Table1[[#This Row],[BAĞLANTI]])</f>
        <v>0</v>
      </c>
      <c r="BR193" s="8">
        <f>+SUMIFS(BR$2:BR$149,$CZ$2:$CZ$149,Table1[[#This Row],[BAĞLANTI]])</f>
        <v>0</v>
      </c>
      <c r="BS193" s="8">
        <f>+SUMIFS(BS$2:BS$149,$CZ$2:$CZ$149,Table1[[#This Row],[BAĞLANTI]])</f>
        <v>0</v>
      </c>
      <c r="BT193" s="8">
        <f>+SUMIFS(BT$2:BT$149,$CZ$2:$CZ$149,Table1[[#This Row],[BAĞLANTI]])</f>
        <v>0</v>
      </c>
      <c r="BU193" s="8">
        <f>+SUMIFS(BU$2:BU$149,$CZ$2:$CZ$149,Table1[[#This Row],[BAĞLANTI]])</f>
        <v>0</v>
      </c>
      <c r="BV193" s="8">
        <f>+SUMIFS(BV$2:BV$149,$CZ$2:$CZ$149,Table1[[#This Row],[BAĞLANTI]])</f>
        <v>0</v>
      </c>
      <c r="BW193" s="8">
        <f>+SUMIFS(BW$2:BW$149,$CZ$2:$CZ$149,Table1[[#This Row],[BAĞLANTI]])</f>
        <v>0</v>
      </c>
      <c r="CK193" s="8">
        <f t="shared" si="51"/>
        <v>0</v>
      </c>
      <c r="CL193" s="8">
        <f t="shared" si="52"/>
        <v>0</v>
      </c>
      <c r="CM193" s="8">
        <f t="shared" si="53"/>
        <v>0</v>
      </c>
      <c r="CN193" s="8">
        <f t="shared" si="54"/>
        <v>0</v>
      </c>
      <c r="CO193" s="8">
        <f t="shared" si="55"/>
        <v>0</v>
      </c>
      <c r="CP193" s="8">
        <f t="shared" si="56"/>
        <v>0</v>
      </c>
      <c r="CQ193" s="8">
        <f t="shared" si="57"/>
        <v>0</v>
      </c>
      <c r="CR193" s="8">
        <f t="shared" si="58"/>
        <v>0</v>
      </c>
      <c r="CS193" s="8">
        <f t="shared" si="59"/>
        <v>0</v>
      </c>
      <c r="CT193" s="8">
        <f t="shared" si="60"/>
        <v>0</v>
      </c>
      <c r="CU193" s="8">
        <f t="shared" si="61"/>
        <v>0</v>
      </c>
      <c r="CV193" s="8">
        <f t="shared" si="62"/>
        <v>0</v>
      </c>
      <c r="CW193" s="8">
        <f>+SUMIFS(CW$2:CW$149,$CZ$2:$CZ$149,Table1[[#This Row],[BAĞLANTI]])</f>
        <v>0</v>
      </c>
      <c r="CX193" s="8">
        <f>+SUMIFS(CX$2:CX$149,$CZ$2:$CZ$149,Table1[[#This Row],[BAĞLANTI]])</f>
        <v>0</v>
      </c>
      <c r="CY193" s="8">
        <f>+SUMIFS(CY$2:CY$149,$CZ$2:$CZ$149,Table1[[#This Row],[BAĞLANTI]])</f>
        <v>0</v>
      </c>
      <c r="CZ193" s="8" t="s">
        <v>5396</v>
      </c>
      <c r="DA193" s="8"/>
      <c r="DB193" s="8"/>
      <c r="DC193" s="8"/>
      <c r="DD193" s="8"/>
      <c r="DE193" s="8"/>
      <c r="DF193" s="8"/>
      <c r="DG193" s="8"/>
      <c r="DH193" s="8"/>
    </row>
    <row r="194" spans="1:112">
      <c r="A194" s="3" t="s">
        <v>5443</v>
      </c>
      <c r="B194" t="s">
        <v>16</v>
      </c>
      <c r="C194" t="s">
        <v>308</v>
      </c>
      <c r="D194" t="s">
        <v>74</v>
      </c>
      <c r="E194" t="s">
        <v>4975</v>
      </c>
      <c r="F194" s="77" t="s">
        <v>4973</v>
      </c>
      <c r="G194" t="s">
        <v>4983</v>
      </c>
      <c r="H194" s="3" t="s">
        <v>5444</v>
      </c>
      <c r="I194" s="3" t="s">
        <v>5194</v>
      </c>
      <c r="J194" s="78"/>
      <c r="K194" s="78"/>
      <c r="M194" s="78"/>
      <c r="N194" s="8">
        <f>+SUMIFS(N$2:N$149,$CZ$2:$CZ$149,Table1[[#This Row],[BAĞLANTI]])</f>
        <v>0</v>
      </c>
      <c r="O194" s="8">
        <f>+SUMIFS(O$2:O$149,$CZ$2:$CZ$149,Table1[[#This Row],[BAĞLANTI]])</f>
        <v>0</v>
      </c>
      <c r="P194" s="8">
        <f>+SUMIFS(P$2:P$149,$CZ$2:$CZ$149,Table1[[#This Row],[BAĞLANTI]])</f>
        <v>0</v>
      </c>
      <c r="Q194" s="8">
        <f>+SUMIFS(Q$2:Q$149,$CZ$2:$CZ$149,Table1[[#This Row],[BAĞLANTI]])</f>
        <v>0</v>
      </c>
      <c r="R194" s="8">
        <f>+SUMIFS(R$2:R$149,$CZ$2:$CZ$149,Table1[[#This Row],[BAĞLANTI]])</f>
        <v>1124.54</v>
      </c>
      <c r="S194" s="8">
        <f>+SUMIFS(S$2:S$149,$CZ$2:$CZ$149,Table1[[#This Row],[BAĞLANTI]])</f>
        <v>6547.55</v>
      </c>
      <c r="T194" s="8">
        <f>+SUMIFS(T$2:T$149,$CZ$2:$CZ$149,Table1[[#This Row],[BAĞLANTI]])</f>
        <v>5140.7640000000001</v>
      </c>
      <c r="U194" s="8">
        <f>+SUMIFS(U$2:U$149,$CZ$2:$CZ$149,Table1[[#This Row],[BAĞLANTI]])</f>
        <v>10127.77</v>
      </c>
      <c r="V194" s="8">
        <f>+SUMIFS(V$2:V$149,$CZ$2:$CZ$149,Table1[[#This Row],[BAĞLANTI]])</f>
        <v>12070.26</v>
      </c>
      <c r="W194" s="8">
        <f>+SUMIFS(W$2:W$149,$CZ$2:$CZ$149,Table1[[#This Row],[BAĞLANTI]])</f>
        <v>9680.1299999999992</v>
      </c>
      <c r="X194" s="8">
        <f>+SUMIFS(X$2:X$149,$CZ$2:$CZ$149,Table1[[#This Row],[BAĞLANTI]])</f>
        <v>9210.07</v>
      </c>
      <c r="Y194" s="10">
        <f>+SUMIFS(Y$2:Y$149,$CZ$2:$CZ$149,Table1[[#This Row],[BAĞLANTI]])</f>
        <v>15956.56</v>
      </c>
      <c r="Z194" s="8">
        <f>+SUMIFS(Z$2:Z$149,$CZ$2:$CZ$149,Table1[[#This Row],[BAĞLANTI]])</f>
        <v>18441.699908185379</v>
      </c>
      <c r="AA194" s="8">
        <f>+SUMIFS(AA$2:AA$149,$CZ$2:$CZ$149,Table1[[#This Row],[BAĞLANTI]])</f>
        <v>17846.806362760046</v>
      </c>
      <c r="AB194" s="8">
        <f>+SUMIFS(AB$2:AB$149,$CZ$2:$CZ$149,Table1[[#This Row],[BAĞLANTI]])</f>
        <v>16426.787538832512</v>
      </c>
      <c r="AC194" s="8">
        <f>+SUMIFS(AC$2:AC$149,$CZ$2:$CZ$149,Table1[[#This Row],[BAĞLANTI]])</f>
        <v>16287.828065084037</v>
      </c>
      <c r="AD194" s="8">
        <f>+SUMIFS(AD$2:AD$149,$CZ$2:$CZ$149,Table1[[#This Row],[BAĞLANTI]])</f>
        <v>14711.586639430745</v>
      </c>
      <c r="AE194" s="8">
        <f>+SUMIFS(AE$2:AE$149,$CZ$2:$CZ$149,Table1[[#This Row],[BAĞLANTI]])</f>
        <v>14010.333642007117</v>
      </c>
      <c r="AF194" s="8">
        <f>+SUMIFS(AF$2:AF$149,$CZ$2:$CZ$149,Table1[[#This Row],[BAĞLANTI]])</f>
        <v>6972.041843700159</v>
      </c>
      <c r="AG194" s="8">
        <f>+SUMIFS(AG$2:AG$149,$CZ$2:$CZ$149,Table1[[#This Row],[BAĞLANTI]])</f>
        <v>0</v>
      </c>
      <c r="AH194" s="8">
        <f>+SUMIFS(AH$2:AH$149,$CZ$2:$CZ$149,Table1[[#This Row],[BAĞLANTI]])</f>
        <v>0</v>
      </c>
      <c r="AI194" s="8">
        <f>+SUMIFS(AI$2:AI$149,$CZ$2:$CZ$149,Table1[[#This Row],[BAĞLANTI]])</f>
        <v>0</v>
      </c>
      <c r="AJ194" s="8">
        <f>+SUMIFS(AJ$2:AJ$149,$CZ$2:$CZ$149,Table1[[#This Row],[BAĞLANTI]])</f>
        <v>0</v>
      </c>
      <c r="AK194" s="8">
        <f>+SUMIFS(AK$2:AK$149,$CZ$2:$CZ$149,Table1[[#This Row],[BAĞLANTI]])</f>
        <v>0</v>
      </c>
      <c r="AL194" s="8">
        <f>+SUMIFS(AL$2:AL$149,$CZ$2:$CZ$149,Table1[[#This Row],[BAĞLANTI]])</f>
        <v>0</v>
      </c>
      <c r="AM194" s="8">
        <f>+SUMIFS(AM$2:AM$149,$CZ$2:$CZ$149,Table1[[#This Row],[BAĞLANTI]])</f>
        <v>0</v>
      </c>
      <c r="AN194" s="8">
        <f>+SUMIFS(AN$2:AN$149,$CZ$2:$CZ$149,Table1[[#This Row],[BAĞLANTI]])</f>
        <v>0</v>
      </c>
      <c r="AO194" s="8">
        <f>+SUMIFS(AO$2:AO$149,$CZ$2:$CZ$149,Table1[[#This Row],[BAĞLANTI]])</f>
        <v>0</v>
      </c>
      <c r="AP194" s="8">
        <f>+SUMIFS(AP$2:AP$149,$CZ$2:$CZ$149,Table1[[#This Row],[BAĞLANTI]])</f>
        <v>0</v>
      </c>
      <c r="AQ194" s="8">
        <f>+SUMIFS(AQ$2:AQ$149,$CZ$2:$CZ$149,Table1[[#This Row],[BAĞLANTI]])</f>
        <v>0</v>
      </c>
      <c r="AR194" s="8">
        <f>+SUMIFS(AR$2:AR$149,$CZ$2:$CZ$149,Table1[[#This Row],[BAĞLANTI]])</f>
        <v>0</v>
      </c>
      <c r="AS194" s="8">
        <f>+SUMIFS(AS$2:AS$149,$CZ$2:$CZ$149,Table1[[#This Row],[BAĞLANTI]])</f>
        <v>0</v>
      </c>
      <c r="AT194" s="8">
        <f>+SUMIFS(AT$2:AT$149,$CZ$2:$CZ$149,Table1[[#This Row],[BAĞLANTI]])</f>
        <v>0</v>
      </c>
      <c r="AU194" s="8">
        <f>+SUMIFS(AU$2:AU$149,$CZ$2:$CZ$149,Table1[[#This Row],[BAĞLANTI]])</f>
        <v>0</v>
      </c>
      <c r="AV194" s="8">
        <f>+SUMIFS(AV$2:AV$149,$CZ$2:$CZ$149,Table1[[#This Row],[BAĞLANTI]])</f>
        <v>0</v>
      </c>
      <c r="AW194" s="8">
        <f>+SUMIFS(AW$2:AW$149,$CZ$2:$CZ$149,Table1[[#This Row],[BAĞLANTI]])</f>
        <v>0</v>
      </c>
      <c r="AX194" s="8">
        <f>+SUMIFS(AX$2:AX$149,$CZ$2:$CZ$149,Table1[[#This Row],[BAĞLANTI]])</f>
        <v>0</v>
      </c>
      <c r="AY194" s="8">
        <f>+SUMIFS(AY$2:AY$149,$CZ$2:$CZ$149,Table1[[#This Row],[BAĞLANTI]])</f>
        <v>0</v>
      </c>
      <c r="AZ194" s="8">
        <f>+SUMIFS(AZ$2:AZ$149,$CZ$2:$CZ$149,Table1[[#This Row],[BAĞLANTI]])</f>
        <v>0</v>
      </c>
      <c r="BA194" s="8">
        <f>+SUMIFS(BA$2:BA$149,$CZ$2:$CZ$149,Table1[[#This Row],[BAĞLANTI]])</f>
        <v>0</v>
      </c>
      <c r="BB194" s="8">
        <f>+SUMIFS(BB$2:BB$149,$CZ$2:$CZ$149,Table1[[#This Row],[BAĞLANTI]])</f>
        <v>0</v>
      </c>
      <c r="BC194" s="8">
        <f>+SUMIFS(BC$2:BC$149,$CZ$2:$CZ$149,Table1[[#This Row],[BAĞLANTI]])</f>
        <v>0</v>
      </c>
      <c r="BD194" s="8">
        <f>+SUMIFS(BD$2:BD$149,$CZ$2:$CZ$149,Table1[[#This Row],[BAĞLANTI]])</f>
        <v>0</v>
      </c>
      <c r="BE194" s="8">
        <f>+SUMIFS(BE$2:BE$149,$CZ$2:$CZ$149,Table1[[#This Row],[BAĞLANTI]])</f>
        <v>0</v>
      </c>
      <c r="BF194" s="8">
        <f>+SUMIFS(BF$2:BF$149,$CZ$2:$CZ$149,Table1[[#This Row],[BAĞLANTI]])</f>
        <v>0</v>
      </c>
      <c r="BG194" s="8">
        <f>+SUMIFS(BG$2:BG$149,$CZ$2:$CZ$149,Table1[[#This Row],[BAĞLANTI]])</f>
        <v>0</v>
      </c>
      <c r="BH194" s="8">
        <f>+SUMIFS(BH$2:BH$149,$CZ$2:$CZ$149,Table1[[#This Row],[BAĞLANTI]])</f>
        <v>0</v>
      </c>
      <c r="BI194" s="8">
        <f>+SUMIFS(BI$2:BI$149,$CZ$2:$CZ$149,Table1[[#This Row],[BAĞLANTI]])</f>
        <v>0</v>
      </c>
      <c r="BJ194" s="8">
        <f>+SUMIFS(BJ$2:BJ$149,$CZ$2:$CZ$149,Table1[[#This Row],[BAĞLANTI]])</f>
        <v>0</v>
      </c>
      <c r="BK194" s="8">
        <f>+SUMIFS(BK$2:BK$149,$CZ$2:$CZ$149,Table1[[#This Row],[BAĞLANTI]])</f>
        <v>0</v>
      </c>
      <c r="BL194" s="8">
        <f>+SUMIFS(BL$2:BL$149,$CZ$2:$CZ$149,Table1[[#This Row],[BAĞLANTI]])</f>
        <v>0</v>
      </c>
      <c r="BM194" s="8">
        <f>+SUMIFS(BM$2:BM$149,$CZ$2:$CZ$149,Table1[[#This Row],[BAĞLANTI]])</f>
        <v>0</v>
      </c>
      <c r="BN194" s="8">
        <f>+SUMIFS(BN$2:BN$149,$CZ$2:$CZ$149,Table1[[#This Row],[BAĞLANTI]])</f>
        <v>0</v>
      </c>
      <c r="BO194" s="8">
        <f>+SUMIFS(BO$2:BO$149,$CZ$2:$CZ$149,Table1[[#This Row],[BAĞLANTI]])</f>
        <v>0</v>
      </c>
      <c r="BP194" s="8">
        <f>+SUMIFS(BP$2:BP$149,$CZ$2:$CZ$149,Table1[[#This Row],[BAĞLANTI]])</f>
        <v>0</v>
      </c>
      <c r="BQ194" s="8">
        <f>+SUMIFS(BQ$2:BQ$149,$CZ$2:$CZ$149,Table1[[#This Row],[BAĞLANTI]])</f>
        <v>0</v>
      </c>
      <c r="BR194" s="8">
        <f>+SUMIFS(BR$2:BR$149,$CZ$2:$CZ$149,Table1[[#This Row],[BAĞLANTI]])</f>
        <v>0</v>
      </c>
      <c r="BS194" s="8">
        <f>+SUMIFS(BS$2:BS$149,$CZ$2:$CZ$149,Table1[[#This Row],[BAĞLANTI]])</f>
        <v>0</v>
      </c>
      <c r="BT194" s="8">
        <f>+SUMIFS(BT$2:BT$149,$CZ$2:$CZ$149,Table1[[#This Row],[BAĞLANTI]])</f>
        <v>0</v>
      </c>
      <c r="BU194" s="8">
        <f>+SUMIFS(BU$2:BU$149,$CZ$2:$CZ$149,Table1[[#This Row],[BAĞLANTI]])</f>
        <v>0</v>
      </c>
      <c r="BV194" s="8">
        <f>+SUMIFS(BV$2:BV$149,$CZ$2:$CZ$149,Table1[[#This Row],[BAĞLANTI]])</f>
        <v>0</v>
      </c>
      <c r="BW194" s="8">
        <f>+SUMIFS(BW$2:BW$149,$CZ$2:$CZ$149,Table1[[#This Row],[BAĞLANTI]])</f>
        <v>0</v>
      </c>
      <c r="CK194" s="8">
        <f t="shared" ref="CK194:CK257" si="65">+CK673-CK268-CK269-CK270</f>
        <v>0</v>
      </c>
      <c r="CL194" s="8">
        <f t="shared" ref="CL194:CL257" si="66">+CL673-CL268-CL269-CL270</f>
        <v>0</v>
      </c>
      <c r="CM194" s="8">
        <f t="shared" ref="CM194:CM257" si="67">+CM673-CM268-CM269-CM270</f>
        <v>0</v>
      </c>
      <c r="CN194" s="8">
        <f t="shared" ref="CN194:CN257" si="68">+CN673-CN268-CN269-CN270</f>
        <v>0</v>
      </c>
      <c r="CO194" s="8">
        <f t="shared" ref="CO194:CO257" si="69">+CO673-CO268-CO269-CO270</f>
        <v>0</v>
      </c>
      <c r="CP194" s="8">
        <f t="shared" ref="CP194:CP257" si="70">+CP673-CP268-CP269-CP270</f>
        <v>0</v>
      </c>
      <c r="CQ194" s="8">
        <f t="shared" ref="CQ194:CQ257" si="71">+CQ673-CQ268-CQ269-CQ270</f>
        <v>0</v>
      </c>
      <c r="CR194" s="8">
        <f t="shared" ref="CR194:CR257" si="72">+CR673-CR268-CR269-CR270</f>
        <v>0</v>
      </c>
      <c r="CS194" s="8">
        <f t="shared" ref="CS194:CS257" si="73">+CS673-CS268-CS269-CS270</f>
        <v>0</v>
      </c>
      <c r="CT194" s="8">
        <f t="shared" ref="CT194:CT257" si="74">+CT673-CT268-CT269-CT270</f>
        <v>0</v>
      </c>
      <c r="CU194" s="8">
        <f t="shared" ref="CU194:CU257" si="75">+CU673-CU268-CU269-CU270</f>
        <v>0</v>
      </c>
      <c r="CV194" s="8">
        <f t="shared" ref="CV194:CV257" si="76">+CV673-CV268-CV269-CV270</f>
        <v>0</v>
      </c>
      <c r="CW194" s="8">
        <f>+SUMIFS(CW$2:CW$149,$CZ$2:$CZ$149,Table1[[#This Row],[BAĞLANTI]])</f>
        <v>0</v>
      </c>
      <c r="CX194" s="8">
        <f>+SUMIFS(CX$2:CX$149,$CZ$2:$CZ$149,Table1[[#This Row],[BAĞLANTI]])</f>
        <v>0</v>
      </c>
      <c r="CY194" s="8">
        <f>+SUMIFS(CY$2:CY$149,$CZ$2:$CZ$149,Table1[[#This Row],[BAĞLANTI]])</f>
        <v>0</v>
      </c>
      <c r="CZ194" s="8" t="s">
        <v>5397</v>
      </c>
      <c r="DA194" s="8"/>
      <c r="DB194" s="8"/>
      <c r="DC194" s="8"/>
      <c r="DD194" s="8"/>
      <c r="DE194" s="8"/>
      <c r="DF194" s="8"/>
      <c r="DG194" s="8"/>
      <c r="DH194" s="8"/>
    </row>
    <row r="195" spans="1:112">
      <c r="A195" s="3" t="s">
        <v>5443</v>
      </c>
      <c r="B195" t="s">
        <v>16</v>
      </c>
      <c r="C195" t="s">
        <v>308</v>
      </c>
      <c r="D195" t="s">
        <v>5182</v>
      </c>
      <c r="E195" t="s">
        <v>5183</v>
      </c>
      <c r="F195" s="77" t="s">
        <v>4973</v>
      </c>
      <c r="G195" t="s">
        <v>4983</v>
      </c>
      <c r="H195" s="3" t="s">
        <v>5444</v>
      </c>
      <c r="I195" s="3" t="s">
        <v>5194</v>
      </c>
      <c r="J195" s="78"/>
      <c r="K195" s="78"/>
      <c r="M195" s="78"/>
      <c r="N195" s="8">
        <f>+SUMIFS(N$2:N$149,$CZ$2:$CZ$149,Table1[[#This Row],[BAĞLANTI]])</f>
        <v>0</v>
      </c>
      <c r="O195" s="8">
        <f>+SUMIFS(O$2:O$149,$CZ$2:$CZ$149,Table1[[#This Row],[BAĞLANTI]])</f>
        <v>0</v>
      </c>
      <c r="P195" s="8">
        <f>+SUMIFS(P$2:P$149,$CZ$2:$CZ$149,Table1[[#This Row],[BAĞLANTI]])</f>
        <v>0</v>
      </c>
      <c r="Q195" s="8">
        <f>+SUMIFS(Q$2:Q$149,$CZ$2:$CZ$149,Table1[[#This Row],[BAĞLANTI]])</f>
        <v>0</v>
      </c>
      <c r="R195" s="8">
        <f>+SUMIFS(R$2:R$149,$CZ$2:$CZ$149,Table1[[#This Row],[BAĞLANTI]])</f>
        <v>0</v>
      </c>
      <c r="S195" s="8">
        <f>+SUMIFS(S$2:S$149,$CZ$2:$CZ$149,Table1[[#This Row],[BAĞLANTI]])</f>
        <v>0</v>
      </c>
      <c r="T195" s="8">
        <f>+SUMIFS(T$2:T$149,$CZ$2:$CZ$149,Table1[[#This Row],[BAĞLANTI]])</f>
        <v>0</v>
      </c>
      <c r="U195" s="8">
        <f>+SUMIFS(U$2:U$149,$CZ$2:$CZ$149,Table1[[#This Row],[BAĞLANTI]])</f>
        <v>1400.3529016666666</v>
      </c>
      <c r="V195" s="8">
        <f>+SUMIFS(V$2:V$149,$CZ$2:$CZ$149,Table1[[#This Row],[BAĞLANTI]])</f>
        <v>834.56409833333328</v>
      </c>
      <c r="W195" s="8">
        <f>+SUMIFS(W$2:W$149,$CZ$2:$CZ$149,Table1[[#This Row],[BAĞLANTI]])</f>
        <v>3012.3340000000003</v>
      </c>
      <c r="X195" s="8">
        <f>+SUMIFS(X$2:X$149,$CZ$2:$CZ$149,Table1[[#This Row],[BAĞLANTI]])</f>
        <v>5853.5390000000007</v>
      </c>
      <c r="Y195" s="10">
        <f>+SUMIFS(Y$2:Y$149,$CZ$2:$CZ$149,Table1[[#This Row],[BAĞLANTI]])</f>
        <v>4772.91</v>
      </c>
      <c r="Z195" s="8">
        <f>+SUMIFS(Z$2:Z$149,$CZ$2:$CZ$149,Table1[[#This Row],[BAĞLANTI]])</f>
        <v>8580.4171553686283</v>
      </c>
      <c r="AA195" s="8">
        <f>+SUMIFS(AA$2:AA$149,$CZ$2:$CZ$149,Table1[[#This Row],[BAĞLANTI]])</f>
        <v>8303.6295051954476</v>
      </c>
      <c r="AB195" s="8">
        <f>+SUMIFS(AB$2:AB$149,$CZ$2:$CZ$149,Table1[[#This Row],[BAĞLANTI]])</f>
        <v>8580.4171553686283</v>
      </c>
      <c r="AC195" s="8">
        <f>+SUMIFS(AC$2:AC$149,$CZ$2:$CZ$149,Table1[[#This Row],[BAĞLANTI]])</f>
        <v>8580.4171553686283</v>
      </c>
      <c r="AD195" s="8">
        <f>+SUMIFS(AD$2:AD$149,$CZ$2:$CZ$149,Table1[[#This Row],[BAĞLANTI]])</f>
        <v>7750.0542048490843</v>
      </c>
      <c r="AE195" s="8">
        <f>+SUMIFS(AE$2:AE$149,$CZ$2:$CZ$149,Table1[[#This Row],[BAĞLANTI]])</f>
        <v>8580.4171553686283</v>
      </c>
      <c r="AF195" s="8">
        <f>+SUMIFS(AF$2:AF$149,$CZ$2:$CZ$149,Table1[[#This Row],[BAĞLANTI]])</f>
        <v>8303.6295051954476</v>
      </c>
      <c r="AG195" s="8">
        <f>+SUMIFS(AG$2:AG$149,$CZ$2:$CZ$149,Table1[[#This Row],[BAĞLANTI]])</f>
        <v>10827.567915058553</v>
      </c>
      <c r="AH195" s="8">
        <f>+SUMIFS(AH$2:AH$149,$CZ$2:$CZ$149,Table1[[#This Row],[BAĞLANTI]])</f>
        <v>10472.005319148935</v>
      </c>
      <c r="AI195" s="8">
        <f>+SUMIFS(AI$2:AI$149,$CZ$2:$CZ$149,Table1[[#This Row],[BAĞLANTI]])</f>
        <v>11545.414929078015</v>
      </c>
      <c r="AJ195" s="8">
        <f>+SUMIFS(AJ$2:AJ$149,$CZ$2:$CZ$149,Table1[[#This Row],[BAĞLANTI]])</f>
        <v>12801.653333333334</v>
      </c>
      <c r="AK195" s="8">
        <f>+SUMIFS(AK$2:AK$149,$CZ$2:$CZ$149,Table1[[#This Row],[BAĞLANTI]])</f>
        <v>13453.6</v>
      </c>
      <c r="AL195" s="8">
        <f>+SUMIFS(AL$2:AL$149,$CZ$2:$CZ$149,Table1[[#This Row],[BAĞLANTI]])</f>
        <v>4697.1466666666638</v>
      </c>
      <c r="AM195" s="8">
        <f>+SUMIFS(AM$2:AM$149,$CZ$2:$CZ$149,Table1[[#This Row],[BAĞLANTI]])</f>
        <v>0</v>
      </c>
      <c r="AN195" s="8">
        <f>+SUMIFS(AN$2:AN$149,$CZ$2:$CZ$149,Table1[[#This Row],[BAĞLANTI]])</f>
        <v>0</v>
      </c>
      <c r="AO195" s="8">
        <f>+SUMIFS(AO$2:AO$149,$CZ$2:$CZ$149,Table1[[#This Row],[BAĞLANTI]])</f>
        <v>0</v>
      </c>
      <c r="AP195" s="8">
        <f>+SUMIFS(AP$2:AP$149,$CZ$2:$CZ$149,Table1[[#This Row],[BAĞLANTI]])</f>
        <v>0</v>
      </c>
      <c r="AQ195" s="8">
        <f>+SUMIFS(AQ$2:AQ$149,$CZ$2:$CZ$149,Table1[[#This Row],[BAĞLANTI]])</f>
        <v>0</v>
      </c>
      <c r="AR195" s="8">
        <f>+SUMIFS(AR$2:AR$149,$CZ$2:$CZ$149,Table1[[#This Row],[BAĞLANTI]])</f>
        <v>0</v>
      </c>
      <c r="AS195" s="8">
        <f>+SUMIFS(AS$2:AS$149,$CZ$2:$CZ$149,Table1[[#This Row],[BAĞLANTI]])</f>
        <v>0</v>
      </c>
      <c r="AT195" s="8">
        <f>+SUMIFS(AT$2:AT$149,$CZ$2:$CZ$149,Table1[[#This Row],[BAĞLANTI]])</f>
        <v>0</v>
      </c>
      <c r="AU195" s="8">
        <f>+SUMIFS(AU$2:AU$149,$CZ$2:$CZ$149,Table1[[#This Row],[BAĞLANTI]])</f>
        <v>0</v>
      </c>
      <c r="AV195" s="8">
        <f>+SUMIFS(AV$2:AV$149,$CZ$2:$CZ$149,Table1[[#This Row],[BAĞLANTI]])</f>
        <v>0</v>
      </c>
      <c r="AW195" s="8">
        <f>+SUMIFS(AW$2:AW$149,$CZ$2:$CZ$149,Table1[[#This Row],[BAĞLANTI]])</f>
        <v>0</v>
      </c>
      <c r="AX195" s="8">
        <f>+SUMIFS(AX$2:AX$149,$CZ$2:$CZ$149,Table1[[#This Row],[BAĞLANTI]])</f>
        <v>0</v>
      </c>
      <c r="AY195" s="8">
        <f>+SUMIFS(AY$2:AY$149,$CZ$2:$CZ$149,Table1[[#This Row],[BAĞLANTI]])</f>
        <v>0</v>
      </c>
      <c r="AZ195" s="8">
        <f>+SUMIFS(AZ$2:AZ$149,$CZ$2:$CZ$149,Table1[[#This Row],[BAĞLANTI]])</f>
        <v>0</v>
      </c>
      <c r="BA195" s="8">
        <f>+SUMIFS(BA$2:BA$149,$CZ$2:$CZ$149,Table1[[#This Row],[BAĞLANTI]])</f>
        <v>0</v>
      </c>
      <c r="BB195" s="8">
        <f>+SUMIFS(BB$2:BB$149,$CZ$2:$CZ$149,Table1[[#This Row],[BAĞLANTI]])</f>
        <v>0</v>
      </c>
      <c r="BC195" s="8">
        <f>+SUMIFS(BC$2:BC$149,$CZ$2:$CZ$149,Table1[[#This Row],[BAĞLANTI]])</f>
        <v>0</v>
      </c>
      <c r="BD195" s="8">
        <f>+SUMIFS(BD$2:BD$149,$CZ$2:$CZ$149,Table1[[#This Row],[BAĞLANTI]])</f>
        <v>0</v>
      </c>
      <c r="BE195" s="8">
        <f>+SUMIFS(BE$2:BE$149,$CZ$2:$CZ$149,Table1[[#This Row],[BAĞLANTI]])</f>
        <v>0</v>
      </c>
      <c r="BF195" s="8">
        <f>+SUMIFS(BF$2:BF$149,$CZ$2:$CZ$149,Table1[[#This Row],[BAĞLANTI]])</f>
        <v>0</v>
      </c>
      <c r="BG195" s="8">
        <f>+SUMIFS(BG$2:BG$149,$CZ$2:$CZ$149,Table1[[#This Row],[BAĞLANTI]])</f>
        <v>0</v>
      </c>
      <c r="BH195" s="8">
        <f>+SUMIFS(BH$2:BH$149,$CZ$2:$CZ$149,Table1[[#This Row],[BAĞLANTI]])</f>
        <v>0</v>
      </c>
      <c r="BI195" s="8">
        <f>+SUMIFS(BI$2:BI$149,$CZ$2:$CZ$149,Table1[[#This Row],[BAĞLANTI]])</f>
        <v>0</v>
      </c>
      <c r="BJ195" s="8">
        <f>+SUMIFS(BJ$2:BJ$149,$CZ$2:$CZ$149,Table1[[#This Row],[BAĞLANTI]])</f>
        <v>0</v>
      </c>
      <c r="BK195" s="8">
        <f>+SUMIFS(BK$2:BK$149,$CZ$2:$CZ$149,Table1[[#This Row],[BAĞLANTI]])</f>
        <v>0</v>
      </c>
      <c r="BL195" s="8">
        <f>+SUMIFS(BL$2:BL$149,$CZ$2:$CZ$149,Table1[[#This Row],[BAĞLANTI]])</f>
        <v>0</v>
      </c>
      <c r="BM195" s="8">
        <f>+SUMIFS(BM$2:BM$149,$CZ$2:$CZ$149,Table1[[#This Row],[BAĞLANTI]])</f>
        <v>0</v>
      </c>
      <c r="BN195" s="8">
        <f>+SUMIFS(BN$2:BN$149,$CZ$2:$CZ$149,Table1[[#This Row],[BAĞLANTI]])</f>
        <v>0</v>
      </c>
      <c r="BO195" s="8">
        <f>+SUMIFS(BO$2:BO$149,$CZ$2:$CZ$149,Table1[[#This Row],[BAĞLANTI]])</f>
        <v>0</v>
      </c>
      <c r="BP195" s="8">
        <f>+SUMIFS(BP$2:BP$149,$CZ$2:$CZ$149,Table1[[#This Row],[BAĞLANTI]])</f>
        <v>0</v>
      </c>
      <c r="BQ195" s="8">
        <f>+SUMIFS(BQ$2:BQ$149,$CZ$2:$CZ$149,Table1[[#This Row],[BAĞLANTI]])</f>
        <v>0</v>
      </c>
      <c r="BR195" s="8">
        <f>+SUMIFS(BR$2:BR$149,$CZ$2:$CZ$149,Table1[[#This Row],[BAĞLANTI]])</f>
        <v>0</v>
      </c>
      <c r="BS195" s="8">
        <f>+SUMIFS(BS$2:BS$149,$CZ$2:$CZ$149,Table1[[#This Row],[BAĞLANTI]])</f>
        <v>0</v>
      </c>
      <c r="BT195" s="8">
        <f>+SUMIFS(BT$2:BT$149,$CZ$2:$CZ$149,Table1[[#This Row],[BAĞLANTI]])</f>
        <v>0</v>
      </c>
      <c r="BU195" s="8">
        <f>+SUMIFS(BU$2:BU$149,$CZ$2:$CZ$149,Table1[[#This Row],[BAĞLANTI]])</f>
        <v>0</v>
      </c>
      <c r="BV195" s="8">
        <f>+SUMIFS(BV$2:BV$149,$CZ$2:$CZ$149,Table1[[#This Row],[BAĞLANTI]])</f>
        <v>0</v>
      </c>
      <c r="BW195" s="8">
        <f>+SUMIFS(BW$2:BW$149,$CZ$2:$CZ$149,Table1[[#This Row],[BAĞLANTI]])</f>
        <v>0</v>
      </c>
      <c r="CK195" s="8">
        <f t="shared" si="65"/>
        <v>0</v>
      </c>
      <c r="CL195" s="8">
        <f t="shared" si="66"/>
        <v>0</v>
      </c>
      <c r="CM195" s="8">
        <f t="shared" si="67"/>
        <v>0</v>
      </c>
      <c r="CN195" s="8">
        <f t="shared" si="68"/>
        <v>0</v>
      </c>
      <c r="CO195" s="8">
        <f t="shared" si="69"/>
        <v>0</v>
      </c>
      <c r="CP195" s="8">
        <f t="shared" si="70"/>
        <v>0</v>
      </c>
      <c r="CQ195" s="8">
        <f t="shared" si="71"/>
        <v>0</v>
      </c>
      <c r="CR195" s="8">
        <f t="shared" si="72"/>
        <v>0</v>
      </c>
      <c r="CS195" s="8">
        <f t="shared" si="73"/>
        <v>0</v>
      </c>
      <c r="CT195" s="8">
        <f t="shared" si="74"/>
        <v>0</v>
      </c>
      <c r="CU195" s="8">
        <f t="shared" si="75"/>
        <v>0</v>
      </c>
      <c r="CV195" s="8">
        <f t="shared" si="76"/>
        <v>0</v>
      </c>
      <c r="CW195" s="8">
        <f>+SUMIFS(CW$2:CW$149,$CZ$2:$CZ$149,Table1[[#This Row],[BAĞLANTI]])</f>
        <v>0</v>
      </c>
      <c r="CX195" s="8">
        <f>+SUMIFS(CX$2:CX$149,$CZ$2:$CZ$149,Table1[[#This Row],[BAĞLANTI]])</f>
        <v>0</v>
      </c>
      <c r="CY195" s="8">
        <f>+SUMIFS(CY$2:CY$149,$CZ$2:$CZ$149,Table1[[#This Row],[BAĞLANTI]])</f>
        <v>0</v>
      </c>
      <c r="CZ195" s="8" t="s">
        <v>5410</v>
      </c>
      <c r="DA195" s="8"/>
      <c r="DB195" s="8"/>
      <c r="DC195" s="8"/>
      <c r="DD195" s="8"/>
      <c r="DE195" s="8"/>
      <c r="DF195" s="8"/>
      <c r="DG195" s="8"/>
      <c r="DH195" s="8"/>
    </row>
    <row r="196" spans="1:112">
      <c r="A196" s="3" t="s">
        <v>5443</v>
      </c>
      <c r="B196" t="s">
        <v>17</v>
      </c>
      <c r="C196" t="s">
        <v>312</v>
      </c>
      <c r="D196" t="s">
        <v>72</v>
      </c>
      <c r="E196" t="s">
        <v>4974</v>
      </c>
      <c r="F196" s="77" t="s">
        <v>4973</v>
      </c>
      <c r="G196" t="s">
        <v>4983</v>
      </c>
      <c r="H196" s="3" t="s">
        <v>5444</v>
      </c>
      <c r="I196" s="3" t="s">
        <v>5194</v>
      </c>
      <c r="J196" s="78"/>
      <c r="K196" s="78"/>
      <c r="M196" s="78"/>
      <c r="N196" s="8">
        <f>+SUMIFS(N$2:N$149,$CZ$2:$CZ$149,Table1[[#This Row],[BAĞLANTI]])</f>
        <v>0</v>
      </c>
      <c r="O196" s="8">
        <f>+SUMIFS(O$2:O$149,$CZ$2:$CZ$149,Table1[[#This Row],[BAĞLANTI]])</f>
        <v>0</v>
      </c>
      <c r="P196" s="8">
        <f>+SUMIFS(P$2:P$149,$CZ$2:$CZ$149,Table1[[#This Row],[BAĞLANTI]])</f>
        <v>0</v>
      </c>
      <c r="Q196" s="8">
        <f>+SUMIFS(Q$2:Q$149,$CZ$2:$CZ$149,Table1[[#This Row],[BAĞLANTI]])</f>
        <v>0</v>
      </c>
      <c r="R196" s="8">
        <f>+SUMIFS(R$2:R$149,$CZ$2:$CZ$149,Table1[[#This Row],[BAĞLANTI]])</f>
        <v>0</v>
      </c>
      <c r="S196" s="8">
        <f>+SUMIFS(S$2:S$149,$CZ$2:$CZ$149,Table1[[#This Row],[BAĞLANTI]])</f>
        <v>0</v>
      </c>
      <c r="T196" s="8">
        <f>+SUMIFS(T$2:T$149,$CZ$2:$CZ$149,Table1[[#This Row],[BAĞLANTI]])</f>
        <v>12.093</v>
      </c>
      <c r="U196" s="8">
        <f>+SUMIFS(U$2:U$149,$CZ$2:$CZ$149,Table1[[#This Row],[BAĞLANTI]])</f>
        <v>86.115600499999942</v>
      </c>
      <c r="V196" s="8">
        <f>+SUMIFS(V$2:V$149,$CZ$2:$CZ$149,Table1[[#This Row],[BAĞLANTI]])</f>
        <v>66.574017000000012</v>
      </c>
      <c r="W196" s="8">
        <f>+SUMIFS(W$2:W$149,$CZ$2:$CZ$149,Table1[[#This Row],[BAĞLANTI]])</f>
        <v>108.56200000000001</v>
      </c>
      <c r="X196" s="8">
        <f>+SUMIFS(X$2:X$149,$CZ$2:$CZ$149,Table1[[#This Row],[BAĞLANTI]])</f>
        <v>124.81400000000019</v>
      </c>
      <c r="Y196" s="10">
        <f>+SUMIFS(Y$2:Y$149,$CZ$2:$CZ$149,Table1[[#This Row],[BAĞLANTI]])</f>
        <v>131.298</v>
      </c>
      <c r="Z196" s="8">
        <f>+SUMIFS(Z$2:Z$149,$CZ$2:$CZ$149,Table1[[#This Row],[BAĞLANTI]])</f>
        <v>116.15248509052579</v>
      </c>
      <c r="AA196" s="8">
        <f>+SUMIFS(AA$2:AA$149,$CZ$2:$CZ$149,Table1[[#This Row],[BAĞLANTI]])</f>
        <v>63.185285646495316</v>
      </c>
      <c r="AB196" s="8">
        <f>+SUMIFS(AB$2:AB$149,$CZ$2:$CZ$149,Table1[[#This Row],[BAĞLANTI]])</f>
        <v>49.549261751187871</v>
      </c>
      <c r="AC196" s="8">
        <f>+SUMIFS(AC$2:AC$149,$CZ$2:$CZ$149,Table1[[#This Row],[BAĞLANTI]])</f>
        <v>50.064074133927079</v>
      </c>
      <c r="AD196" s="8">
        <f>+SUMIFS(AD$2:AD$149,$CZ$2:$CZ$149,Table1[[#This Row],[BAĞLANTI]])</f>
        <v>45.219163733869621</v>
      </c>
      <c r="AE196" s="8">
        <f>+SUMIFS(AE$2:AE$149,$CZ$2:$CZ$149,Table1[[#This Row],[BAĞLANTI]])</f>
        <v>50.064074133927079</v>
      </c>
      <c r="AF196" s="8">
        <f>+SUMIFS(AF$2:AF$149,$CZ$2:$CZ$149,Table1[[#This Row],[BAĞLANTI]])</f>
        <v>48.449104000574593</v>
      </c>
      <c r="AG196" s="8">
        <f>+SUMIFS(AG$2:AG$149,$CZ$2:$CZ$149,Table1[[#This Row],[BAĞLANTI]])</f>
        <v>50.064074133927079</v>
      </c>
      <c r="AH196" s="8">
        <f>+SUMIFS(AH$2:AH$149,$CZ$2:$CZ$149,Table1[[#This Row],[BAĞLANTI]])</f>
        <v>48.449104000574593</v>
      </c>
      <c r="AI196" s="8">
        <f>+SUMIFS(AI$2:AI$149,$CZ$2:$CZ$149,Table1[[#This Row],[BAĞLANTI]])</f>
        <v>50.064074133927079</v>
      </c>
      <c r="AJ196" s="8">
        <f>+SUMIFS(AJ$2:AJ$149,$CZ$2:$CZ$149,Table1[[#This Row],[BAĞLANTI]])</f>
        <v>50.064074133927079</v>
      </c>
      <c r="AK196" s="8">
        <f>+SUMIFS(AK$2:AK$149,$CZ$2:$CZ$149,Table1[[#This Row],[BAĞLANTI]])</f>
        <v>48.449104000574593</v>
      </c>
      <c r="AL196" s="8">
        <f>+SUMIFS(AL$2:AL$149,$CZ$2:$CZ$149,Table1[[#This Row],[BAĞLANTI]])</f>
        <v>50.064074133927079</v>
      </c>
      <c r="AM196" s="8">
        <f>+SUMIFS(AM$2:AM$149,$CZ$2:$CZ$149,Table1[[#This Row],[BAĞLANTI]])</f>
        <v>48.449104000574593</v>
      </c>
      <c r="AN196" s="8">
        <f>+SUMIFS(AN$2:AN$149,$CZ$2:$CZ$149,Table1[[#This Row],[BAĞLANTI]])</f>
        <v>50.064074133927079</v>
      </c>
      <c r="AO196" s="8">
        <f>+SUMIFS(AO$2:AO$149,$CZ$2:$CZ$149,Table1[[#This Row],[BAĞLANTI]])</f>
        <v>58.771176530441238</v>
      </c>
      <c r="AP196" s="8">
        <f>+SUMIFS(AP$2:AP$149,$CZ$2:$CZ$149,Table1[[#This Row],[BAĞLANTI]])</f>
        <v>52.351538461538468</v>
      </c>
      <c r="AQ196" s="8">
        <f>+SUMIFS(AQ$2:AQ$149,$CZ$2:$CZ$149,Table1[[#This Row],[BAĞLANTI]])</f>
        <v>57.96063186813187</v>
      </c>
      <c r="AR196" s="8">
        <f>+SUMIFS(AR$2:AR$149,$CZ$2:$CZ$149,Table1[[#This Row],[BAĞLANTI]])</f>
        <v>56.090934065934071</v>
      </c>
      <c r="AS196" s="8">
        <f>+SUMIFS(AS$2:AS$149,$CZ$2:$CZ$149,Table1[[#This Row],[BAĞLANTI]])</f>
        <v>57.96063186813187</v>
      </c>
      <c r="AT196" s="8">
        <f>+SUMIFS(AT$2:AT$149,$CZ$2:$CZ$149,Table1[[#This Row],[BAĞLANTI]])</f>
        <v>55.157898351648328</v>
      </c>
      <c r="AU196" s="8">
        <f>+SUMIFS(AU$2:AU$149,$CZ$2:$CZ$149,Table1[[#This Row],[BAĞLANTI]])</f>
        <v>55.068221153846153</v>
      </c>
      <c r="AV196" s="8">
        <f>+SUMIFS(AV$2:AV$149,$CZ$2:$CZ$149,Table1[[#This Row],[BAĞLANTI]])</f>
        <v>78.791661153846178</v>
      </c>
      <c r="AW196" s="8">
        <f>+SUMIFS(AW$2:AW$149,$CZ$2:$CZ$149,Table1[[#This Row],[BAĞLANTI]])</f>
        <v>80.665026923076937</v>
      </c>
      <c r="AX196" s="8">
        <f>+SUMIFS(AX$2:AX$149,$CZ$2:$CZ$149,Table1[[#This Row],[BAĞLANTI]])</f>
        <v>70.118428461538457</v>
      </c>
      <c r="AY196" s="8">
        <f>+SUMIFS(AY$2:AY$149,$CZ$2:$CZ$149,Table1[[#This Row],[BAĞLANTI]])</f>
        <v>66.973200000000006</v>
      </c>
      <c r="AZ196" s="8">
        <f>+SUMIFS(AZ$2:AZ$149,$CZ$2:$CZ$149,Table1[[#This Row],[BAĞLANTI]])</f>
        <v>69.205640000000002</v>
      </c>
      <c r="BA196" s="8">
        <f>+SUMIFS(BA$2:BA$149,$CZ$2:$CZ$149,Table1[[#This Row],[BAĞLANTI]])</f>
        <v>69.205640000000002</v>
      </c>
      <c r="BB196" s="8">
        <f>+SUMIFS(BB$2:BB$149,$CZ$2:$CZ$149,Table1[[#This Row],[BAĞLANTI]])</f>
        <v>62.508319999999998</v>
      </c>
      <c r="BC196" s="8">
        <f>+SUMIFS(BC$2:BC$149,$CZ$2:$CZ$149,Table1[[#This Row],[BAĞLANTI]])</f>
        <v>69.205640000000002</v>
      </c>
      <c r="BD196" s="8">
        <f>+SUMIFS(BD$2:BD$149,$CZ$2:$CZ$149,Table1[[#This Row],[BAĞLANTI]])</f>
        <v>26.789279999999962</v>
      </c>
      <c r="BE196" s="8">
        <f>+SUMIFS(BE$2:BE$149,$CZ$2:$CZ$149,Table1[[#This Row],[BAĞLANTI]])</f>
        <v>0</v>
      </c>
      <c r="BF196" s="8">
        <f>+SUMIFS(BF$2:BF$149,$CZ$2:$CZ$149,Table1[[#This Row],[BAĞLANTI]])</f>
        <v>0</v>
      </c>
      <c r="BG196" s="8">
        <f>+SUMIFS(BG$2:BG$149,$CZ$2:$CZ$149,Table1[[#This Row],[BAĞLANTI]])</f>
        <v>0</v>
      </c>
      <c r="BH196" s="8">
        <f>+SUMIFS(BH$2:BH$149,$CZ$2:$CZ$149,Table1[[#This Row],[BAĞLANTI]])</f>
        <v>0</v>
      </c>
      <c r="BI196" s="8">
        <f>+SUMIFS(BI$2:BI$149,$CZ$2:$CZ$149,Table1[[#This Row],[BAĞLANTI]])</f>
        <v>0</v>
      </c>
      <c r="BJ196" s="8">
        <f>+SUMIFS(BJ$2:BJ$149,$CZ$2:$CZ$149,Table1[[#This Row],[BAĞLANTI]])</f>
        <v>0</v>
      </c>
      <c r="BK196" s="8">
        <f>+SUMIFS(BK$2:BK$149,$CZ$2:$CZ$149,Table1[[#This Row],[BAĞLANTI]])</f>
        <v>0</v>
      </c>
      <c r="BL196" s="8">
        <f>+SUMIFS(BL$2:BL$149,$CZ$2:$CZ$149,Table1[[#This Row],[BAĞLANTI]])</f>
        <v>0</v>
      </c>
      <c r="BM196" s="8">
        <f>+SUMIFS(BM$2:BM$149,$CZ$2:$CZ$149,Table1[[#This Row],[BAĞLANTI]])</f>
        <v>0</v>
      </c>
      <c r="BN196" s="8">
        <f>+SUMIFS(BN$2:BN$149,$CZ$2:$CZ$149,Table1[[#This Row],[BAĞLANTI]])</f>
        <v>0</v>
      </c>
      <c r="BO196" s="8">
        <f>+SUMIFS(BO$2:BO$149,$CZ$2:$CZ$149,Table1[[#This Row],[BAĞLANTI]])</f>
        <v>0</v>
      </c>
      <c r="BP196" s="8">
        <f>+SUMIFS(BP$2:BP$149,$CZ$2:$CZ$149,Table1[[#This Row],[BAĞLANTI]])</f>
        <v>0</v>
      </c>
      <c r="BQ196" s="8">
        <f>+SUMIFS(BQ$2:BQ$149,$CZ$2:$CZ$149,Table1[[#This Row],[BAĞLANTI]])</f>
        <v>0</v>
      </c>
      <c r="BR196" s="8">
        <f>+SUMIFS(BR$2:BR$149,$CZ$2:$CZ$149,Table1[[#This Row],[BAĞLANTI]])</f>
        <v>0</v>
      </c>
      <c r="BS196" s="8">
        <f>+SUMIFS(BS$2:BS$149,$CZ$2:$CZ$149,Table1[[#This Row],[BAĞLANTI]])</f>
        <v>0</v>
      </c>
      <c r="BT196" s="8">
        <f>+SUMIFS(BT$2:BT$149,$CZ$2:$CZ$149,Table1[[#This Row],[BAĞLANTI]])</f>
        <v>0</v>
      </c>
      <c r="BU196" s="8">
        <f>+SUMIFS(BU$2:BU$149,$CZ$2:$CZ$149,Table1[[#This Row],[BAĞLANTI]])</f>
        <v>0</v>
      </c>
      <c r="BV196" s="8">
        <f>+SUMIFS(BV$2:BV$149,$CZ$2:$CZ$149,Table1[[#This Row],[BAĞLANTI]])</f>
        <v>0</v>
      </c>
      <c r="BW196" s="8">
        <f>+SUMIFS(BW$2:BW$149,$CZ$2:$CZ$149,Table1[[#This Row],[BAĞLANTI]])</f>
        <v>0</v>
      </c>
      <c r="CK196" s="8">
        <f t="shared" si="65"/>
        <v>0</v>
      </c>
      <c r="CL196" s="8">
        <f t="shared" si="66"/>
        <v>0</v>
      </c>
      <c r="CM196" s="8">
        <f t="shared" si="67"/>
        <v>0</v>
      </c>
      <c r="CN196" s="8">
        <f t="shared" si="68"/>
        <v>0</v>
      </c>
      <c r="CO196" s="8">
        <f t="shared" si="69"/>
        <v>0</v>
      </c>
      <c r="CP196" s="8">
        <f t="shared" si="70"/>
        <v>0</v>
      </c>
      <c r="CQ196" s="8">
        <f t="shared" si="71"/>
        <v>0</v>
      </c>
      <c r="CR196" s="8">
        <f t="shared" si="72"/>
        <v>0</v>
      </c>
      <c r="CS196" s="8">
        <f t="shared" si="73"/>
        <v>0</v>
      </c>
      <c r="CT196" s="8">
        <f t="shared" si="74"/>
        <v>0</v>
      </c>
      <c r="CU196" s="8">
        <f t="shared" si="75"/>
        <v>0</v>
      </c>
      <c r="CV196" s="8">
        <f t="shared" si="76"/>
        <v>0</v>
      </c>
      <c r="CW196" s="8">
        <f>+SUMIFS(CW$2:CW$149,$CZ$2:$CZ$149,Table1[[#This Row],[BAĞLANTI]])</f>
        <v>0</v>
      </c>
      <c r="CX196" s="8">
        <f>+SUMIFS(CX$2:CX$149,$CZ$2:$CZ$149,Table1[[#This Row],[BAĞLANTI]])</f>
        <v>0</v>
      </c>
      <c r="CY196" s="8">
        <f>+SUMIFS(CY$2:CY$149,$CZ$2:$CZ$149,Table1[[#This Row],[BAĞLANTI]])</f>
        <v>0</v>
      </c>
      <c r="CZ196" s="8" t="s">
        <v>5398</v>
      </c>
      <c r="DA196" s="8"/>
      <c r="DB196" s="8"/>
      <c r="DC196" s="8"/>
      <c r="DD196" s="8"/>
      <c r="DE196" s="8"/>
      <c r="DF196" s="8"/>
      <c r="DG196" s="8"/>
      <c r="DH196" s="8"/>
    </row>
    <row r="197" spans="1:112">
      <c r="A197" s="3" t="s">
        <v>5443</v>
      </c>
      <c r="B197" t="s">
        <v>17</v>
      </c>
      <c r="C197" t="s">
        <v>312</v>
      </c>
      <c r="D197" t="s">
        <v>74</v>
      </c>
      <c r="E197" t="s">
        <v>4975</v>
      </c>
      <c r="F197" s="77" t="s">
        <v>4973</v>
      </c>
      <c r="G197" t="s">
        <v>4983</v>
      </c>
      <c r="H197" s="3" t="s">
        <v>5444</v>
      </c>
      <c r="I197" s="3" t="s">
        <v>5194</v>
      </c>
      <c r="J197" s="78"/>
      <c r="K197" s="78"/>
      <c r="M197" s="78"/>
      <c r="N197" s="8">
        <f>+SUMIFS(N$2:N$149,$CZ$2:$CZ$149,Table1[[#This Row],[BAĞLANTI]])</f>
        <v>0</v>
      </c>
      <c r="O197" s="8">
        <f>+SUMIFS(O$2:O$149,$CZ$2:$CZ$149,Table1[[#This Row],[BAĞLANTI]])</f>
        <v>0</v>
      </c>
      <c r="P197" s="8">
        <f>+SUMIFS(P$2:P$149,$CZ$2:$CZ$149,Table1[[#This Row],[BAĞLANTI]])</f>
        <v>0</v>
      </c>
      <c r="Q197" s="8">
        <f>+SUMIFS(Q$2:Q$149,$CZ$2:$CZ$149,Table1[[#This Row],[BAĞLANTI]])</f>
        <v>0</v>
      </c>
      <c r="R197" s="8">
        <f>+SUMIFS(R$2:R$149,$CZ$2:$CZ$149,Table1[[#This Row],[BAĞLANTI]])</f>
        <v>9.6999999999999993</v>
      </c>
      <c r="S197" s="8">
        <f>+SUMIFS(S$2:S$149,$CZ$2:$CZ$149,Table1[[#This Row],[BAĞLANTI]])</f>
        <v>56.86</v>
      </c>
      <c r="T197" s="8">
        <f>+SUMIFS(T$2:T$149,$CZ$2:$CZ$149,Table1[[#This Row],[BAĞLANTI]])</f>
        <v>33.866</v>
      </c>
      <c r="U197" s="8">
        <f>+SUMIFS(U$2:U$149,$CZ$2:$CZ$149,Table1[[#This Row],[BAĞLANTI]])</f>
        <v>87.11</v>
      </c>
      <c r="V197" s="8">
        <f>+SUMIFS(V$2:V$149,$CZ$2:$CZ$149,Table1[[#This Row],[BAĞLANTI]])</f>
        <v>104.61</v>
      </c>
      <c r="W197" s="8">
        <f>+SUMIFS(W$2:W$149,$CZ$2:$CZ$149,Table1[[#This Row],[BAĞLANTI]])</f>
        <v>70.8</v>
      </c>
      <c r="X197" s="8">
        <f>+SUMIFS(X$2:X$149,$CZ$2:$CZ$149,Table1[[#This Row],[BAĞLANTI]])</f>
        <v>48.1</v>
      </c>
      <c r="Y197" s="10">
        <f>+SUMIFS(Y$2:Y$149,$CZ$2:$CZ$149,Table1[[#This Row],[BAĞLANTI]])</f>
        <v>93.65</v>
      </c>
      <c r="Z197" s="8">
        <f>+SUMIFS(Z$2:Z$149,$CZ$2:$CZ$149,Table1[[#This Row],[BAĞLANTI]])</f>
        <v>106.45076871666346</v>
      </c>
      <c r="AA197" s="8">
        <f>+SUMIFS(AA$2:AA$149,$CZ$2:$CZ$149,Table1[[#This Row],[BAĞLANTI]])</f>
        <v>103.0168729516098</v>
      </c>
      <c r="AB197" s="8">
        <f>+SUMIFS(AB$2:AB$149,$CZ$2:$CZ$149,Table1[[#This Row],[BAĞLANTI]])</f>
        <v>114.09571224535699</v>
      </c>
      <c r="AC197" s="8">
        <f>+SUMIFS(AC$2:AC$149,$CZ$2:$CZ$149,Table1[[#This Row],[BAĞLANTI]])</f>
        <v>114.62294973009448</v>
      </c>
      <c r="AD197" s="8">
        <f>+SUMIFS(AD$2:AD$149,$CZ$2:$CZ$149,Table1[[#This Row],[BAĞLANTI]])</f>
        <v>103.53040620782726</v>
      </c>
      <c r="AE197" s="8">
        <f>+SUMIFS(AE$2:AE$149,$CZ$2:$CZ$149,Table1[[#This Row],[BAĞLANTI]])</f>
        <v>94.81343049932525</v>
      </c>
      <c r="AF197" s="8">
        <f>+SUMIFS(AF$2:AF$149,$CZ$2:$CZ$149,Table1[[#This Row],[BAĞLANTI]])</f>
        <v>49.299859649122808</v>
      </c>
      <c r="AG197" s="8">
        <f>+SUMIFS(AG$2:AG$149,$CZ$2:$CZ$149,Table1[[#This Row],[BAĞLANTI]])</f>
        <v>0</v>
      </c>
      <c r="AH197" s="8">
        <f>+SUMIFS(AH$2:AH$149,$CZ$2:$CZ$149,Table1[[#This Row],[BAĞLANTI]])</f>
        <v>0</v>
      </c>
      <c r="AI197" s="8">
        <f>+SUMIFS(AI$2:AI$149,$CZ$2:$CZ$149,Table1[[#This Row],[BAĞLANTI]])</f>
        <v>0</v>
      </c>
      <c r="AJ197" s="8">
        <f>+SUMIFS(AJ$2:AJ$149,$CZ$2:$CZ$149,Table1[[#This Row],[BAĞLANTI]])</f>
        <v>0</v>
      </c>
      <c r="AK197" s="8">
        <f>+SUMIFS(AK$2:AK$149,$CZ$2:$CZ$149,Table1[[#This Row],[BAĞLANTI]])</f>
        <v>0</v>
      </c>
      <c r="AL197" s="8">
        <f>+SUMIFS(AL$2:AL$149,$CZ$2:$CZ$149,Table1[[#This Row],[BAĞLANTI]])</f>
        <v>0</v>
      </c>
      <c r="AM197" s="8">
        <f>+SUMIFS(AM$2:AM$149,$CZ$2:$CZ$149,Table1[[#This Row],[BAĞLANTI]])</f>
        <v>0</v>
      </c>
      <c r="AN197" s="8">
        <f>+SUMIFS(AN$2:AN$149,$CZ$2:$CZ$149,Table1[[#This Row],[BAĞLANTI]])</f>
        <v>0</v>
      </c>
      <c r="AO197" s="8">
        <f>+SUMIFS(AO$2:AO$149,$CZ$2:$CZ$149,Table1[[#This Row],[BAĞLANTI]])</f>
        <v>0</v>
      </c>
      <c r="AP197" s="8">
        <f>+SUMIFS(AP$2:AP$149,$CZ$2:$CZ$149,Table1[[#This Row],[BAĞLANTI]])</f>
        <v>0</v>
      </c>
      <c r="AQ197" s="8">
        <f>+SUMIFS(AQ$2:AQ$149,$CZ$2:$CZ$149,Table1[[#This Row],[BAĞLANTI]])</f>
        <v>0</v>
      </c>
      <c r="AR197" s="8">
        <f>+SUMIFS(AR$2:AR$149,$CZ$2:$CZ$149,Table1[[#This Row],[BAĞLANTI]])</f>
        <v>0</v>
      </c>
      <c r="AS197" s="8">
        <f>+SUMIFS(AS$2:AS$149,$CZ$2:$CZ$149,Table1[[#This Row],[BAĞLANTI]])</f>
        <v>0</v>
      </c>
      <c r="AT197" s="8">
        <f>+SUMIFS(AT$2:AT$149,$CZ$2:$CZ$149,Table1[[#This Row],[BAĞLANTI]])</f>
        <v>0</v>
      </c>
      <c r="AU197" s="8">
        <f>+SUMIFS(AU$2:AU$149,$CZ$2:$CZ$149,Table1[[#This Row],[BAĞLANTI]])</f>
        <v>0</v>
      </c>
      <c r="AV197" s="8">
        <f>+SUMIFS(AV$2:AV$149,$CZ$2:$CZ$149,Table1[[#This Row],[BAĞLANTI]])</f>
        <v>0</v>
      </c>
      <c r="AW197" s="8">
        <f>+SUMIFS(AW$2:AW$149,$CZ$2:$CZ$149,Table1[[#This Row],[BAĞLANTI]])</f>
        <v>0</v>
      </c>
      <c r="AX197" s="8">
        <f>+SUMIFS(AX$2:AX$149,$CZ$2:$CZ$149,Table1[[#This Row],[BAĞLANTI]])</f>
        <v>0</v>
      </c>
      <c r="AY197" s="8">
        <f>+SUMIFS(AY$2:AY$149,$CZ$2:$CZ$149,Table1[[#This Row],[BAĞLANTI]])</f>
        <v>0</v>
      </c>
      <c r="AZ197" s="8">
        <f>+SUMIFS(AZ$2:AZ$149,$CZ$2:$CZ$149,Table1[[#This Row],[BAĞLANTI]])</f>
        <v>0</v>
      </c>
      <c r="BA197" s="8">
        <f>+SUMIFS(BA$2:BA$149,$CZ$2:$CZ$149,Table1[[#This Row],[BAĞLANTI]])</f>
        <v>0</v>
      </c>
      <c r="BB197" s="8">
        <f>+SUMIFS(BB$2:BB$149,$CZ$2:$CZ$149,Table1[[#This Row],[BAĞLANTI]])</f>
        <v>0</v>
      </c>
      <c r="BC197" s="8">
        <f>+SUMIFS(BC$2:BC$149,$CZ$2:$CZ$149,Table1[[#This Row],[BAĞLANTI]])</f>
        <v>0</v>
      </c>
      <c r="BD197" s="8">
        <f>+SUMIFS(BD$2:BD$149,$CZ$2:$CZ$149,Table1[[#This Row],[BAĞLANTI]])</f>
        <v>0</v>
      </c>
      <c r="BE197" s="8">
        <f>+SUMIFS(BE$2:BE$149,$CZ$2:$CZ$149,Table1[[#This Row],[BAĞLANTI]])</f>
        <v>0</v>
      </c>
      <c r="BF197" s="8">
        <f>+SUMIFS(BF$2:BF$149,$CZ$2:$CZ$149,Table1[[#This Row],[BAĞLANTI]])</f>
        <v>0</v>
      </c>
      <c r="BG197" s="8">
        <f>+SUMIFS(BG$2:BG$149,$CZ$2:$CZ$149,Table1[[#This Row],[BAĞLANTI]])</f>
        <v>0</v>
      </c>
      <c r="BH197" s="8">
        <f>+SUMIFS(BH$2:BH$149,$CZ$2:$CZ$149,Table1[[#This Row],[BAĞLANTI]])</f>
        <v>0</v>
      </c>
      <c r="BI197" s="8">
        <f>+SUMIFS(BI$2:BI$149,$CZ$2:$CZ$149,Table1[[#This Row],[BAĞLANTI]])</f>
        <v>0</v>
      </c>
      <c r="BJ197" s="8">
        <f>+SUMIFS(BJ$2:BJ$149,$CZ$2:$CZ$149,Table1[[#This Row],[BAĞLANTI]])</f>
        <v>0</v>
      </c>
      <c r="BK197" s="8">
        <f>+SUMIFS(BK$2:BK$149,$CZ$2:$CZ$149,Table1[[#This Row],[BAĞLANTI]])</f>
        <v>0</v>
      </c>
      <c r="BL197" s="8">
        <f>+SUMIFS(BL$2:BL$149,$CZ$2:$CZ$149,Table1[[#This Row],[BAĞLANTI]])</f>
        <v>0</v>
      </c>
      <c r="BM197" s="8">
        <f>+SUMIFS(BM$2:BM$149,$CZ$2:$CZ$149,Table1[[#This Row],[BAĞLANTI]])</f>
        <v>0</v>
      </c>
      <c r="BN197" s="8">
        <f>+SUMIFS(BN$2:BN$149,$CZ$2:$CZ$149,Table1[[#This Row],[BAĞLANTI]])</f>
        <v>0</v>
      </c>
      <c r="BO197" s="8">
        <f>+SUMIFS(BO$2:BO$149,$CZ$2:$CZ$149,Table1[[#This Row],[BAĞLANTI]])</f>
        <v>0</v>
      </c>
      <c r="BP197" s="8">
        <f>+SUMIFS(BP$2:BP$149,$CZ$2:$CZ$149,Table1[[#This Row],[BAĞLANTI]])</f>
        <v>0</v>
      </c>
      <c r="BQ197" s="8">
        <f>+SUMIFS(BQ$2:BQ$149,$CZ$2:$CZ$149,Table1[[#This Row],[BAĞLANTI]])</f>
        <v>0</v>
      </c>
      <c r="BR197" s="8">
        <f>+SUMIFS(BR$2:BR$149,$CZ$2:$CZ$149,Table1[[#This Row],[BAĞLANTI]])</f>
        <v>0</v>
      </c>
      <c r="BS197" s="8">
        <f>+SUMIFS(BS$2:BS$149,$CZ$2:$CZ$149,Table1[[#This Row],[BAĞLANTI]])</f>
        <v>0</v>
      </c>
      <c r="BT197" s="8">
        <f>+SUMIFS(BT$2:BT$149,$CZ$2:$CZ$149,Table1[[#This Row],[BAĞLANTI]])</f>
        <v>0</v>
      </c>
      <c r="BU197" s="8">
        <f>+SUMIFS(BU$2:BU$149,$CZ$2:$CZ$149,Table1[[#This Row],[BAĞLANTI]])</f>
        <v>0</v>
      </c>
      <c r="BV197" s="8">
        <f>+SUMIFS(BV$2:BV$149,$CZ$2:$CZ$149,Table1[[#This Row],[BAĞLANTI]])</f>
        <v>0</v>
      </c>
      <c r="BW197" s="8">
        <f>+SUMIFS(BW$2:BW$149,$CZ$2:$CZ$149,Table1[[#This Row],[BAĞLANTI]])</f>
        <v>0</v>
      </c>
      <c r="CK197" s="8">
        <f t="shared" si="65"/>
        <v>0</v>
      </c>
      <c r="CL197" s="8">
        <f t="shared" si="66"/>
        <v>0</v>
      </c>
      <c r="CM197" s="8">
        <f t="shared" si="67"/>
        <v>0</v>
      </c>
      <c r="CN197" s="8">
        <f t="shared" si="68"/>
        <v>0</v>
      </c>
      <c r="CO197" s="8">
        <f t="shared" si="69"/>
        <v>0</v>
      </c>
      <c r="CP197" s="8">
        <f t="shared" si="70"/>
        <v>0</v>
      </c>
      <c r="CQ197" s="8">
        <f t="shared" si="71"/>
        <v>0</v>
      </c>
      <c r="CR197" s="8">
        <f t="shared" si="72"/>
        <v>0</v>
      </c>
      <c r="CS197" s="8">
        <f t="shared" si="73"/>
        <v>0</v>
      </c>
      <c r="CT197" s="8">
        <f t="shared" si="74"/>
        <v>0</v>
      </c>
      <c r="CU197" s="8">
        <f t="shared" si="75"/>
        <v>0</v>
      </c>
      <c r="CV197" s="8">
        <f t="shared" si="76"/>
        <v>0</v>
      </c>
      <c r="CW197" s="8">
        <f>+SUMIFS(CW$2:CW$149,$CZ$2:$CZ$149,Table1[[#This Row],[BAĞLANTI]])</f>
        <v>0</v>
      </c>
      <c r="CX197" s="8">
        <f>+SUMIFS(CX$2:CX$149,$CZ$2:$CZ$149,Table1[[#This Row],[BAĞLANTI]])</f>
        <v>0</v>
      </c>
      <c r="CY197" s="8">
        <f>+SUMIFS(CY$2:CY$149,$CZ$2:$CZ$149,Table1[[#This Row],[BAĞLANTI]])</f>
        <v>0</v>
      </c>
      <c r="CZ197" s="8" t="s">
        <v>5399</v>
      </c>
      <c r="DA197" s="8"/>
      <c r="DB197" s="8"/>
      <c r="DC197" s="8"/>
      <c r="DD197" s="8"/>
      <c r="DE197" s="8"/>
      <c r="DF197" s="8"/>
      <c r="DG197" s="8"/>
      <c r="DH197" s="8"/>
    </row>
    <row r="198" spans="1:112">
      <c r="A198" s="3" t="s">
        <v>5443</v>
      </c>
      <c r="B198" t="s">
        <v>17</v>
      </c>
      <c r="C198" t="s">
        <v>312</v>
      </c>
      <c r="D198" t="s">
        <v>5182</v>
      </c>
      <c r="E198" t="s">
        <v>5183</v>
      </c>
      <c r="F198" s="77" t="s">
        <v>4973</v>
      </c>
      <c r="G198" t="s">
        <v>4983</v>
      </c>
      <c r="H198" s="3" t="s">
        <v>5444</v>
      </c>
      <c r="I198" s="3" t="s">
        <v>5194</v>
      </c>
      <c r="J198" s="78"/>
      <c r="K198" s="78"/>
      <c r="M198" s="78"/>
      <c r="N198" s="8">
        <f>+SUMIFS(N$2:N$149,$CZ$2:$CZ$149,Table1[[#This Row],[BAĞLANTI]])</f>
        <v>0</v>
      </c>
      <c r="O198" s="8">
        <f>+SUMIFS(O$2:O$149,$CZ$2:$CZ$149,Table1[[#This Row],[BAĞLANTI]])</f>
        <v>0</v>
      </c>
      <c r="P198" s="8">
        <f>+SUMIFS(P$2:P$149,$CZ$2:$CZ$149,Table1[[#This Row],[BAĞLANTI]])</f>
        <v>0</v>
      </c>
      <c r="Q198" s="8">
        <f>+SUMIFS(Q$2:Q$149,$CZ$2:$CZ$149,Table1[[#This Row],[BAĞLANTI]])</f>
        <v>0</v>
      </c>
      <c r="R198" s="8">
        <f>+SUMIFS(R$2:R$149,$CZ$2:$CZ$149,Table1[[#This Row],[BAĞLANTI]])</f>
        <v>0</v>
      </c>
      <c r="S198" s="8">
        <f>+SUMIFS(S$2:S$149,$CZ$2:$CZ$149,Table1[[#This Row],[BAĞLANTI]])</f>
        <v>0</v>
      </c>
      <c r="T198" s="8">
        <f>+SUMIFS(T$2:T$149,$CZ$2:$CZ$149,Table1[[#This Row],[BAĞLANTI]])</f>
        <v>0</v>
      </c>
      <c r="U198" s="8">
        <f>+SUMIFS(U$2:U$149,$CZ$2:$CZ$149,Table1[[#This Row],[BAĞLANTI]])</f>
        <v>25.864328999999991</v>
      </c>
      <c r="V198" s="8">
        <f>+SUMIFS(V$2:V$149,$CZ$2:$CZ$149,Table1[[#This Row],[BAĞLANTI]])</f>
        <v>29.069671000000007</v>
      </c>
      <c r="W198" s="8">
        <f>+SUMIFS(W$2:W$149,$CZ$2:$CZ$149,Table1[[#This Row],[BAĞLANTI]])</f>
        <v>63.734999999999999</v>
      </c>
      <c r="X198" s="8">
        <f>+SUMIFS(X$2:X$149,$CZ$2:$CZ$149,Table1[[#This Row],[BAĞLANTI]])</f>
        <v>89.839000000000013</v>
      </c>
      <c r="Y198" s="10">
        <f>+SUMIFS(Y$2:Y$149,$CZ$2:$CZ$149,Table1[[#This Row],[BAĞLANTI]])</f>
        <v>65.459999999999994</v>
      </c>
      <c r="Z198" s="8">
        <f>+SUMIFS(Z$2:Z$149,$CZ$2:$CZ$149,Table1[[#This Row],[BAĞLANTI]])</f>
        <v>109.66839782285999</v>
      </c>
      <c r="AA198" s="8">
        <f>+SUMIFS(AA$2:AA$149,$CZ$2:$CZ$149,Table1[[#This Row],[BAĞLANTI]])</f>
        <v>106.13070757050966</v>
      </c>
      <c r="AB198" s="8">
        <f>+SUMIFS(AB$2:AB$149,$CZ$2:$CZ$149,Table1[[#This Row],[BAĞLANTI]])</f>
        <v>109.66839782285999</v>
      </c>
      <c r="AC198" s="8">
        <f>+SUMIFS(AC$2:AC$149,$CZ$2:$CZ$149,Table1[[#This Row],[BAĞLANTI]])</f>
        <v>109.66839782285999</v>
      </c>
      <c r="AD198" s="8">
        <f>+SUMIFS(AD$2:AD$149,$CZ$2:$CZ$149,Table1[[#This Row],[BAĞLANTI]])</f>
        <v>99.05532706580901</v>
      </c>
      <c r="AE198" s="8">
        <f>+SUMIFS(AE$2:AE$149,$CZ$2:$CZ$149,Table1[[#This Row],[BAĞLANTI]])</f>
        <v>109.66839782285999</v>
      </c>
      <c r="AF198" s="8">
        <f>+SUMIFS(AF$2:AF$149,$CZ$2:$CZ$149,Table1[[#This Row],[BAĞLANTI]])</f>
        <v>106.13070757050966</v>
      </c>
      <c r="AG198" s="8">
        <f>+SUMIFS(AG$2:AG$149,$CZ$2:$CZ$149,Table1[[#This Row],[BAĞLANTI]])</f>
        <v>103.81363813293751</v>
      </c>
      <c r="AH198" s="8">
        <f>+SUMIFS(AH$2:AH$149,$CZ$2:$CZ$149,Table1[[#This Row],[BAĞLANTI]])</f>
        <v>98.714893617021289</v>
      </c>
      <c r="AI198" s="8">
        <f>+SUMIFS(AI$2:AI$149,$CZ$2:$CZ$149,Table1[[#This Row],[BAĞLANTI]])</f>
        <v>83.441134751773049</v>
      </c>
      <c r="AJ198" s="8">
        <f>+SUMIFS(AJ$2:AJ$149,$CZ$2:$CZ$149,Table1[[#This Row],[BAĞLANTI]])</f>
        <v>70.06986666666667</v>
      </c>
      <c r="AK198" s="8">
        <f>+SUMIFS(AK$2:AK$149,$CZ$2:$CZ$149,Table1[[#This Row],[BAĞLANTI]])</f>
        <v>64.256</v>
      </c>
      <c r="AL198" s="8">
        <f>+SUMIFS(AL$2:AL$149,$CZ$2:$CZ$149,Table1[[#This Row],[BAĞLANTI]])</f>
        <v>22.434133333333328</v>
      </c>
      <c r="AM198" s="8">
        <f>+SUMIFS(AM$2:AM$149,$CZ$2:$CZ$149,Table1[[#This Row],[BAĞLANTI]])</f>
        <v>0</v>
      </c>
      <c r="AN198" s="8">
        <f>+SUMIFS(AN$2:AN$149,$CZ$2:$CZ$149,Table1[[#This Row],[BAĞLANTI]])</f>
        <v>0</v>
      </c>
      <c r="AO198" s="8">
        <f>+SUMIFS(AO$2:AO$149,$CZ$2:$CZ$149,Table1[[#This Row],[BAĞLANTI]])</f>
        <v>0</v>
      </c>
      <c r="AP198" s="8">
        <f>+SUMIFS(AP$2:AP$149,$CZ$2:$CZ$149,Table1[[#This Row],[BAĞLANTI]])</f>
        <v>0</v>
      </c>
      <c r="AQ198" s="8">
        <f>+SUMIFS(AQ$2:AQ$149,$CZ$2:$CZ$149,Table1[[#This Row],[BAĞLANTI]])</f>
        <v>0</v>
      </c>
      <c r="AR198" s="8">
        <f>+SUMIFS(AR$2:AR$149,$CZ$2:$CZ$149,Table1[[#This Row],[BAĞLANTI]])</f>
        <v>0</v>
      </c>
      <c r="AS198" s="8">
        <f>+SUMIFS(AS$2:AS$149,$CZ$2:$CZ$149,Table1[[#This Row],[BAĞLANTI]])</f>
        <v>0</v>
      </c>
      <c r="AT198" s="8">
        <f>+SUMIFS(AT$2:AT$149,$CZ$2:$CZ$149,Table1[[#This Row],[BAĞLANTI]])</f>
        <v>0</v>
      </c>
      <c r="AU198" s="8">
        <f>+SUMIFS(AU$2:AU$149,$CZ$2:$CZ$149,Table1[[#This Row],[BAĞLANTI]])</f>
        <v>0</v>
      </c>
      <c r="AV198" s="8">
        <f>+SUMIFS(AV$2:AV$149,$CZ$2:$CZ$149,Table1[[#This Row],[BAĞLANTI]])</f>
        <v>0</v>
      </c>
      <c r="AW198" s="8">
        <f>+SUMIFS(AW$2:AW$149,$CZ$2:$CZ$149,Table1[[#This Row],[BAĞLANTI]])</f>
        <v>0</v>
      </c>
      <c r="AX198" s="8">
        <f>+SUMIFS(AX$2:AX$149,$CZ$2:$CZ$149,Table1[[#This Row],[BAĞLANTI]])</f>
        <v>0</v>
      </c>
      <c r="AY198" s="8">
        <f>+SUMIFS(AY$2:AY$149,$CZ$2:$CZ$149,Table1[[#This Row],[BAĞLANTI]])</f>
        <v>0</v>
      </c>
      <c r="AZ198" s="8">
        <f>+SUMIFS(AZ$2:AZ$149,$CZ$2:$CZ$149,Table1[[#This Row],[BAĞLANTI]])</f>
        <v>0</v>
      </c>
      <c r="BA198" s="8">
        <f>+SUMIFS(BA$2:BA$149,$CZ$2:$CZ$149,Table1[[#This Row],[BAĞLANTI]])</f>
        <v>0</v>
      </c>
      <c r="BB198" s="8">
        <f>+SUMIFS(BB$2:BB$149,$CZ$2:$CZ$149,Table1[[#This Row],[BAĞLANTI]])</f>
        <v>0</v>
      </c>
      <c r="BC198" s="8">
        <f>+SUMIFS(BC$2:BC$149,$CZ$2:$CZ$149,Table1[[#This Row],[BAĞLANTI]])</f>
        <v>0</v>
      </c>
      <c r="BD198" s="8">
        <f>+SUMIFS(BD$2:BD$149,$CZ$2:$CZ$149,Table1[[#This Row],[BAĞLANTI]])</f>
        <v>0</v>
      </c>
      <c r="BE198" s="8">
        <f>+SUMIFS(BE$2:BE$149,$CZ$2:$CZ$149,Table1[[#This Row],[BAĞLANTI]])</f>
        <v>0</v>
      </c>
      <c r="BF198" s="8">
        <f>+SUMIFS(BF$2:BF$149,$CZ$2:$CZ$149,Table1[[#This Row],[BAĞLANTI]])</f>
        <v>0</v>
      </c>
      <c r="BG198" s="8">
        <f>+SUMIFS(BG$2:BG$149,$CZ$2:$CZ$149,Table1[[#This Row],[BAĞLANTI]])</f>
        <v>0</v>
      </c>
      <c r="BH198" s="8">
        <f>+SUMIFS(BH$2:BH$149,$CZ$2:$CZ$149,Table1[[#This Row],[BAĞLANTI]])</f>
        <v>0</v>
      </c>
      <c r="BI198" s="8">
        <f>+SUMIFS(BI$2:BI$149,$CZ$2:$CZ$149,Table1[[#This Row],[BAĞLANTI]])</f>
        <v>0</v>
      </c>
      <c r="BJ198" s="8">
        <f>+SUMIFS(BJ$2:BJ$149,$CZ$2:$CZ$149,Table1[[#This Row],[BAĞLANTI]])</f>
        <v>0</v>
      </c>
      <c r="BK198" s="8">
        <f>+SUMIFS(BK$2:BK$149,$CZ$2:$CZ$149,Table1[[#This Row],[BAĞLANTI]])</f>
        <v>0</v>
      </c>
      <c r="BL198" s="8">
        <f>+SUMIFS(BL$2:BL$149,$CZ$2:$CZ$149,Table1[[#This Row],[BAĞLANTI]])</f>
        <v>0</v>
      </c>
      <c r="BM198" s="8">
        <f>+SUMIFS(BM$2:BM$149,$CZ$2:$CZ$149,Table1[[#This Row],[BAĞLANTI]])</f>
        <v>0</v>
      </c>
      <c r="BN198" s="8">
        <f>+SUMIFS(BN$2:BN$149,$CZ$2:$CZ$149,Table1[[#This Row],[BAĞLANTI]])</f>
        <v>0</v>
      </c>
      <c r="BO198" s="8">
        <f>+SUMIFS(BO$2:BO$149,$CZ$2:$CZ$149,Table1[[#This Row],[BAĞLANTI]])</f>
        <v>0</v>
      </c>
      <c r="BP198" s="8">
        <f>+SUMIFS(BP$2:BP$149,$CZ$2:$CZ$149,Table1[[#This Row],[BAĞLANTI]])</f>
        <v>0</v>
      </c>
      <c r="BQ198" s="8">
        <f>+SUMIFS(BQ$2:BQ$149,$CZ$2:$CZ$149,Table1[[#This Row],[BAĞLANTI]])</f>
        <v>0</v>
      </c>
      <c r="BR198" s="8">
        <f>+SUMIFS(BR$2:BR$149,$CZ$2:$CZ$149,Table1[[#This Row],[BAĞLANTI]])</f>
        <v>0</v>
      </c>
      <c r="BS198" s="8">
        <f>+SUMIFS(BS$2:BS$149,$CZ$2:$CZ$149,Table1[[#This Row],[BAĞLANTI]])</f>
        <v>0</v>
      </c>
      <c r="BT198" s="8">
        <f>+SUMIFS(BT$2:BT$149,$CZ$2:$CZ$149,Table1[[#This Row],[BAĞLANTI]])</f>
        <v>0</v>
      </c>
      <c r="BU198" s="8">
        <f>+SUMIFS(BU$2:BU$149,$CZ$2:$CZ$149,Table1[[#This Row],[BAĞLANTI]])</f>
        <v>0</v>
      </c>
      <c r="BV198" s="8">
        <f>+SUMIFS(BV$2:BV$149,$CZ$2:$CZ$149,Table1[[#This Row],[BAĞLANTI]])</f>
        <v>0</v>
      </c>
      <c r="BW198" s="8">
        <f>+SUMIFS(BW$2:BW$149,$CZ$2:$CZ$149,Table1[[#This Row],[BAĞLANTI]])</f>
        <v>0</v>
      </c>
      <c r="CK198" s="8">
        <f t="shared" si="65"/>
        <v>0</v>
      </c>
      <c r="CL198" s="8">
        <f t="shared" si="66"/>
        <v>0</v>
      </c>
      <c r="CM198" s="8">
        <f t="shared" si="67"/>
        <v>0</v>
      </c>
      <c r="CN198" s="8">
        <f t="shared" si="68"/>
        <v>0</v>
      </c>
      <c r="CO198" s="8">
        <f t="shared" si="69"/>
        <v>0</v>
      </c>
      <c r="CP198" s="8">
        <f t="shared" si="70"/>
        <v>0</v>
      </c>
      <c r="CQ198" s="8">
        <f t="shared" si="71"/>
        <v>0</v>
      </c>
      <c r="CR198" s="8">
        <f t="shared" si="72"/>
        <v>0</v>
      </c>
      <c r="CS198" s="8">
        <f t="shared" si="73"/>
        <v>0</v>
      </c>
      <c r="CT198" s="8">
        <f t="shared" si="74"/>
        <v>0</v>
      </c>
      <c r="CU198" s="8">
        <f t="shared" si="75"/>
        <v>0</v>
      </c>
      <c r="CV198" s="8">
        <f t="shared" si="76"/>
        <v>0</v>
      </c>
      <c r="CW198" s="8">
        <f>+SUMIFS(CW$2:CW$149,$CZ$2:$CZ$149,Table1[[#This Row],[BAĞLANTI]])</f>
        <v>0</v>
      </c>
      <c r="CX198" s="8">
        <f>+SUMIFS(CX$2:CX$149,$CZ$2:$CZ$149,Table1[[#This Row],[BAĞLANTI]])</f>
        <v>0</v>
      </c>
      <c r="CY198" s="8">
        <f>+SUMIFS(CY$2:CY$149,$CZ$2:$CZ$149,Table1[[#This Row],[BAĞLANTI]])</f>
        <v>0</v>
      </c>
      <c r="CZ198" s="8" t="s">
        <v>5400</v>
      </c>
      <c r="DA198" s="8"/>
      <c r="DB198" s="8"/>
      <c r="DC198" s="8"/>
      <c r="DD198" s="8"/>
      <c r="DE198" s="8"/>
      <c r="DF198" s="8"/>
      <c r="DG198" s="8"/>
      <c r="DH198" s="8"/>
    </row>
    <row r="199" spans="1:112">
      <c r="A199" s="3" t="s">
        <v>5443</v>
      </c>
      <c r="B199" t="s">
        <v>18</v>
      </c>
      <c r="C199" t="s">
        <v>316</v>
      </c>
      <c r="D199" t="s">
        <v>72</v>
      </c>
      <c r="E199" t="s">
        <v>4974</v>
      </c>
      <c r="F199" s="77" t="s">
        <v>4973</v>
      </c>
      <c r="G199" t="s">
        <v>4983</v>
      </c>
      <c r="H199" s="3" t="s">
        <v>5444</v>
      </c>
      <c r="I199" s="3" t="s">
        <v>5194</v>
      </c>
      <c r="J199" s="78"/>
      <c r="K199" s="78"/>
      <c r="M199" s="78"/>
      <c r="N199" s="8">
        <f>+SUMIFS(N$2:N$149,$CZ$2:$CZ$149,Table1[[#This Row],[BAĞLANTI]])</f>
        <v>0</v>
      </c>
      <c r="O199" s="8">
        <f>+SUMIFS(O$2:O$149,$CZ$2:$CZ$149,Table1[[#This Row],[BAĞLANTI]])</f>
        <v>0</v>
      </c>
      <c r="P199" s="8">
        <f>+SUMIFS(P$2:P$149,$CZ$2:$CZ$149,Table1[[#This Row],[BAĞLANTI]])</f>
        <v>0</v>
      </c>
      <c r="Q199" s="8">
        <f>+SUMIFS(Q$2:Q$149,$CZ$2:$CZ$149,Table1[[#This Row],[BAĞLANTI]])</f>
        <v>0</v>
      </c>
      <c r="R199" s="8">
        <f>+SUMIFS(R$2:R$149,$CZ$2:$CZ$149,Table1[[#This Row],[BAĞLANTI]])</f>
        <v>0</v>
      </c>
      <c r="S199" s="8">
        <f>+SUMIFS(S$2:S$149,$CZ$2:$CZ$149,Table1[[#This Row],[BAĞLANTI]])</f>
        <v>0</v>
      </c>
      <c r="T199" s="8">
        <f>+SUMIFS(T$2:T$149,$CZ$2:$CZ$149,Table1[[#This Row],[BAĞLANTI]])</f>
        <v>3366</v>
      </c>
      <c r="U199" s="8">
        <f>+SUMIFS(U$2:U$149,$CZ$2:$CZ$149,Table1[[#This Row],[BAĞLANTI]])</f>
        <v>10332</v>
      </c>
      <c r="V199" s="8">
        <f>+SUMIFS(V$2:V$149,$CZ$2:$CZ$149,Table1[[#This Row],[BAĞLANTI]])</f>
        <v>9411</v>
      </c>
      <c r="W199" s="8">
        <f>+SUMIFS(W$2:W$149,$CZ$2:$CZ$149,Table1[[#This Row],[BAĞLANTI]])</f>
        <v>14580</v>
      </c>
      <c r="X199" s="8">
        <f>+SUMIFS(X$2:X$149,$CZ$2:$CZ$149,Table1[[#This Row],[BAĞLANTI]])</f>
        <v>8874</v>
      </c>
      <c r="Y199" s="10">
        <f>+SUMIFS(Y$2:Y$149,$CZ$2:$CZ$149,Table1[[#This Row],[BAĞLANTI]])</f>
        <v>2745</v>
      </c>
      <c r="Z199" s="8">
        <f>+SUMIFS(Z$2:Z$149,$CZ$2:$CZ$149,Table1[[#This Row],[BAĞLANTI]])</f>
        <v>3572.9302325581393</v>
      </c>
      <c r="AA199" s="8">
        <f>+SUMIFS(AA$2:AA$149,$CZ$2:$CZ$149,Table1[[#This Row],[BAĞLANTI]])</f>
        <v>1383.0697674418604</v>
      </c>
      <c r="AB199" s="8">
        <f>+SUMIFS(AB$2:AB$149,$CZ$2:$CZ$149,Table1[[#This Row],[BAĞLANTI]])</f>
        <v>999.4505494505496</v>
      </c>
      <c r="AC199" s="8">
        <f>+SUMIFS(AC$2:AC$149,$CZ$2:$CZ$149,Table1[[#This Row],[BAĞLANTI]])</f>
        <v>3098.296703296704</v>
      </c>
      <c r="AD199" s="8">
        <f>+SUMIFS(AD$2:AD$149,$CZ$2:$CZ$149,Table1[[#This Row],[BAĞLANTI]])</f>
        <v>2798.461538461539</v>
      </c>
      <c r="AE199" s="8">
        <f>+SUMIFS(AE$2:AE$149,$CZ$2:$CZ$149,Table1[[#This Row],[BAĞLANTI]])</f>
        <v>3098.296703296704</v>
      </c>
      <c r="AF199" s="8">
        <f>+SUMIFS(AF$2:AF$149,$CZ$2:$CZ$149,Table1[[#This Row],[BAĞLANTI]])</f>
        <v>2998.3516483516487</v>
      </c>
      <c r="AG199" s="8">
        <f>+SUMIFS(AG$2:AG$149,$CZ$2:$CZ$149,Table1[[#This Row],[BAĞLANTI]])</f>
        <v>3098.296703296704</v>
      </c>
      <c r="AH199" s="8">
        <f>+SUMIFS(AH$2:AH$149,$CZ$2:$CZ$149,Table1[[#This Row],[BAĞLANTI]])</f>
        <v>2998.3516483516487</v>
      </c>
      <c r="AI199" s="8">
        <f>+SUMIFS(AI$2:AI$149,$CZ$2:$CZ$149,Table1[[#This Row],[BAĞLANTI]])</f>
        <v>3098.296703296704</v>
      </c>
      <c r="AJ199" s="8">
        <f>+SUMIFS(AJ$2:AJ$149,$CZ$2:$CZ$149,Table1[[#This Row],[BAĞLANTI]])</f>
        <v>3098.296703296704</v>
      </c>
      <c r="AK199" s="8">
        <f>+SUMIFS(AK$2:AK$149,$CZ$2:$CZ$149,Table1[[#This Row],[BAĞLANTI]])</f>
        <v>2998.3516483516487</v>
      </c>
      <c r="AL199" s="8">
        <f>+SUMIFS(AL$2:AL$149,$CZ$2:$CZ$149,Table1[[#This Row],[BAĞLANTI]])</f>
        <v>3098.296703296704</v>
      </c>
      <c r="AM199" s="8">
        <f>+SUMIFS(AM$2:AM$149,$CZ$2:$CZ$149,Table1[[#This Row],[BAĞLANTI]])</f>
        <v>2998.3516483516487</v>
      </c>
      <c r="AN199" s="8">
        <f>+SUMIFS(AN$2:AN$149,$CZ$2:$CZ$149,Table1[[#This Row],[BAĞLANTI]])</f>
        <v>3098.296703296704</v>
      </c>
      <c r="AO199" s="8">
        <f>+SUMIFS(AO$2:AO$149,$CZ$2:$CZ$149,Table1[[#This Row],[BAĞLANTI]])</f>
        <v>6638.2967032967044</v>
      </c>
      <c r="AP199" s="8">
        <f>+SUMIFS(AP$2:AP$149,$CZ$2:$CZ$149,Table1[[#This Row],[BAĞLANTI]])</f>
        <v>6102.461538461539</v>
      </c>
      <c r="AQ199" s="8">
        <f>+SUMIFS(AQ$2:AQ$149,$CZ$2:$CZ$149,Table1[[#This Row],[BAĞLANTI]])</f>
        <v>6756.2967032967044</v>
      </c>
      <c r="AR199" s="8">
        <f>+SUMIFS(AR$2:AR$149,$CZ$2:$CZ$149,Table1[[#This Row],[BAĞLANTI]])</f>
        <v>6538.3516483516487</v>
      </c>
      <c r="AS199" s="8">
        <f>+SUMIFS(AS$2:AS$149,$CZ$2:$CZ$149,Table1[[#This Row],[BAĞLANTI]])</f>
        <v>6756.2967032967044</v>
      </c>
      <c r="AT199" s="8">
        <f>+SUMIFS(AT$2:AT$149,$CZ$2:$CZ$149,Table1[[#This Row],[BAĞLANTI]])</f>
        <v>6576.1607142857083</v>
      </c>
      <c r="AU199" s="8">
        <f>+SUMIFS(AU$2:AU$149,$CZ$2:$CZ$149,Table1[[#This Row],[BAĞLANTI]])</f>
        <v>6873.5048076923076</v>
      </c>
      <c r="AV199" s="8">
        <f>+SUMIFS(AV$2:AV$149,$CZ$2:$CZ$149,Table1[[#This Row],[BAĞLANTI]])</f>
        <v>8743.528807692308</v>
      </c>
      <c r="AW199" s="8">
        <f>+SUMIFS(AW$2:AW$149,$CZ$2:$CZ$149,Table1[[#This Row],[BAĞLANTI]])</f>
        <v>8809.4988461538469</v>
      </c>
      <c r="AX199" s="8">
        <f>+SUMIFS(AX$2:AX$149,$CZ$2:$CZ$149,Table1[[#This Row],[BAĞLANTI]])</f>
        <v>6095.0959230769231</v>
      </c>
      <c r="AY199" s="8">
        <f>+SUMIFS(AY$2:AY$149,$CZ$2:$CZ$149,Table1[[#This Row],[BAĞLANTI]])</f>
        <v>5697.72</v>
      </c>
      <c r="AZ199" s="8">
        <f>+SUMIFS(AZ$2:AZ$149,$CZ$2:$CZ$149,Table1[[#This Row],[BAĞLANTI]])</f>
        <v>5887.6440000000002</v>
      </c>
      <c r="BA199" s="8">
        <f>+SUMIFS(BA$2:BA$149,$CZ$2:$CZ$149,Table1[[#This Row],[BAĞLANTI]])</f>
        <v>5887.6440000000002</v>
      </c>
      <c r="BB199" s="8">
        <f>+SUMIFS(BB$2:BB$149,$CZ$2:$CZ$149,Table1[[#This Row],[BAĞLANTI]])</f>
        <v>5317.8720000000003</v>
      </c>
      <c r="BC199" s="8">
        <f>+SUMIFS(BC$2:BC$149,$CZ$2:$CZ$149,Table1[[#This Row],[BAĞLANTI]])</f>
        <v>5887.6440000000002</v>
      </c>
      <c r="BD199" s="8">
        <f>+SUMIFS(BD$2:BD$149,$CZ$2:$CZ$149,Table1[[#This Row],[BAĞLANTI]])</f>
        <v>2279.0879999999961</v>
      </c>
      <c r="BE199" s="8">
        <f>+SUMIFS(BE$2:BE$149,$CZ$2:$CZ$149,Table1[[#This Row],[BAĞLANTI]])</f>
        <v>0</v>
      </c>
      <c r="BF199" s="8">
        <f>+SUMIFS(BF$2:BF$149,$CZ$2:$CZ$149,Table1[[#This Row],[BAĞLANTI]])</f>
        <v>0</v>
      </c>
      <c r="BG199" s="8">
        <f>+SUMIFS(BG$2:BG$149,$CZ$2:$CZ$149,Table1[[#This Row],[BAĞLANTI]])</f>
        <v>0</v>
      </c>
      <c r="BH199" s="8">
        <f>+SUMIFS(BH$2:BH$149,$CZ$2:$CZ$149,Table1[[#This Row],[BAĞLANTI]])</f>
        <v>0</v>
      </c>
      <c r="BI199" s="8">
        <f>+SUMIFS(BI$2:BI$149,$CZ$2:$CZ$149,Table1[[#This Row],[BAĞLANTI]])</f>
        <v>0</v>
      </c>
      <c r="BJ199" s="8">
        <f>+SUMIFS(BJ$2:BJ$149,$CZ$2:$CZ$149,Table1[[#This Row],[BAĞLANTI]])</f>
        <v>0</v>
      </c>
      <c r="BK199" s="8">
        <f>+SUMIFS(BK$2:BK$149,$CZ$2:$CZ$149,Table1[[#This Row],[BAĞLANTI]])</f>
        <v>0</v>
      </c>
      <c r="BL199" s="8">
        <f>+SUMIFS(BL$2:BL$149,$CZ$2:$CZ$149,Table1[[#This Row],[BAĞLANTI]])</f>
        <v>0</v>
      </c>
      <c r="BM199" s="8">
        <f>+SUMIFS(BM$2:BM$149,$CZ$2:$CZ$149,Table1[[#This Row],[BAĞLANTI]])</f>
        <v>0</v>
      </c>
      <c r="BN199" s="8">
        <f>+SUMIFS(BN$2:BN$149,$CZ$2:$CZ$149,Table1[[#This Row],[BAĞLANTI]])</f>
        <v>0</v>
      </c>
      <c r="BO199" s="8">
        <f>+SUMIFS(BO$2:BO$149,$CZ$2:$CZ$149,Table1[[#This Row],[BAĞLANTI]])</f>
        <v>0</v>
      </c>
      <c r="BP199" s="8">
        <f>+SUMIFS(BP$2:BP$149,$CZ$2:$CZ$149,Table1[[#This Row],[BAĞLANTI]])</f>
        <v>0</v>
      </c>
      <c r="BQ199" s="8">
        <f>+SUMIFS(BQ$2:BQ$149,$CZ$2:$CZ$149,Table1[[#This Row],[BAĞLANTI]])</f>
        <v>0</v>
      </c>
      <c r="BR199" s="8">
        <f>+SUMIFS(BR$2:BR$149,$CZ$2:$CZ$149,Table1[[#This Row],[BAĞLANTI]])</f>
        <v>0</v>
      </c>
      <c r="BS199" s="8">
        <f>+SUMIFS(BS$2:BS$149,$CZ$2:$CZ$149,Table1[[#This Row],[BAĞLANTI]])</f>
        <v>0</v>
      </c>
      <c r="BT199" s="8">
        <f>+SUMIFS(BT$2:BT$149,$CZ$2:$CZ$149,Table1[[#This Row],[BAĞLANTI]])</f>
        <v>0</v>
      </c>
      <c r="BU199" s="8">
        <f>+SUMIFS(BU$2:BU$149,$CZ$2:$CZ$149,Table1[[#This Row],[BAĞLANTI]])</f>
        <v>0</v>
      </c>
      <c r="BV199" s="8">
        <f>+SUMIFS(BV$2:BV$149,$CZ$2:$CZ$149,Table1[[#This Row],[BAĞLANTI]])</f>
        <v>0</v>
      </c>
      <c r="BW199" s="8">
        <f>+SUMIFS(BW$2:BW$149,$CZ$2:$CZ$149,Table1[[#This Row],[BAĞLANTI]])</f>
        <v>0</v>
      </c>
      <c r="CK199" s="8">
        <f t="shared" si="65"/>
        <v>0</v>
      </c>
      <c r="CL199" s="8">
        <f t="shared" si="66"/>
        <v>0</v>
      </c>
      <c r="CM199" s="8">
        <f t="shared" si="67"/>
        <v>0</v>
      </c>
      <c r="CN199" s="8">
        <f t="shared" si="68"/>
        <v>0</v>
      </c>
      <c r="CO199" s="8">
        <f t="shared" si="69"/>
        <v>0</v>
      </c>
      <c r="CP199" s="8">
        <f t="shared" si="70"/>
        <v>0</v>
      </c>
      <c r="CQ199" s="8">
        <f t="shared" si="71"/>
        <v>0</v>
      </c>
      <c r="CR199" s="8">
        <f t="shared" si="72"/>
        <v>0</v>
      </c>
      <c r="CS199" s="8">
        <f t="shared" si="73"/>
        <v>0</v>
      </c>
      <c r="CT199" s="8">
        <f t="shared" si="74"/>
        <v>0</v>
      </c>
      <c r="CU199" s="8">
        <f t="shared" si="75"/>
        <v>0</v>
      </c>
      <c r="CV199" s="8">
        <f t="shared" si="76"/>
        <v>0</v>
      </c>
      <c r="CW199" s="8">
        <f>+SUMIFS(CW$2:CW$149,$CZ$2:$CZ$149,Table1[[#This Row],[BAĞLANTI]])</f>
        <v>0</v>
      </c>
      <c r="CX199" s="8">
        <f>+SUMIFS(CX$2:CX$149,$CZ$2:$CZ$149,Table1[[#This Row],[BAĞLANTI]])</f>
        <v>0</v>
      </c>
      <c r="CY199" s="8">
        <f>+SUMIFS(CY$2:CY$149,$CZ$2:$CZ$149,Table1[[#This Row],[BAĞLANTI]])</f>
        <v>0</v>
      </c>
      <c r="CZ199" s="8" t="s">
        <v>5401</v>
      </c>
      <c r="DA199" s="8"/>
      <c r="DB199" s="8"/>
      <c r="DC199" s="8"/>
      <c r="DD199" s="8"/>
      <c r="DE199" s="8"/>
      <c r="DF199" s="8"/>
      <c r="DG199" s="8"/>
      <c r="DH199" s="8"/>
    </row>
    <row r="200" spans="1:112">
      <c r="A200" s="3" t="s">
        <v>5443</v>
      </c>
      <c r="B200" t="s">
        <v>18</v>
      </c>
      <c r="C200" t="s">
        <v>316</v>
      </c>
      <c r="D200" t="s">
        <v>74</v>
      </c>
      <c r="E200" t="s">
        <v>4975</v>
      </c>
      <c r="F200" s="77" t="s">
        <v>4973</v>
      </c>
      <c r="G200" t="s">
        <v>4983</v>
      </c>
      <c r="H200" s="3" t="s">
        <v>5444</v>
      </c>
      <c r="I200" s="3" t="s">
        <v>5194</v>
      </c>
      <c r="J200" s="78"/>
      <c r="K200" s="78"/>
      <c r="M200" s="78"/>
      <c r="N200" s="8">
        <f>+SUMIFS(N$2:N$149,$CZ$2:$CZ$149,Table1[[#This Row],[BAĞLANTI]])</f>
        <v>0</v>
      </c>
      <c r="O200" s="8">
        <f>+SUMIFS(O$2:O$149,$CZ$2:$CZ$149,Table1[[#This Row],[BAĞLANTI]])</f>
        <v>0</v>
      </c>
      <c r="P200" s="8">
        <f>+SUMIFS(P$2:P$149,$CZ$2:$CZ$149,Table1[[#This Row],[BAĞLANTI]])</f>
        <v>0</v>
      </c>
      <c r="Q200" s="8">
        <f>+SUMIFS(Q$2:Q$149,$CZ$2:$CZ$149,Table1[[#This Row],[BAĞLANTI]])</f>
        <v>0</v>
      </c>
      <c r="R200" s="8">
        <f>+SUMIFS(R$2:R$149,$CZ$2:$CZ$149,Table1[[#This Row],[BAĞLANTI]])</f>
        <v>0</v>
      </c>
      <c r="S200" s="8">
        <f>+SUMIFS(S$2:S$149,$CZ$2:$CZ$149,Table1[[#This Row],[BAĞLANTI]])</f>
        <v>1878</v>
      </c>
      <c r="T200" s="8">
        <f>+SUMIFS(T$2:T$149,$CZ$2:$CZ$149,Table1[[#This Row],[BAĞLANTI]])</f>
        <v>360</v>
      </c>
      <c r="U200" s="8">
        <f>+SUMIFS(U$2:U$149,$CZ$2:$CZ$149,Table1[[#This Row],[BAĞLANTI]])</f>
        <v>1200</v>
      </c>
      <c r="V200" s="8">
        <f>+SUMIFS(V$2:V$149,$CZ$2:$CZ$149,Table1[[#This Row],[BAĞLANTI]])</f>
        <v>3534</v>
      </c>
      <c r="W200" s="8">
        <f>+SUMIFS(W$2:W$149,$CZ$2:$CZ$149,Table1[[#This Row],[BAĞLANTI]])</f>
        <v>3303</v>
      </c>
      <c r="X200" s="8">
        <f>+SUMIFS(X$2:X$149,$CZ$2:$CZ$149,Table1[[#This Row],[BAĞLANTI]])</f>
        <v>0</v>
      </c>
      <c r="Y200" s="10">
        <f>+SUMIFS(Y$2:Y$149,$CZ$2:$CZ$149,Table1[[#This Row],[BAĞLANTI]])</f>
        <v>684</v>
      </c>
      <c r="Z200" s="8">
        <f>+SUMIFS(Z$2:Z$149,$CZ$2:$CZ$149,Table1[[#This Row],[BAĞLANTI]])</f>
        <v>3642.2478468899521</v>
      </c>
      <c r="AA200" s="8">
        <f>+SUMIFS(AA$2:AA$149,$CZ$2:$CZ$149,Table1[[#This Row],[BAĞLANTI]])</f>
        <v>3524.7559808612441</v>
      </c>
      <c r="AB200" s="8">
        <f>+SUMIFS(AB$2:AB$149,$CZ$2:$CZ$149,Table1[[#This Row],[BAĞLANTI]])</f>
        <v>7065.8930391976446</v>
      </c>
      <c r="AC200" s="8">
        <f>+SUMIFS(AC$2:AC$149,$CZ$2:$CZ$149,Table1[[#This Row],[BAĞLANTI]])</f>
        <v>7302.0065007361063</v>
      </c>
      <c r="AD200" s="8">
        <f>+SUMIFS(AD$2:AD$149,$CZ$2:$CZ$149,Table1[[#This Row],[BAĞLANTI]])</f>
        <v>6595.3607103422892</v>
      </c>
      <c r="AE200" s="8">
        <f>+SUMIFS(AE$2:AE$149,$CZ$2:$CZ$149,Table1[[#This Row],[BAĞLANTI]])</f>
        <v>5531.1555391976435</v>
      </c>
      <c r="AF200" s="8">
        <f>+SUMIFS(AF$2:AF$149,$CZ$2:$CZ$149,Table1[[#This Row],[BAĞLANTI]])</f>
        <v>3172.2803827751195</v>
      </c>
      <c r="AG200" s="8">
        <f>+SUMIFS(AG$2:AG$149,$CZ$2:$CZ$149,Table1[[#This Row],[BAĞLANTI]])</f>
        <v>0</v>
      </c>
      <c r="AH200" s="8">
        <f>+SUMIFS(AH$2:AH$149,$CZ$2:$CZ$149,Table1[[#This Row],[BAĞLANTI]])</f>
        <v>0</v>
      </c>
      <c r="AI200" s="8">
        <f>+SUMIFS(AI$2:AI$149,$CZ$2:$CZ$149,Table1[[#This Row],[BAĞLANTI]])</f>
        <v>0</v>
      </c>
      <c r="AJ200" s="8">
        <f>+SUMIFS(AJ$2:AJ$149,$CZ$2:$CZ$149,Table1[[#This Row],[BAĞLANTI]])</f>
        <v>0</v>
      </c>
      <c r="AK200" s="8">
        <f>+SUMIFS(AK$2:AK$149,$CZ$2:$CZ$149,Table1[[#This Row],[BAĞLANTI]])</f>
        <v>0</v>
      </c>
      <c r="AL200" s="8">
        <f>+SUMIFS(AL$2:AL$149,$CZ$2:$CZ$149,Table1[[#This Row],[BAĞLANTI]])</f>
        <v>0</v>
      </c>
      <c r="AM200" s="8">
        <f>+SUMIFS(AM$2:AM$149,$CZ$2:$CZ$149,Table1[[#This Row],[BAĞLANTI]])</f>
        <v>0</v>
      </c>
      <c r="AN200" s="8">
        <f>+SUMIFS(AN$2:AN$149,$CZ$2:$CZ$149,Table1[[#This Row],[BAĞLANTI]])</f>
        <v>0</v>
      </c>
      <c r="AO200" s="8">
        <f>+SUMIFS(AO$2:AO$149,$CZ$2:$CZ$149,Table1[[#This Row],[BAĞLANTI]])</f>
        <v>0</v>
      </c>
      <c r="AP200" s="8">
        <f>+SUMIFS(AP$2:AP$149,$CZ$2:$CZ$149,Table1[[#This Row],[BAĞLANTI]])</f>
        <v>0</v>
      </c>
      <c r="AQ200" s="8">
        <f>+SUMIFS(AQ$2:AQ$149,$CZ$2:$CZ$149,Table1[[#This Row],[BAĞLANTI]])</f>
        <v>0</v>
      </c>
      <c r="AR200" s="8">
        <f>+SUMIFS(AR$2:AR$149,$CZ$2:$CZ$149,Table1[[#This Row],[BAĞLANTI]])</f>
        <v>0</v>
      </c>
      <c r="AS200" s="8">
        <f>+SUMIFS(AS$2:AS$149,$CZ$2:$CZ$149,Table1[[#This Row],[BAĞLANTI]])</f>
        <v>0</v>
      </c>
      <c r="AT200" s="8">
        <f>+SUMIFS(AT$2:AT$149,$CZ$2:$CZ$149,Table1[[#This Row],[BAĞLANTI]])</f>
        <v>0</v>
      </c>
      <c r="AU200" s="8">
        <f>+SUMIFS(AU$2:AU$149,$CZ$2:$CZ$149,Table1[[#This Row],[BAĞLANTI]])</f>
        <v>0</v>
      </c>
      <c r="AV200" s="8">
        <f>+SUMIFS(AV$2:AV$149,$CZ$2:$CZ$149,Table1[[#This Row],[BAĞLANTI]])</f>
        <v>0</v>
      </c>
      <c r="AW200" s="8">
        <f>+SUMIFS(AW$2:AW$149,$CZ$2:$CZ$149,Table1[[#This Row],[BAĞLANTI]])</f>
        <v>0</v>
      </c>
      <c r="AX200" s="8">
        <f>+SUMIFS(AX$2:AX$149,$CZ$2:$CZ$149,Table1[[#This Row],[BAĞLANTI]])</f>
        <v>0</v>
      </c>
      <c r="AY200" s="8">
        <f>+SUMIFS(AY$2:AY$149,$CZ$2:$CZ$149,Table1[[#This Row],[BAĞLANTI]])</f>
        <v>0</v>
      </c>
      <c r="AZ200" s="8">
        <f>+SUMIFS(AZ$2:AZ$149,$CZ$2:$CZ$149,Table1[[#This Row],[BAĞLANTI]])</f>
        <v>0</v>
      </c>
      <c r="BA200" s="8">
        <f>+SUMIFS(BA$2:BA$149,$CZ$2:$CZ$149,Table1[[#This Row],[BAĞLANTI]])</f>
        <v>0</v>
      </c>
      <c r="BB200" s="8">
        <f>+SUMIFS(BB$2:BB$149,$CZ$2:$CZ$149,Table1[[#This Row],[BAĞLANTI]])</f>
        <v>0</v>
      </c>
      <c r="BC200" s="8">
        <f>+SUMIFS(BC$2:BC$149,$CZ$2:$CZ$149,Table1[[#This Row],[BAĞLANTI]])</f>
        <v>0</v>
      </c>
      <c r="BD200" s="8">
        <f>+SUMIFS(BD$2:BD$149,$CZ$2:$CZ$149,Table1[[#This Row],[BAĞLANTI]])</f>
        <v>0</v>
      </c>
      <c r="BE200" s="8">
        <f>+SUMIFS(BE$2:BE$149,$CZ$2:$CZ$149,Table1[[#This Row],[BAĞLANTI]])</f>
        <v>0</v>
      </c>
      <c r="BF200" s="8">
        <f>+SUMIFS(BF$2:BF$149,$CZ$2:$CZ$149,Table1[[#This Row],[BAĞLANTI]])</f>
        <v>0</v>
      </c>
      <c r="BG200" s="8">
        <f>+SUMIFS(BG$2:BG$149,$CZ$2:$CZ$149,Table1[[#This Row],[BAĞLANTI]])</f>
        <v>0</v>
      </c>
      <c r="BH200" s="8">
        <f>+SUMIFS(BH$2:BH$149,$CZ$2:$CZ$149,Table1[[#This Row],[BAĞLANTI]])</f>
        <v>0</v>
      </c>
      <c r="BI200" s="8">
        <f>+SUMIFS(BI$2:BI$149,$CZ$2:$CZ$149,Table1[[#This Row],[BAĞLANTI]])</f>
        <v>0</v>
      </c>
      <c r="BJ200" s="8">
        <f>+SUMIFS(BJ$2:BJ$149,$CZ$2:$CZ$149,Table1[[#This Row],[BAĞLANTI]])</f>
        <v>0</v>
      </c>
      <c r="BK200" s="8">
        <f>+SUMIFS(BK$2:BK$149,$CZ$2:$CZ$149,Table1[[#This Row],[BAĞLANTI]])</f>
        <v>0</v>
      </c>
      <c r="BL200" s="8">
        <f>+SUMIFS(BL$2:BL$149,$CZ$2:$CZ$149,Table1[[#This Row],[BAĞLANTI]])</f>
        <v>0</v>
      </c>
      <c r="BM200" s="8">
        <f>+SUMIFS(BM$2:BM$149,$CZ$2:$CZ$149,Table1[[#This Row],[BAĞLANTI]])</f>
        <v>0</v>
      </c>
      <c r="BN200" s="8">
        <f>+SUMIFS(BN$2:BN$149,$CZ$2:$CZ$149,Table1[[#This Row],[BAĞLANTI]])</f>
        <v>0</v>
      </c>
      <c r="BO200" s="8">
        <f>+SUMIFS(BO$2:BO$149,$CZ$2:$CZ$149,Table1[[#This Row],[BAĞLANTI]])</f>
        <v>0</v>
      </c>
      <c r="BP200" s="8">
        <f>+SUMIFS(BP$2:BP$149,$CZ$2:$CZ$149,Table1[[#This Row],[BAĞLANTI]])</f>
        <v>0</v>
      </c>
      <c r="BQ200" s="8">
        <f>+SUMIFS(BQ$2:BQ$149,$CZ$2:$CZ$149,Table1[[#This Row],[BAĞLANTI]])</f>
        <v>0</v>
      </c>
      <c r="BR200" s="8">
        <f>+SUMIFS(BR$2:BR$149,$CZ$2:$CZ$149,Table1[[#This Row],[BAĞLANTI]])</f>
        <v>0</v>
      </c>
      <c r="BS200" s="8">
        <f>+SUMIFS(BS$2:BS$149,$CZ$2:$CZ$149,Table1[[#This Row],[BAĞLANTI]])</f>
        <v>0</v>
      </c>
      <c r="BT200" s="8">
        <f>+SUMIFS(BT$2:BT$149,$CZ$2:$CZ$149,Table1[[#This Row],[BAĞLANTI]])</f>
        <v>0</v>
      </c>
      <c r="BU200" s="8">
        <f>+SUMIFS(BU$2:BU$149,$CZ$2:$CZ$149,Table1[[#This Row],[BAĞLANTI]])</f>
        <v>0</v>
      </c>
      <c r="BV200" s="8">
        <f>+SUMIFS(BV$2:BV$149,$CZ$2:$CZ$149,Table1[[#This Row],[BAĞLANTI]])</f>
        <v>0</v>
      </c>
      <c r="BW200" s="8">
        <f>+SUMIFS(BW$2:BW$149,$CZ$2:$CZ$149,Table1[[#This Row],[BAĞLANTI]])</f>
        <v>0</v>
      </c>
      <c r="CK200" s="8">
        <f t="shared" si="65"/>
        <v>0</v>
      </c>
      <c r="CL200" s="8">
        <f t="shared" si="66"/>
        <v>0</v>
      </c>
      <c r="CM200" s="8">
        <f t="shared" si="67"/>
        <v>0</v>
      </c>
      <c r="CN200" s="8">
        <f t="shared" si="68"/>
        <v>0</v>
      </c>
      <c r="CO200" s="8">
        <f t="shared" si="69"/>
        <v>0</v>
      </c>
      <c r="CP200" s="8">
        <f t="shared" si="70"/>
        <v>0</v>
      </c>
      <c r="CQ200" s="8">
        <f t="shared" si="71"/>
        <v>0</v>
      </c>
      <c r="CR200" s="8">
        <f t="shared" si="72"/>
        <v>0</v>
      </c>
      <c r="CS200" s="8">
        <f t="shared" si="73"/>
        <v>0</v>
      </c>
      <c r="CT200" s="8">
        <f t="shared" si="74"/>
        <v>0</v>
      </c>
      <c r="CU200" s="8">
        <f t="shared" si="75"/>
        <v>0</v>
      </c>
      <c r="CV200" s="8">
        <f t="shared" si="76"/>
        <v>0</v>
      </c>
      <c r="CW200" s="8">
        <f>+SUMIFS(CW$2:CW$149,$CZ$2:$CZ$149,Table1[[#This Row],[BAĞLANTI]])</f>
        <v>0</v>
      </c>
      <c r="CX200" s="8">
        <f>+SUMIFS(CX$2:CX$149,$CZ$2:$CZ$149,Table1[[#This Row],[BAĞLANTI]])</f>
        <v>0</v>
      </c>
      <c r="CY200" s="8">
        <f>+SUMIFS(CY$2:CY$149,$CZ$2:$CZ$149,Table1[[#This Row],[BAĞLANTI]])</f>
        <v>0</v>
      </c>
      <c r="CZ200" s="8" t="s">
        <v>5402</v>
      </c>
      <c r="DA200" s="8"/>
      <c r="DB200" s="8"/>
      <c r="DC200" s="8"/>
      <c r="DD200" s="8"/>
      <c r="DE200" s="8"/>
      <c r="DF200" s="8"/>
      <c r="DG200" s="8"/>
      <c r="DH200" s="8"/>
    </row>
    <row r="201" spans="1:112">
      <c r="A201" s="3" t="s">
        <v>5443</v>
      </c>
      <c r="B201" t="s">
        <v>18</v>
      </c>
      <c r="C201" t="s">
        <v>316</v>
      </c>
      <c r="D201" t="s">
        <v>5182</v>
      </c>
      <c r="E201" t="s">
        <v>5183</v>
      </c>
      <c r="F201" s="77" t="s">
        <v>4973</v>
      </c>
      <c r="G201" t="s">
        <v>4983</v>
      </c>
      <c r="H201" s="3" t="s">
        <v>5444</v>
      </c>
      <c r="I201" s="3" t="s">
        <v>5194</v>
      </c>
      <c r="J201" s="78"/>
      <c r="K201" s="78"/>
      <c r="M201" s="78"/>
      <c r="N201" s="8">
        <f>+SUMIFS(N$2:N$149,$CZ$2:$CZ$149,Table1[[#This Row],[BAĞLANTI]])</f>
        <v>0</v>
      </c>
      <c r="O201" s="8">
        <f>+SUMIFS(O$2:O$149,$CZ$2:$CZ$149,Table1[[#This Row],[BAĞLANTI]])</f>
        <v>0</v>
      </c>
      <c r="P201" s="8">
        <f>+SUMIFS(P$2:P$149,$CZ$2:$CZ$149,Table1[[#This Row],[BAĞLANTI]])</f>
        <v>0</v>
      </c>
      <c r="Q201" s="8">
        <f>+SUMIFS(Q$2:Q$149,$CZ$2:$CZ$149,Table1[[#This Row],[BAĞLANTI]])</f>
        <v>0</v>
      </c>
      <c r="R201" s="8">
        <f>+SUMIFS(R$2:R$149,$CZ$2:$CZ$149,Table1[[#This Row],[BAĞLANTI]])</f>
        <v>0</v>
      </c>
      <c r="S201" s="8">
        <f>+SUMIFS(S$2:S$149,$CZ$2:$CZ$149,Table1[[#This Row],[BAĞLANTI]])</f>
        <v>0</v>
      </c>
      <c r="T201" s="8">
        <f>+SUMIFS(T$2:T$149,$CZ$2:$CZ$149,Table1[[#This Row],[BAĞLANTI]])</f>
        <v>0</v>
      </c>
      <c r="U201" s="8">
        <f>+SUMIFS(U$2:U$149,$CZ$2:$CZ$149,Table1[[#This Row],[BAĞLANTI]])</f>
        <v>3330</v>
      </c>
      <c r="V201" s="8">
        <f>+SUMIFS(V$2:V$149,$CZ$2:$CZ$149,Table1[[#This Row],[BAĞLANTI]])</f>
        <v>2880</v>
      </c>
      <c r="W201" s="8">
        <f>+SUMIFS(W$2:W$149,$CZ$2:$CZ$149,Table1[[#This Row],[BAĞLANTI]])</f>
        <v>11205</v>
      </c>
      <c r="X201" s="8">
        <f>+SUMIFS(X$2:X$149,$CZ$2:$CZ$149,Table1[[#This Row],[BAĞLANTI]])</f>
        <v>8613</v>
      </c>
      <c r="Y201" s="10">
        <f>+SUMIFS(Y$2:Y$149,$CZ$2:$CZ$149,Table1[[#This Row],[BAĞLANTI]])</f>
        <v>9624</v>
      </c>
      <c r="Z201" s="8">
        <f>+SUMIFS(Z$2:Z$149,$CZ$2:$CZ$149,Table1[[#This Row],[BAĞLANTI]])</f>
        <v>9505.9222167243934</v>
      </c>
      <c r="AA201" s="8">
        <f>+SUMIFS(AA$2:AA$149,$CZ$2:$CZ$149,Table1[[#This Row],[BAĞLANTI]])</f>
        <v>9199.2795645719943</v>
      </c>
      <c r="AB201" s="8">
        <f>+SUMIFS(AB$2:AB$149,$CZ$2:$CZ$149,Table1[[#This Row],[BAĞLANTI]])</f>
        <v>9505.9222167243934</v>
      </c>
      <c r="AC201" s="8">
        <f>+SUMIFS(AC$2:AC$149,$CZ$2:$CZ$149,Table1[[#This Row],[BAĞLANTI]])</f>
        <v>9505.9222167243934</v>
      </c>
      <c r="AD201" s="8">
        <f>+SUMIFS(AD$2:AD$149,$CZ$2:$CZ$149,Table1[[#This Row],[BAĞLANTI]])</f>
        <v>8585.9942602671945</v>
      </c>
      <c r="AE201" s="8">
        <f>+SUMIFS(AE$2:AE$149,$CZ$2:$CZ$149,Table1[[#This Row],[BAĞLANTI]])</f>
        <v>9505.9222167243934</v>
      </c>
      <c r="AF201" s="8">
        <f>+SUMIFS(AF$2:AF$149,$CZ$2:$CZ$149,Table1[[#This Row],[BAĞLANTI]])</f>
        <v>9199.2795645719943</v>
      </c>
      <c r="AG201" s="8">
        <f>+SUMIFS(AG$2:AG$149,$CZ$2:$CZ$149,Table1[[#This Row],[BAĞLANTI]])</f>
        <v>6217.2896585848594</v>
      </c>
      <c r="AH201" s="8">
        <f>+SUMIFS(AH$2:AH$149,$CZ$2:$CZ$149,Table1[[#This Row],[BAĞLANTI]])</f>
        <v>5675.744680851064</v>
      </c>
      <c r="AI201" s="8">
        <f>+SUMIFS(AI$2:AI$149,$CZ$2:$CZ$149,Table1[[#This Row],[BAĞLANTI]])</f>
        <v>4416.7234042553191</v>
      </c>
      <c r="AJ201" s="8">
        <f>+SUMIFS(AJ$2:AJ$149,$CZ$2:$CZ$149,Table1[[#This Row],[BAĞLANTI]])</f>
        <v>1770</v>
      </c>
      <c r="AK201" s="8">
        <f>+SUMIFS(AK$2:AK$149,$CZ$2:$CZ$149,Table1[[#This Row],[BAĞLANTI]])</f>
        <v>0</v>
      </c>
      <c r="AL201" s="8">
        <f>+SUMIFS(AL$2:AL$149,$CZ$2:$CZ$149,Table1[[#This Row],[BAĞLANTI]])</f>
        <v>0</v>
      </c>
      <c r="AM201" s="8">
        <f>+SUMIFS(AM$2:AM$149,$CZ$2:$CZ$149,Table1[[#This Row],[BAĞLANTI]])</f>
        <v>0</v>
      </c>
      <c r="AN201" s="8">
        <f>+SUMIFS(AN$2:AN$149,$CZ$2:$CZ$149,Table1[[#This Row],[BAĞLANTI]])</f>
        <v>0</v>
      </c>
      <c r="AO201" s="8">
        <f>+SUMIFS(AO$2:AO$149,$CZ$2:$CZ$149,Table1[[#This Row],[BAĞLANTI]])</f>
        <v>0</v>
      </c>
      <c r="AP201" s="8">
        <f>+SUMIFS(AP$2:AP$149,$CZ$2:$CZ$149,Table1[[#This Row],[BAĞLANTI]])</f>
        <v>0</v>
      </c>
      <c r="AQ201" s="8">
        <f>+SUMIFS(AQ$2:AQ$149,$CZ$2:$CZ$149,Table1[[#This Row],[BAĞLANTI]])</f>
        <v>0</v>
      </c>
      <c r="AR201" s="8">
        <f>+SUMIFS(AR$2:AR$149,$CZ$2:$CZ$149,Table1[[#This Row],[BAĞLANTI]])</f>
        <v>0</v>
      </c>
      <c r="AS201" s="8">
        <f>+SUMIFS(AS$2:AS$149,$CZ$2:$CZ$149,Table1[[#This Row],[BAĞLANTI]])</f>
        <v>0</v>
      </c>
      <c r="AT201" s="8">
        <f>+SUMIFS(AT$2:AT$149,$CZ$2:$CZ$149,Table1[[#This Row],[BAĞLANTI]])</f>
        <v>0</v>
      </c>
      <c r="AU201" s="8">
        <f>+SUMIFS(AU$2:AU$149,$CZ$2:$CZ$149,Table1[[#This Row],[BAĞLANTI]])</f>
        <v>0</v>
      </c>
      <c r="AV201" s="8">
        <f>+SUMIFS(AV$2:AV$149,$CZ$2:$CZ$149,Table1[[#This Row],[BAĞLANTI]])</f>
        <v>0</v>
      </c>
      <c r="AW201" s="8">
        <f>+SUMIFS(AW$2:AW$149,$CZ$2:$CZ$149,Table1[[#This Row],[BAĞLANTI]])</f>
        <v>0</v>
      </c>
      <c r="AX201" s="8">
        <f>+SUMIFS(AX$2:AX$149,$CZ$2:$CZ$149,Table1[[#This Row],[BAĞLANTI]])</f>
        <v>0</v>
      </c>
      <c r="AY201" s="8">
        <f>+SUMIFS(AY$2:AY$149,$CZ$2:$CZ$149,Table1[[#This Row],[BAĞLANTI]])</f>
        <v>0</v>
      </c>
      <c r="AZ201" s="8">
        <f>+SUMIFS(AZ$2:AZ$149,$CZ$2:$CZ$149,Table1[[#This Row],[BAĞLANTI]])</f>
        <v>0</v>
      </c>
      <c r="BA201" s="8">
        <f>+SUMIFS(BA$2:BA$149,$CZ$2:$CZ$149,Table1[[#This Row],[BAĞLANTI]])</f>
        <v>0</v>
      </c>
      <c r="BB201" s="8">
        <f>+SUMIFS(BB$2:BB$149,$CZ$2:$CZ$149,Table1[[#This Row],[BAĞLANTI]])</f>
        <v>0</v>
      </c>
      <c r="BC201" s="8">
        <f>+SUMIFS(BC$2:BC$149,$CZ$2:$CZ$149,Table1[[#This Row],[BAĞLANTI]])</f>
        <v>0</v>
      </c>
      <c r="BD201" s="8">
        <f>+SUMIFS(BD$2:BD$149,$CZ$2:$CZ$149,Table1[[#This Row],[BAĞLANTI]])</f>
        <v>0</v>
      </c>
      <c r="BE201" s="8">
        <f>+SUMIFS(BE$2:BE$149,$CZ$2:$CZ$149,Table1[[#This Row],[BAĞLANTI]])</f>
        <v>0</v>
      </c>
      <c r="BF201" s="8">
        <f>+SUMIFS(BF$2:BF$149,$CZ$2:$CZ$149,Table1[[#This Row],[BAĞLANTI]])</f>
        <v>0</v>
      </c>
      <c r="BG201" s="8">
        <f>+SUMIFS(BG$2:BG$149,$CZ$2:$CZ$149,Table1[[#This Row],[BAĞLANTI]])</f>
        <v>0</v>
      </c>
      <c r="BH201" s="8">
        <f>+SUMIFS(BH$2:BH$149,$CZ$2:$CZ$149,Table1[[#This Row],[BAĞLANTI]])</f>
        <v>0</v>
      </c>
      <c r="BI201" s="8">
        <f>+SUMIFS(BI$2:BI$149,$CZ$2:$CZ$149,Table1[[#This Row],[BAĞLANTI]])</f>
        <v>0</v>
      </c>
      <c r="BJ201" s="8">
        <f>+SUMIFS(BJ$2:BJ$149,$CZ$2:$CZ$149,Table1[[#This Row],[BAĞLANTI]])</f>
        <v>0</v>
      </c>
      <c r="BK201" s="8">
        <f>+SUMIFS(BK$2:BK$149,$CZ$2:$CZ$149,Table1[[#This Row],[BAĞLANTI]])</f>
        <v>0</v>
      </c>
      <c r="BL201" s="8">
        <f>+SUMIFS(BL$2:BL$149,$CZ$2:$CZ$149,Table1[[#This Row],[BAĞLANTI]])</f>
        <v>0</v>
      </c>
      <c r="BM201" s="8">
        <f>+SUMIFS(BM$2:BM$149,$CZ$2:$CZ$149,Table1[[#This Row],[BAĞLANTI]])</f>
        <v>0</v>
      </c>
      <c r="BN201" s="8">
        <f>+SUMIFS(BN$2:BN$149,$CZ$2:$CZ$149,Table1[[#This Row],[BAĞLANTI]])</f>
        <v>0</v>
      </c>
      <c r="BO201" s="8">
        <f>+SUMIFS(BO$2:BO$149,$CZ$2:$CZ$149,Table1[[#This Row],[BAĞLANTI]])</f>
        <v>0</v>
      </c>
      <c r="BP201" s="8">
        <f>+SUMIFS(BP$2:BP$149,$CZ$2:$CZ$149,Table1[[#This Row],[BAĞLANTI]])</f>
        <v>0</v>
      </c>
      <c r="BQ201" s="8">
        <f>+SUMIFS(BQ$2:BQ$149,$CZ$2:$CZ$149,Table1[[#This Row],[BAĞLANTI]])</f>
        <v>0</v>
      </c>
      <c r="BR201" s="8">
        <f>+SUMIFS(BR$2:BR$149,$CZ$2:$CZ$149,Table1[[#This Row],[BAĞLANTI]])</f>
        <v>0</v>
      </c>
      <c r="BS201" s="8">
        <f>+SUMIFS(BS$2:BS$149,$CZ$2:$CZ$149,Table1[[#This Row],[BAĞLANTI]])</f>
        <v>0</v>
      </c>
      <c r="BT201" s="8">
        <f>+SUMIFS(BT$2:BT$149,$CZ$2:$CZ$149,Table1[[#This Row],[BAĞLANTI]])</f>
        <v>0</v>
      </c>
      <c r="BU201" s="8">
        <f>+SUMIFS(BU$2:BU$149,$CZ$2:$CZ$149,Table1[[#This Row],[BAĞLANTI]])</f>
        <v>0</v>
      </c>
      <c r="BV201" s="8">
        <f>+SUMIFS(BV$2:BV$149,$CZ$2:$CZ$149,Table1[[#This Row],[BAĞLANTI]])</f>
        <v>0</v>
      </c>
      <c r="BW201" s="8">
        <f>+SUMIFS(BW$2:BW$149,$CZ$2:$CZ$149,Table1[[#This Row],[BAĞLANTI]])</f>
        <v>0</v>
      </c>
      <c r="CK201" s="8">
        <f t="shared" si="65"/>
        <v>0</v>
      </c>
      <c r="CL201" s="8">
        <f t="shared" si="66"/>
        <v>0</v>
      </c>
      <c r="CM201" s="8">
        <f t="shared" si="67"/>
        <v>0</v>
      </c>
      <c r="CN201" s="8">
        <f t="shared" si="68"/>
        <v>0</v>
      </c>
      <c r="CO201" s="8">
        <f t="shared" si="69"/>
        <v>0</v>
      </c>
      <c r="CP201" s="8">
        <f t="shared" si="70"/>
        <v>0</v>
      </c>
      <c r="CQ201" s="8">
        <f t="shared" si="71"/>
        <v>0</v>
      </c>
      <c r="CR201" s="8">
        <f t="shared" si="72"/>
        <v>0</v>
      </c>
      <c r="CS201" s="8">
        <f t="shared" si="73"/>
        <v>0</v>
      </c>
      <c r="CT201" s="8">
        <f t="shared" si="74"/>
        <v>0</v>
      </c>
      <c r="CU201" s="8">
        <f t="shared" si="75"/>
        <v>0</v>
      </c>
      <c r="CV201" s="8">
        <f t="shared" si="76"/>
        <v>0</v>
      </c>
      <c r="CW201" s="8">
        <f>+SUMIFS(CW$2:CW$149,$CZ$2:$CZ$149,Table1[[#This Row],[BAĞLANTI]])</f>
        <v>0</v>
      </c>
      <c r="CX201" s="8">
        <f>+SUMIFS(CX$2:CX$149,$CZ$2:$CZ$149,Table1[[#This Row],[BAĞLANTI]])</f>
        <v>0</v>
      </c>
      <c r="CY201" s="8">
        <f>+SUMIFS(CY$2:CY$149,$CZ$2:$CZ$149,Table1[[#This Row],[BAĞLANTI]])</f>
        <v>0</v>
      </c>
      <c r="CZ201" s="8" t="s">
        <v>5403</v>
      </c>
      <c r="DA201" s="8"/>
      <c r="DB201" s="8"/>
      <c r="DC201" s="8"/>
      <c r="DD201" s="8"/>
      <c r="DE201" s="8"/>
      <c r="DF201" s="8"/>
      <c r="DG201" s="8"/>
      <c r="DH201" s="8"/>
    </row>
    <row r="202" spans="1:112">
      <c r="A202" s="3" t="s">
        <v>5443</v>
      </c>
      <c r="B202" t="s">
        <v>19</v>
      </c>
      <c r="C202" t="s">
        <v>320</v>
      </c>
      <c r="D202" t="s">
        <v>72</v>
      </c>
      <c r="E202" t="s">
        <v>4974</v>
      </c>
      <c r="F202" s="77" t="s">
        <v>4973</v>
      </c>
      <c r="G202" t="s">
        <v>4983</v>
      </c>
      <c r="H202" s="3" t="s">
        <v>5444</v>
      </c>
      <c r="I202" s="3" t="s">
        <v>5194</v>
      </c>
      <c r="J202" s="78"/>
      <c r="K202" s="78"/>
      <c r="M202" s="78"/>
      <c r="N202" s="8">
        <f>+SUMIFS(N$2:N$149,$CZ$2:$CZ$149,Table1[[#This Row],[BAĞLANTI]])</f>
        <v>0</v>
      </c>
      <c r="O202" s="8">
        <f>+SUMIFS(O$2:O$149,$CZ$2:$CZ$149,Table1[[#This Row],[BAĞLANTI]])</f>
        <v>0</v>
      </c>
      <c r="P202" s="8">
        <f>+SUMIFS(P$2:P$149,$CZ$2:$CZ$149,Table1[[#This Row],[BAĞLANTI]])</f>
        <v>0</v>
      </c>
      <c r="Q202" s="8">
        <f>+SUMIFS(Q$2:Q$149,$CZ$2:$CZ$149,Table1[[#This Row],[BAĞLANTI]])</f>
        <v>0</v>
      </c>
      <c r="R202" s="8">
        <f>+SUMIFS(R$2:R$149,$CZ$2:$CZ$149,Table1[[#This Row],[BAĞLANTI]])</f>
        <v>0</v>
      </c>
      <c r="S202" s="8">
        <f>+SUMIFS(S$2:S$149,$CZ$2:$CZ$149,Table1[[#This Row],[BAĞLANTI]])</f>
        <v>0</v>
      </c>
      <c r="T202" s="8">
        <f>+SUMIFS(T$2:T$149,$CZ$2:$CZ$149,Table1[[#This Row],[BAĞLANTI]])</f>
        <v>0</v>
      </c>
      <c r="U202" s="8">
        <f>+SUMIFS(U$2:U$149,$CZ$2:$CZ$149,Table1[[#This Row],[BAĞLANTI]])</f>
        <v>0</v>
      </c>
      <c r="V202" s="8">
        <f>+SUMIFS(V$2:V$149,$CZ$2:$CZ$149,Table1[[#This Row],[BAĞLANTI]])</f>
        <v>0</v>
      </c>
      <c r="W202" s="8">
        <f>+SUMIFS(W$2:W$149,$CZ$2:$CZ$149,Table1[[#This Row],[BAĞLANTI]])</f>
        <v>0</v>
      </c>
      <c r="X202" s="8">
        <f>+SUMIFS(X$2:X$149,$CZ$2:$CZ$149,Table1[[#This Row],[BAĞLANTI]])</f>
        <v>5532</v>
      </c>
      <c r="Y202" s="10">
        <f>+SUMIFS(Y$2:Y$149,$CZ$2:$CZ$149,Table1[[#This Row],[BAĞLANTI]])</f>
        <v>7020</v>
      </c>
      <c r="Z202" s="8">
        <f>+SUMIFS(Z$2:Z$149,$CZ$2:$CZ$149,Table1[[#This Row],[BAĞLANTI]])</f>
        <v>13442.839683298795</v>
      </c>
      <c r="AA202" s="8">
        <f>+SUMIFS(AA$2:AA$149,$CZ$2:$CZ$149,Table1[[#This Row],[BAĞLANTI]])</f>
        <v>8944.6835644827042</v>
      </c>
      <c r="AB202" s="8">
        <f>+SUMIFS(AB$2:AB$149,$CZ$2:$CZ$149,Table1[[#This Row],[BAĞLANTI]])</f>
        <v>7925.7665125670865</v>
      </c>
      <c r="AC202" s="8">
        <f>+SUMIFS(AC$2:AC$149,$CZ$2:$CZ$149,Table1[[#This Row],[BAĞLANTI]])</f>
        <v>5159.912854030501</v>
      </c>
      <c r="AD202" s="8">
        <f>+SUMIFS(AD$2:AD$149,$CZ$2:$CZ$149,Table1[[#This Row],[BAĞLANTI]])</f>
        <v>4660.5664488017428</v>
      </c>
      <c r="AE202" s="8">
        <f>+SUMIFS(AE$2:AE$149,$CZ$2:$CZ$149,Table1[[#This Row],[BAĞLANTI]])</f>
        <v>5159.912854030501</v>
      </c>
      <c r="AF202" s="8">
        <f>+SUMIFS(AF$2:AF$149,$CZ$2:$CZ$149,Table1[[#This Row],[BAĞLANTI]])</f>
        <v>4993.4640522875816</v>
      </c>
      <c r="AG202" s="8">
        <f>+SUMIFS(AG$2:AG$149,$CZ$2:$CZ$149,Table1[[#This Row],[BAĞLANTI]])</f>
        <v>5159.912854030501</v>
      </c>
      <c r="AH202" s="8">
        <f>+SUMIFS(AH$2:AH$149,$CZ$2:$CZ$149,Table1[[#This Row],[BAĞLANTI]])</f>
        <v>4993.4640522875816</v>
      </c>
      <c r="AI202" s="8">
        <f>+SUMIFS(AI$2:AI$149,$CZ$2:$CZ$149,Table1[[#This Row],[BAĞLANTI]])</f>
        <v>5159.912854030501</v>
      </c>
      <c r="AJ202" s="8">
        <f>+SUMIFS(AJ$2:AJ$149,$CZ$2:$CZ$149,Table1[[#This Row],[BAĞLANTI]])</f>
        <v>5159.912854030501</v>
      </c>
      <c r="AK202" s="8">
        <f>+SUMIFS(AK$2:AK$149,$CZ$2:$CZ$149,Table1[[#This Row],[BAĞLANTI]])</f>
        <v>4993.4640522875816</v>
      </c>
      <c r="AL202" s="8">
        <f>+SUMIFS(AL$2:AL$149,$CZ$2:$CZ$149,Table1[[#This Row],[BAĞLANTI]])</f>
        <v>5159.912854030501</v>
      </c>
      <c r="AM202" s="8">
        <f>+SUMIFS(AM$2:AM$149,$CZ$2:$CZ$149,Table1[[#This Row],[BAĞLANTI]])</f>
        <v>4993.4640522875816</v>
      </c>
      <c r="AN202" s="8">
        <f>+SUMIFS(AN$2:AN$149,$CZ$2:$CZ$149,Table1[[#This Row],[BAĞLANTI]])</f>
        <v>5159.912854030501</v>
      </c>
      <c r="AO202" s="8">
        <f>+SUMIFS(AO$2:AO$149,$CZ$2:$CZ$149,Table1[[#This Row],[BAĞLANTI]])</f>
        <v>332.89760348583877</v>
      </c>
      <c r="AP202" s="8">
        <f>+SUMIFS(AP$2:AP$149,$CZ$2:$CZ$149,Table1[[#This Row],[BAĞLANTI]])</f>
        <v>0</v>
      </c>
      <c r="AQ202" s="8">
        <f>+SUMIFS(AQ$2:AQ$149,$CZ$2:$CZ$149,Table1[[#This Row],[BAĞLANTI]])</f>
        <v>0</v>
      </c>
      <c r="AR202" s="8">
        <f>+SUMIFS(AR$2:AR$149,$CZ$2:$CZ$149,Table1[[#This Row],[BAĞLANTI]])</f>
        <v>0</v>
      </c>
      <c r="AS202" s="8">
        <f>+SUMIFS(AS$2:AS$149,$CZ$2:$CZ$149,Table1[[#This Row],[BAĞLANTI]])</f>
        <v>0</v>
      </c>
      <c r="AT202" s="8">
        <f>+SUMIFS(AT$2:AT$149,$CZ$2:$CZ$149,Table1[[#This Row],[BAĞLANTI]])</f>
        <v>0</v>
      </c>
      <c r="AU202" s="8">
        <f>+SUMIFS(AU$2:AU$149,$CZ$2:$CZ$149,Table1[[#This Row],[BAĞLANTI]])</f>
        <v>0</v>
      </c>
      <c r="AV202" s="8">
        <f>+SUMIFS(AV$2:AV$149,$CZ$2:$CZ$149,Table1[[#This Row],[BAĞLANTI]])</f>
        <v>0</v>
      </c>
      <c r="AW202" s="8">
        <f>+SUMIFS(AW$2:AW$149,$CZ$2:$CZ$149,Table1[[#This Row],[BAĞLANTI]])</f>
        <v>0</v>
      </c>
      <c r="AX202" s="8">
        <f>+SUMIFS(AX$2:AX$149,$CZ$2:$CZ$149,Table1[[#This Row],[BAĞLANTI]])</f>
        <v>0</v>
      </c>
      <c r="AY202" s="8">
        <f>+SUMIFS(AY$2:AY$149,$CZ$2:$CZ$149,Table1[[#This Row],[BAĞLANTI]])</f>
        <v>0</v>
      </c>
      <c r="AZ202" s="8">
        <f>+SUMIFS(AZ$2:AZ$149,$CZ$2:$CZ$149,Table1[[#This Row],[BAĞLANTI]])</f>
        <v>0</v>
      </c>
      <c r="BA202" s="8">
        <f>+SUMIFS(BA$2:BA$149,$CZ$2:$CZ$149,Table1[[#This Row],[BAĞLANTI]])</f>
        <v>0</v>
      </c>
      <c r="BB202" s="8">
        <f>+SUMIFS(BB$2:BB$149,$CZ$2:$CZ$149,Table1[[#This Row],[BAĞLANTI]])</f>
        <v>0</v>
      </c>
      <c r="BC202" s="8">
        <f>+SUMIFS(BC$2:BC$149,$CZ$2:$CZ$149,Table1[[#This Row],[BAĞLANTI]])</f>
        <v>0</v>
      </c>
      <c r="BD202" s="8">
        <f>+SUMIFS(BD$2:BD$149,$CZ$2:$CZ$149,Table1[[#This Row],[BAĞLANTI]])</f>
        <v>0</v>
      </c>
      <c r="BE202" s="8">
        <f>+SUMIFS(BE$2:BE$149,$CZ$2:$CZ$149,Table1[[#This Row],[BAĞLANTI]])</f>
        <v>0</v>
      </c>
      <c r="BF202" s="8">
        <f>+SUMIFS(BF$2:BF$149,$CZ$2:$CZ$149,Table1[[#This Row],[BAĞLANTI]])</f>
        <v>0</v>
      </c>
      <c r="BG202" s="8">
        <f>+SUMIFS(BG$2:BG$149,$CZ$2:$CZ$149,Table1[[#This Row],[BAĞLANTI]])</f>
        <v>0</v>
      </c>
      <c r="BH202" s="8">
        <f>+SUMIFS(BH$2:BH$149,$CZ$2:$CZ$149,Table1[[#This Row],[BAĞLANTI]])</f>
        <v>0</v>
      </c>
      <c r="BI202" s="8">
        <f>+SUMIFS(BI$2:BI$149,$CZ$2:$CZ$149,Table1[[#This Row],[BAĞLANTI]])</f>
        <v>0</v>
      </c>
      <c r="BJ202" s="8">
        <f>+SUMIFS(BJ$2:BJ$149,$CZ$2:$CZ$149,Table1[[#This Row],[BAĞLANTI]])</f>
        <v>0</v>
      </c>
      <c r="BK202" s="8">
        <f>+SUMIFS(BK$2:BK$149,$CZ$2:$CZ$149,Table1[[#This Row],[BAĞLANTI]])</f>
        <v>0</v>
      </c>
      <c r="BL202" s="8">
        <f>+SUMIFS(BL$2:BL$149,$CZ$2:$CZ$149,Table1[[#This Row],[BAĞLANTI]])</f>
        <v>0</v>
      </c>
      <c r="BM202" s="8">
        <f>+SUMIFS(BM$2:BM$149,$CZ$2:$CZ$149,Table1[[#This Row],[BAĞLANTI]])</f>
        <v>0</v>
      </c>
      <c r="BN202" s="8">
        <f>+SUMIFS(BN$2:BN$149,$CZ$2:$CZ$149,Table1[[#This Row],[BAĞLANTI]])</f>
        <v>0</v>
      </c>
      <c r="BO202" s="8">
        <f>+SUMIFS(BO$2:BO$149,$CZ$2:$CZ$149,Table1[[#This Row],[BAĞLANTI]])</f>
        <v>0</v>
      </c>
      <c r="BP202" s="8">
        <f>+SUMIFS(BP$2:BP$149,$CZ$2:$CZ$149,Table1[[#This Row],[BAĞLANTI]])</f>
        <v>0</v>
      </c>
      <c r="BQ202" s="8">
        <f>+SUMIFS(BQ$2:BQ$149,$CZ$2:$CZ$149,Table1[[#This Row],[BAĞLANTI]])</f>
        <v>0</v>
      </c>
      <c r="BR202" s="8">
        <f>+SUMIFS(BR$2:BR$149,$CZ$2:$CZ$149,Table1[[#This Row],[BAĞLANTI]])</f>
        <v>0</v>
      </c>
      <c r="BS202" s="8">
        <f>+SUMIFS(BS$2:BS$149,$CZ$2:$CZ$149,Table1[[#This Row],[BAĞLANTI]])</f>
        <v>0</v>
      </c>
      <c r="BT202" s="8">
        <f>+SUMIFS(BT$2:BT$149,$CZ$2:$CZ$149,Table1[[#This Row],[BAĞLANTI]])</f>
        <v>0</v>
      </c>
      <c r="BU202" s="8">
        <f>+SUMIFS(BU$2:BU$149,$CZ$2:$CZ$149,Table1[[#This Row],[BAĞLANTI]])</f>
        <v>0</v>
      </c>
      <c r="BV202" s="8">
        <f>+SUMIFS(BV$2:BV$149,$CZ$2:$CZ$149,Table1[[#This Row],[BAĞLANTI]])</f>
        <v>0</v>
      </c>
      <c r="BW202" s="8">
        <f>+SUMIFS(BW$2:BW$149,$CZ$2:$CZ$149,Table1[[#This Row],[BAĞLANTI]])</f>
        <v>0</v>
      </c>
      <c r="CK202" s="8">
        <f t="shared" si="65"/>
        <v>0</v>
      </c>
      <c r="CL202" s="8">
        <f t="shared" si="66"/>
        <v>0</v>
      </c>
      <c r="CM202" s="8">
        <f t="shared" si="67"/>
        <v>0</v>
      </c>
      <c r="CN202" s="8">
        <f t="shared" si="68"/>
        <v>0</v>
      </c>
      <c r="CO202" s="8">
        <f t="shared" si="69"/>
        <v>0</v>
      </c>
      <c r="CP202" s="8">
        <f t="shared" si="70"/>
        <v>0</v>
      </c>
      <c r="CQ202" s="8">
        <f t="shared" si="71"/>
        <v>0</v>
      </c>
      <c r="CR202" s="8">
        <f t="shared" si="72"/>
        <v>0</v>
      </c>
      <c r="CS202" s="8">
        <f t="shared" si="73"/>
        <v>0</v>
      </c>
      <c r="CT202" s="8">
        <f t="shared" si="74"/>
        <v>0</v>
      </c>
      <c r="CU202" s="8">
        <f t="shared" si="75"/>
        <v>0</v>
      </c>
      <c r="CV202" s="8">
        <f t="shared" si="76"/>
        <v>0</v>
      </c>
      <c r="CW202" s="8">
        <f>+SUMIFS(CW$2:CW$149,$CZ$2:$CZ$149,Table1[[#This Row],[BAĞLANTI]])</f>
        <v>0</v>
      </c>
      <c r="CX202" s="8">
        <f>+SUMIFS(CX$2:CX$149,$CZ$2:$CZ$149,Table1[[#This Row],[BAĞLANTI]])</f>
        <v>0</v>
      </c>
      <c r="CY202" s="8">
        <f>+SUMIFS(CY$2:CY$149,$CZ$2:$CZ$149,Table1[[#This Row],[BAĞLANTI]])</f>
        <v>0</v>
      </c>
      <c r="CZ202" s="8" t="s">
        <v>5404</v>
      </c>
      <c r="DA202" s="8"/>
      <c r="DB202" s="8"/>
      <c r="DC202" s="8"/>
      <c r="DD202" s="8"/>
      <c r="DE202" s="8"/>
      <c r="DF202" s="8"/>
      <c r="DG202" s="8"/>
      <c r="DH202" s="8"/>
    </row>
    <row r="203" spans="1:112">
      <c r="A203" s="3" t="s">
        <v>5443</v>
      </c>
      <c r="B203" t="s">
        <v>19</v>
      </c>
      <c r="C203" t="s">
        <v>320</v>
      </c>
      <c r="D203" t="s">
        <v>74</v>
      </c>
      <c r="E203" t="s">
        <v>4975</v>
      </c>
      <c r="F203" s="77" t="s">
        <v>4973</v>
      </c>
      <c r="G203" t="s">
        <v>4983</v>
      </c>
      <c r="H203" s="3" t="s">
        <v>5444</v>
      </c>
      <c r="I203" s="3" t="s">
        <v>5194</v>
      </c>
      <c r="J203" s="78"/>
      <c r="K203" s="78"/>
      <c r="M203" s="78"/>
      <c r="N203" s="8">
        <f>+SUMIFS(N$2:N$149,$CZ$2:$CZ$149,Table1[[#This Row],[BAĞLANTI]])</f>
        <v>0</v>
      </c>
      <c r="O203" s="8">
        <f>+SUMIFS(O$2:O$149,$CZ$2:$CZ$149,Table1[[#This Row],[BAĞLANTI]])</f>
        <v>0</v>
      </c>
      <c r="P203" s="8">
        <f>+SUMIFS(P$2:P$149,$CZ$2:$CZ$149,Table1[[#This Row],[BAĞLANTI]])</f>
        <v>0</v>
      </c>
      <c r="Q203" s="8">
        <f>+SUMIFS(Q$2:Q$149,$CZ$2:$CZ$149,Table1[[#This Row],[BAĞLANTI]])</f>
        <v>0</v>
      </c>
      <c r="R203" s="8">
        <f>+SUMIFS(R$2:R$149,$CZ$2:$CZ$149,Table1[[#This Row],[BAĞLANTI]])</f>
        <v>1852</v>
      </c>
      <c r="S203" s="8">
        <f>+SUMIFS(S$2:S$149,$CZ$2:$CZ$149,Table1[[#This Row],[BAĞLANTI]])</f>
        <v>5608</v>
      </c>
      <c r="T203" s="8">
        <f>+SUMIFS(T$2:T$149,$CZ$2:$CZ$149,Table1[[#This Row],[BAĞLANTI]])</f>
        <v>4276</v>
      </c>
      <c r="U203" s="8">
        <f>+SUMIFS(U$2:U$149,$CZ$2:$CZ$149,Table1[[#This Row],[BAĞLANTI]])</f>
        <v>3316</v>
      </c>
      <c r="V203" s="8">
        <f>+SUMIFS(V$2:V$149,$CZ$2:$CZ$149,Table1[[#This Row],[BAĞLANTI]])</f>
        <v>3260</v>
      </c>
      <c r="W203" s="8">
        <f>+SUMIFS(W$2:W$149,$CZ$2:$CZ$149,Table1[[#This Row],[BAĞLANTI]])</f>
        <v>5576</v>
      </c>
      <c r="X203" s="8">
        <f>+SUMIFS(X$2:X$149,$CZ$2:$CZ$149,Table1[[#This Row],[BAĞLANTI]])</f>
        <v>8444</v>
      </c>
      <c r="Y203" s="10">
        <f>+SUMIFS(Y$2:Y$149,$CZ$2:$CZ$149,Table1[[#This Row],[BAĞLANTI]])</f>
        <v>7340</v>
      </c>
      <c r="Z203" s="8">
        <f>+SUMIFS(Z$2:Z$149,$CZ$2:$CZ$149,Table1[[#This Row],[BAĞLANTI]])</f>
        <v>10266.715506715507</v>
      </c>
      <c r="AA203" s="8">
        <f>+SUMIFS(AA$2:AA$149,$CZ$2:$CZ$149,Table1[[#This Row],[BAĞLANTI]])</f>
        <v>9935.5311355311351</v>
      </c>
      <c r="AB203" s="8">
        <f>+SUMIFS(AB$2:AB$149,$CZ$2:$CZ$149,Table1[[#This Row],[BAĞLANTI]])</f>
        <v>5477.1123321123323</v>
      </c>
      <c r="AC203" s="8">
        <f>+SUMIFS(AC$2:AC$149,$CZ$2:$CZ$149,Table1[[#This Row],[BAĞLANTI]])</f>
        <v>5146.7948717948721</v>
      </c>
      <c r="AD203" s="8">
        <f>+SUMIFS(AD$2:AD$149,$CZ$2:$CZ$149,Table1[[#This Row],[BAĞLANTI]])</f>
        <v>4648.7179487179483</v>
      </c>
      <c r="AE203" s="8">
        <f>+SUMIFS(AE$2:AE$149,$CZ$2:$CZ$149,Table1[[#This Row],[BAĞLANTI]])</f>
        <v>5146.7948717948721</v>
      </c>
      <c r="AF203" s="8">
        <f>+SUMIFS(AF$2:AF$149,$CZ$2:$CZ$149,Table1[[#This Row],[BAĞLANTI]])</f>
        <v>2158.3333333333335</v>
      </c>
      <c r="AG203" s="8">
        <f>+SUMIFS(AG$2:AG$149,$CZ$2:$CZ$149,Table1[[#This Row],[BAĞLANTI]])</f>
        <v>0</v>
      </c>
      <c r="AH203" s="8">
        <f>+SUMIFS(AH$2:AH$149,$CZ$2:$CZ$149,Table1[[#This Row],[BAĞLANTI]])</f>
        <v>0</v>
      </c>
      <c r="AI203" s="8">
        <f>+SUMIFS(AI$2:AI$149,$CZ$2:$CZ$149,Table1[[#This Row],[BAĞLANTI]])</f>
        <v>0</v>
      </c>
      <c r="AJ203" s="8">
        <f>+SUMIFS(AJ$2:AJ$149,$CZ$2:$CZ$149,Table1[[#This Row],[BAĞLANTI]])</f>
        <v>0</v>
      </c>
      <c r="AK203" s="8">
        <f>+SUMIFS(AK$2:AK$149,$CZ$2:$CZ$149,Table1[[#This Row],[BAĞLANTI]])</f>
        <v>0</v>
      </c>
      <c r="AL203" s="8">
        <f>+SUMIFS(AL$2:AL$149,$CZ$2:$CZ$149,Table1[[#This Row],[BAĞLANTI]])</f>
        <v>0</v>
      </c>
      <c r="AM203" s="8">
        <f>+SUMIFS(AM$2:AM$149,$CZ$2:$CZ$149,Table1[[#This Row],[BAĞLANTI]])</f>
        <v>0</v>
      </c>
      <c r="AN203" s="8">
        <f>+SUMIFS(AN$2:AN$149,$CZ$2:$CZ$149,Table1[[#This Row],[BAĞLANTI]])</f>
        <v>0</v>
      </c>
      <c r="AO203" s="8">
        <f>+SUMIFS(AO$2:AO$149,$CZ$2:$CZ$149,Table1[[#This Row],[BAĞLANTI]])</f>
        <v>0</v>
      </c>
      <c r="AP203" s="8">
        <f>+SUMIFS(AP$2:AP$149,$CZ$2:$CZ$149,Table1[[#This Row],[BAĞLANTI]])</f>
        <v>0</v>
      </c>
      <c r="AQ203" s="8">
        <f>+SUMIFS(AQ$2:AQ$149,$CZ$2:$CZ$149,Table1[[#This Row],[BAĞLANTI]])</f>
        <v>0</v>
      </c>
      <c r="AR203" s="8">
        <f>+SUMIFS(AR$2:AR$149,$CZ$2:$CZ$149,Table1[[#This Row],[BAĞLANTI]])</f>
        <v>0</v>
      </c>
      <c r="AS203" s="8">
        <f>+SUMIFS(AS$2:AS$149,$CZ$2:$CZ$149,Table1[[#This Row],[BAĞLANTI]])</f>
        <v>0</v>
      </c>
      <c r="AT203" s="8">
        <f>+SUMIFS(AT$2:AT$149,$CZ$2:$CZ$149,Table1[[#This Row],[BAĞLANTI]])</f>
        <v>0</v>
      </c>
      <c r="AU203" s="8">
        <f>+SUMIFS(AU$2:AU$149,$CZ$2:$CZ$149,Table1[[#This Row],[BAĞLANTI]])</f>
        <v>0</v>
      </c>
      <c r="AV203" s="8">
        <f>+SUMIFS(AV$2:AV$149,$CZ$2:$CZ$149,Table1[[#This Row],[BAĞLANTI]])</f>
        <v>0</v>
      </c>
      <c r="AW203" s="8">
        <f>+SUMIFS(AW$2:AW$149,$CZ$2:$CZ$149,Table1[[#This Row],[BAĞLANTI]])</f>
        <v>0</v>
      </c>
      <c r="AX203" s="8">
        <f>+SUMIFS(AX$2:AX$149,$CZ$2:$CZ$149,Table1[[#This Row],[BAĞLANTI]])</f>
        <v>0</v>
      </c>
      <c r="AY203" s="8">
        <f>+SUMIFS(AY$2:AY$149,$CZ$2:$CZ$149,Table1[[#This Row],[BAĞLANTI]])</f>
        <v>0</v>
      </c>
      <c r="AZ203" s="8">
        <f>+SUMIFS(AZ$2:AZ$149,$CZ$2:$CZ$149,Table1[[#This Row],[BAĞLANTI]])</f>
        <v>0</v>
      </c>
      <c r="BA203" s="8">
        <f>+SUMIFS(BA$2:BA$149,$CZ$2:$CZ$149,Table1[[#This Row],[BAĞLANTI]])</f>
        <v>0</v>
      </c>
      <c r="BB203" s="8">
        <f>+SUMIFS(BB$2:BB$149,$CZ$2:$CZ$149,Table1[[#This Row],[BAĞLANTI]])</f>
        <v>0</v>
      </c>
      <c r="BC203" s="8">
        <f>+SUMIFS(BC$2:BC$149,$CZ$2:$CZ$149,Table1[[#This Row],[BAĞLANTI]])</f>
        <v>0</v>
      </c>
      <c r="BD203" s="8">
        <f>+SUMIFS(BD$2:BD$149,$CZ$2:$CZ$149,Table1[[#This Row],[BAĞLANTI]])</f>
        <v>0</v>
      </c>
      <c r="BE203" s="8">
        <f>+SUMIFS(BE$2:BE$149,$CZ$2:$CZ$149,Table1[[#This Row],[BAĞLANTI]])</f>
        <v>0</v>
      </c>
      <c r="BF203" s="8">
        <f>+SUMIFS(BF$2:BF$149,$CZ$2:$CZ$149,Table1[[#This Row],[BAĞLANTI]])</f>
        <v>0</v>
      </c>
      <c r="BG203" s="8">
        <f>+SUMIFS(BG$2:BG$149,$CZ$2:$CZ$149,Table1[[#This Row],[BAĞLANTI]])</f>
        <v>0</v>
      </c>
      <c r="BH203" s="8">
        <f>+SUMIFS(BH$2:BH$149,$CZ$2:$CZ$149,Table1[[#This Row],[BAĞLANTI]])</f>
        <v>0</v>
      </c>
      <c r="BI203" s="8">
        <f>+SUMIFS(BI$2:BI$149,$CZ$2:$CZ$149,Table1[[#This Row],[BAĞLANTI]])</f>
        <v>0</v>
      </c>
      <c r="BJ203" s="8">
        <f>+SUMIFS(BJ$2:BJ$149,$CZ$2:$CZ$149,Table1[[#This Row],[BAĞLANTI]])</f>
        <v>0</v>
      </c>
      <c r="BK203" s="8">
        <f>+SUMIFS(BK$2:BK$149,$CZ$2:$CZ$149,Table1[[#This Row],[BAĞLANTI]])</f>
        <v>0</v>
      </c>
      <c r="BL203" s="8">
        <f>+SUMIFS(BL$2:BL$149,$CZ$2:$CZ$149,Table1[[#This Row],[BAĞLANTI]])</f>
        <v>0</v>
      </c>
      <c r="BM203" s="8">
        <f>+SUMIFS(BM$2:BM$149,$CZ$2:$CZ$149,Table1[[#This Row],[BAĞLANTI]])</f>
        <v>0</v>
      </c>
      <c r="BN203" s="8">
        <f>+SUMIFS(BN$2:BN$149,$CZ$2:$CZ$149,Table1[[#This Row],[BAĞLANTI]])</f>
        <v>0</v>
      </c>
      <c r="BO203" s="8">
        <f>+SUMIFS(BO$2:BO$149,$CZ$2:$CZ$149,Table1[[#This Row],[BAĞLANTI]])</f>
        <v>0</v>
      </c>
      <c r="BP203" s="8">
        <f>+SUMIFS(BP$2:BP$149,$CZ$2:$CZ$149,Table1[[#This Row],[BAĞLANTI]])</f>
        <v>0</v>
      </c>
      <c r="BQ203" s="8">
        <f>+SUMIFS(BQ$2:BQ$149,$CZ$2:$CZ$149,Table1[[#This Row],[BAĞLANTI]])</f>
        <v>0</v>
      </c>
      <c r="BR203" s="8">
        <f>+SUMIFS(BR$2:BR$149,$CZ$2:$CZ$149,Table1[[#This Row],[BAĞLANTI]])</f>
        <v>0</v>
      </c>
      <c r="BS203" s="8">
        <f>+SUMIFS(BS$2:BS$149,$CZ$2:$CZ$149,Table1[[#This Row],[BAĞLANTI]])</f>
        <v>0</v>
      </c>
      <c r="BT203" s="8">
        <f>+SUMIFS(BT$2:BT$149,$CZ$2:$CZ$149,Table1[[#This Row],[BAĞLANTI]])</f>
        <v>0</v>
      </c>
      <c r="BU203" s="8">
        <f>+SUMIFS(BU$2:BU$149,$CZ$2:$CZ$149,Table1[[#This Row],[BAĞLANTI]])</f>
        <v>0</v>
      </c>
      <c r="BV203" s="8">
        <f>+SUMIFS(BV$2:BV$149,$CZ$2:$CZ$149,Table1[[#This Row],[BAĞLANTI]])</f>
        <v>0</v>
      </c>
      <c r="BW203" s="8">
        <f>+SUMIFS(BW$2:BW$149,$CZ$2:$CZ$149,Table1[[#This Row],[BAĞLANTI]])</f>
        <v>0</v>
      </c>
      <c r="CK203" s="8">
        <f t="shared" si="65"/>
        <v>0</v>
      </c>
      <c r="CL203" s="8">
        <f t="shared" si="66"/>
        <v>0</v>
      </c>
      <c r="CM203" s="8">
        <f t="shared" si="67"/>
        <v>0</v>
      </c>
      <c r="CN203" s="8">
        <f t="shared" si="68"/>
        <v>0</v>
      </c>
      <c r="CO203" s="8">
        <f t="shared" si="69"/>
        <v>0</v>
      </c>
      <c r="CP203" s="8">
        <f t="shared" si="70"/>
        <v>0</v>
      </c>
      <c r="CQ203" s="8">
        <f t="shared" si="71"/>
        <v>0</v>
      </c>
      <c r="CR203" s="8">
        <f t="shared" si="72"/>
        <v>0</v>
      </c>
      <c r="CS203" s="8">
        <f t="shared" si="73"/>
        <v>0</v>
      </c>
      <c r="CT203" s="8">
        <f t="shared" si="74"/>
        <v>0</v>
      </c>
      <c r="CU203" s="8">
        <f t="shared" si="75"/>
        <v>0</v>
      </c>
      <c r="CV203" s="8">
        <f t="shared" si="76"/>
        <v>0</v>
      </c>
      <c r="CW203" s="8">
        <f>+SUMIFS(CW$2:CW$149,$CZ$2:$CZ$149,Table1[[#This Row],[BAĞLANTI]])</f>
        <v>0</v>
      </c>
      <c r="CX203" s="8">
        <f>+SUMIFS(CX$2:CX$149,$CZ$2:$CZ$149,Table1[[#This Row],[BAĞLANTI]])</f>
        <v>0</v>
      </c>
      <c r="CY203" s="8">
        <f>+SUMIFS(CY$2:CY$149,$CZ$2:$CZ$149,Table1[[#This Row],[BAĞLANTI]])</f>
        <v>0</v>
      </c>
      <c r="CZ203" s="8" t="s">
        <v>5405</v>
      </c>
      <c r="DA203" s="8"/>
      <c r="DB203" s="8"/>
      <c r="DC203" s="8"/>
      <c r="DD203" s="8"/>
      <c r="DE203" s="8"/>
      <c r="DF203" s="8"/>
      <c r="DG203" s="8"/>
      <c r="DH203" s="8"/>
    </row>
    <row r="204" spans="1:112">
      <c r="A204" s="3" t="s">
        <v>5443</v>
      </c>
      <c r="B204" t="s">
        <v>19</v>
      </c>
      <c r="C204" t="s">
        <v>320</v>
      </c>
      <c r="D204" t="s">
        <v>5182</v>
      </c>
      <c r="E204" t="s">
        <v>5183</v>
      </c>
      <c r="F204" s="77" t="s">
        <v>4973</v>
      </c>
      <c r="G204" t="s">
        <v>4983</v>
      </c>
      <c r="H204" s="3" t="s">
        <v>5444</v>
      </c>
      <c r="I204" s="3" t="s">
        <v>5194</v>
      </c>
      <c r="J204" s="78"/>
      <c r="K204" s="78"/>
      <c r="M204" s="78"/>
      <c r="N204" s="8">
        <f>+SUMIFS(N$2:N$149,$CZ$2:$CZ$149,Table1[[#This Row],[BAĞLANTI]])</f>
        <v>0</v>
      </c>
      <c r="O204" s="8">
        <f>+SUMIFS(O$2:O$149,$CZ$2:$CZ$149,Table1[[#This Row],[BAĞLANTI]])</f>
        <v>0</v>
      </c>
      <c r="P204" s="8">
        <f>+SUMIFS(P$2:P$149,$CZ$2:$CZ$149,Table1[[#This Row],[BAĞLANTI]])</f>
        <v>0</v>
      </c>
      <c r="Q204" s="8">
        <f>+SUMIFS(Q$2:Q$149,$CZ$2:$CZ$149,Table1[[#This Row],[BAĞLANTI]])</f>
        <v>0</v>
      </c>
      <c r="R204" s="8">
        <f>+SUMIFS(R$2:R$149,$CZ$2:$CZ$149,Table1[[#This Row],[BAĞLANTI]])</f>
        <v>0</v>
      </c>
      <c r="S204" s="8">
        <f>+SUMIFS(S$2:S$149,$CZ$2:$CZ$149,Table1[[#This Row],[BAĞLANTI]])</f>
        <v>0</v>
      </c>
      <c r="T204" s="8">
        <f>+SUMIFS(T$2:T$149,$CZ$2:$CZ$149,Table1[[#This Row],[BAĞLANTI]])</f>
        <v>0</v>
      </c>
      <c r="U204" s="8">
        <f>+SUMIFS(U$2:U$149,$CZ$2:$CZ$149,Table1[[#This Row],[BAĞLANTI]])</f>
        <v>0</v>
      </c>
      <c r="V204" s="8">
        <f>+SUMIFS(V$2:V$149,$CZ$2:$CZ$149,Table1[[#This Row],[BAĞLANTI]])</f>
        <v>0</v>
      </c>
      <c r="W204" s="8">
        <f>+SUMIFS(W$2:W$149,$CZ$2:$CZ$149,Table1[[#This Row],[BAĞLANTI]])</f>
        <v>0</v>
      </c>
      <c r="X204" s="8">
        <f>+SUMIFS(X$2:X$149,$CZ$2:$CZ$149,Table1[[#This Row],[BAĞLANTI]])</f>
        <v>0</v>
      </c>
      <c r="Y204" s="10">
        <f>+SUMIFS(Y$2:Y$149,$CZ$2:$CZ$149,Table1[[#This Row],[BAĞLANTI]])</f>
        <v>0</v>
      </c>
      <c r="Z204" s="8">
        <f>+SUMIFS(Z$2:Z$149,$CZ$2:$CZ$149,Table1[[#This Row],[BAĞLANTI]])</f>
        <v>0</v>
      </c>
      <c r="AA204" s="8">
        <f>+SUMIFS(AA$2:AA$149,$CZ$2:$CZ$149,Table1[[#This Row],[BAĞLANTI]])</f>
        <v>0</v>
      </c>
      <c r="AB204" s="8">
        <f>+SUMIFS(AB$2:AB$149,$CZ$2:$CZ$149,Table1[[#This Row],[BAĞLANTI]])</f>
        <v>0</v>
      </c>
      <c r="AC204" s="8">
        <f>+SUMIFS(AC$2:AC$149,$CZ$2:$CZ$149,Table1[[#This Row],[BAĞLANTI]])</f>
        <v>0</v>
      </c>
      <c r="AD204" s="8">
        <f>+SUMIFS(AD$2:AD$149,$CZ$2:$CZ$149,Table1[[#This Row],[BAĞLANTI]])</f>
        <v>0</v>
      </c>
      <c r="AE204" s="8">
        <f>+SUMIFS(AE$2:AE$149,$CZ$2:$CZ$149,Table1[[#This Row],[BAĞLANTI]])</f>
        <v>0</v>
      </c>
      <c r="AF204" s="8">
        <f>+SUMIFS(AF$2:AF$149,$CZ$2:$CZ$149,Table1[[#This Row],[BAĞLANTI]])</f>
        <v>0</v>
      </c>
      <c r="AG204" s="8">
        <f>+SUMIFS(AG$2:AG$149,$CZ$2:$CZ$149,Table1[[#This Row],[BAĞLANTI]])</f>
        <v>4833.333333333333</v>
      </c>
      <c r="AH204" s="8">
        <f>+SUMIFS(AH$2:AH$149,$CZ$2:$CZ$149,Table1[[#This Row],[BAĞLANTI]])</f>
        <v>5000</v>
      </c>
      <c r="AI204" s="8">
        <f>+SUMIFS(AI$2:AI$149,$CZ$2:$CZ$149,Table1[[#This Row],[BAĞLANTI]])</f>
        <v>5166.6666666666661</v>
      </c>
      <c r="AJ204" s="8">
        <f>+SUMIFS(AJ$2:AJ$149,$CZ$2:$CZ$149,Table1[[#This Row],[BAĞLANTI]])</f>
        <v>7854.6666666666661</v>
      </c>
      <c r="AK204" s="8">
        <f>+SUMIFS(AK$2:AK$149,$CZ$2:$CZ$149,Table1[[#This Row],[BAĞLANTI]])</f>
        <v>10040</v>
      </c>
      <c r="AL204" s="8">
        <f>+SUMIFS(AL$2:AL$149,$CZ$2:$CZ$149,Table1[[#This Row],[BAĞLANTI]])</f>
        <v>3505.3333333333358</v>
      </c>
      <c r="AM204" s="8">
        <f>+SUMIFS(AM$2:AM$149,$CZ$2:$CZ$149,Table1[[#This Row],[BAĞLANTI]])</f>
        <v>0</v>
      </c>
      <c r="AN204" s="8">
        <f>+SUMIFS(AN$2:AN$149,$CZ$2:$CZ$149,Table1[[#This Row],[BAĞLANTI]])</f>
        <v>0</v>
      </c>
      <c r="AO204" s="8">
        <f>+SUMIFS(AO$2:AO$149,$CZ$2:$CZ$149,Table1[[#This Row],[BAĞLANTI]])</f>
        <v>0</v>
      </c>
      <c r="AP204" s="8">
        <f>+SUMIFS(AP$2:AP$149,$CZ$2:$CZ$149,Table1[[#This Row],[BAĞLANTI]])</f>
        <v>0</v>
      </c>
      <c r="AQ204" s="8">
        <f>+SUMIFS(AQ$2:AQ$149,$CZ$2:$CZ$149,Table1[[#This Row],[BAĞLANTI]])</f>
        <v>0</v>
      </c>
      <c r="AR204" s="8">
        <f>+SUMIFS(AR$2:AR$149,$CZ$2:$CZ$149,Table1[[#This Row],[BAĞLANTI]])</f>
        <v>0</v>
      </c>
      <c r="AS204" s="8">
        <f>+SUMIFS(AS$2:AS$149,$CZ$2:$CZ$149,Table1[[#This Row],[BAĞLANTI]])</f>
        <v>0</v>
      </c>
      <c r="AT204" s="8">
        <f>+SUMIFS(AT$2:AT$149,$CZ$2:$CZ$149,Table1[[#This Row],[BAĞLANTI]])</f>
        <v>0</v>
      </c>
      <c r="AU204" s="8">
        <f>+SUMIFS(AU$2:AU$149,$CZ$2:$CZ$149,Table1[[#This Row],[BAĞLANTI]])</f>
        <v>0</v>
      </c>
      <c r="AV204" s="8">
        <f>+SUMIFS(AV$2:AV$149,$CZ$2:$CZ$149,Table1[[#This Row],[BAĞLANTI]])</f>
        <v>0</v>
      </c>
      <c r="AW204" s="8">
        <f>+SUMIFS(AW$2:AW$149,$CZ$2:$CZ$149,Table1[[#This Row],[BAĞLANTI]])</f>
        <v>0</v>
      </c>
      <c r="AX204" s="8">
        <f>+SUMIFS(AX$2:AX$149,$CZ$2:$CZ$149,Table1[[#This Row],[BAĞLANTI]])</f>
        <v>0</v>
      </c>
      <c r="AY204" s="8">
        <f>+SUMIFS(AY$2:AY$149,$CZ$2:$CZ$149,Table1[[#This Row],[BAĞLANTI]])</f>
        <v>0</v>
      </c>
      <c r="AZ204" s="8">
        <f>+SUMIFS(AZ$2:AZ$149,$CZ$2:$CZ$149,Table1[[#This Row],[BAĞLANTI]])</f>
        <v>0</v>
      </c>
      <c r="BA204" s="8">
        <f>+SUMIFS(BA$2:BA$149,$CZ$2:$CZ$149,Table1[[#This Row],[BAĞLANTI]])</f>
        <v>0</v>
      </c>
      <c r="BB204" s="8">
        <f>+SUMIFS(BB$2:BB$149,$CZ$2:$CZ$149,Table1[[#This Row],[BAĞLANTI]])</f>
        <v>0</v>
      </c>
      <c r="BC204" s="8">
        <f>+SUMIFS(BC$2:BC$149,$CZ$2:$CZ$149,Table1[[#This Row],[BAĞLANTI]])</f>
        <v>0</v>
      </c>
      <c r="BD204" s="8">
        <f>+SUMIFS(BD$2:BD$149,$CZ$2:$CZ$149,Table1[[#This Row],[BAĞLANTI]])</f>
        <v>0</v>
      </c>
      <c r="BE204" s="8">
        <f>+SUMIFS(BE$2:BE$149,$CZ$2:$CZ$149,Table1[[#This Row],[BAĞLANTI]])</f>
        <v>0</v>
      </c>
      <c r="BF204" s="8">
        <f>+SUMIFS(BF$2:BF$149,$CZ$2:$CZ$149,Table1[[#This Row],[BAĞLANTI]])</f>
        <v>0</v>
      </c>
      <c r="BG204" s="8">
        <f>+SUMIFS(BG$2:BG$149,$CZ$2:$CZ$149,Table1[[#This Row],[BAĞLANTI]])</f>
        <v>0</v>
      </c>
      <c r="BH204" s="8">
        <f>+SUMIFS(BH$2:BH$149,$CZ$2:$CZ$149,Table1[[#This Row],[BAĞLANTI]])</f>
        <v>0</v>
      </c>
      <c r="BI204" s="8">
        <f>+SUMIFS(BI$2:BI$149,$CZ$2:$CZ$149,Table1[[#This Row],[BAĞLANTI]])</f>
        <v>0</v>
      </c>
      <c r="BJ204" s="8">
        <f>+SUMIFS(BJ$2:BJ$149,$CZ$2:$CZ$149,Table1[[#This Row],[BAĞLANTI]])</f>
        <v>0</v>
      </c>
      <c r="BK204" s="8">
        <f>+SUMIFS(BK$2:BK$149,$CZ$2:$CZ$149,Table1[[#This Row],[BAĞLANTI]])</f>
        <v>0</v>
      </c>
      <c r="BL204" s="8">
        <f>+SUMIFS(BL$2:BL$149,$CZ$2:$CZ$149,Table1[[#This Row],[BAĞLANTI]])</f>
        <v>0</v>
      </c>
      <c r="BM204" s="8">
        <f>+SUMIFS(BM$2:BM$149,$CZ$2:$CZ$149,Table1[[#This Row],[BAĞLANTI]])</f>
        <v>0</v>
      </c>
      <c r="BN204" s="8">
        <f>+SUMIFS(BN$2:BN$149,$CZ$2:$CZ$149,Table1[[#This Row],[BAĞLANTI]])</f>
        <v>0</v>
      </c>
      <c r="BO204" s="8">
        <f>+SUMIFS(BO$2:BO$149,$CZ$2:$CZ$149,Table1[[#This Row],[BAĞLANTI]])</f>
        <v>0</v>
      </c>
      <c r="BP204" s="8">
        <f>+SUMIFS(BP$2:BP$149,$CZ$2:$CZ$149,Table1[[#This Row],[BAĞLANTI]])</f>
        <v>0</v>
      </c>
      <c r="BQ204" s="8">
        <f>+SUMIFS(BQ$2:BQ$149,$CZ$2:$CZ$149,Table1[[#This Row],[BAĞLANTI]])</f>
        <v>0</v>
      </c>
      <c r="BR204" s="8">
        <f>+SUMIFS(BR$2:BR$149,$CZ$2:$CZ$149,Table1[[#This Row],[BAĞLANTI]])</f>
        <v>0</v>
      </c>
      <c r="BS204" s="8">
        <f>+SUMIFS(BS$2:BS$149,$CZ$2:$CZ$149,Table1[[#This Row],[BAĞLANTI]])</f>
        <v>0</v>
      </c>
      <c r="BT204" s="8">
        <f>+SUMIFS(BT$2:BT$149,$CZ$2:$CZ$149,Table1[[#This Row],[BAĞLANTI]])</f>
        <v>0</v>
      </c>
      <c r="BU204" s="8">
        <f>+SUMIFS(BU$2:BU$149,$CZ$2:$CZ$149,Table1[[#This Row],[BAĞLANTI]])</f>
        <v>0</v>
      </c>
      <c r="BV204" s="8">
        <f>+SUMIFS(BV$2:BV$149,$CZ$2:$CZ$149,Table1[[#This Row],[BAĞLANTI]])</f>
        <v>0</v>
      </c>
      <c r="BW204" s="8">
        <f>+SUMIFS(BW$2:BW$149,$CZ$2:$CZ$149,Table1[[#This Row],[BAĞLANTI]])</f>
        <v>0</v>
      </c>
      <c r="CK204" s="8">
        <f t="shared" si="65"/>
        <v>0</v>
      </c>
      <c r="CL204" s="8">
        <f t="shared" si="66"/>
        <v>0</v>
      </c>
      <c r="CM204" s="8">
        <f t="shared" si="67"/>
        <v>0</v>
      </c>
      <c r="CN204" s="8">
        <f t="shared" si="68"/>
        <v>0</v>
      </c>
      <c r="CO204" s="8">
        <f t="shared" si="69"/>
        <v>0</v>
      </c>
      <c r="CP204" s="8">
        <f t="shared" si="70"/>
        <v>0</v>
      </c>
      <c r="CQ204" s="8">
        <f t="shared" si="71"/>
        <v>0</v>
      </c>
      <c r="CR204" s="8">
        <f t="shared" si="72"/>
        <v>0</v>
      </c>
      <c r="CS204" s="8">
        <f t="shared" si="73"/>
        <v>0</v>
      </c>
      <c r="CT204" s="8">
        <f t="shared" si="74"/>
        <v>0</v>
      </c>
      <c r="CU204" s="8">
        <f t="shared" si="75"/>
        <v>0</v>
      </c>
      <c r="CV204" s="8">
        <f t="shared" si="76"/>
        <v>0</v>
      </c>
      <c r="CW204" s="8">
        <f>+SUMIFS(CW$2:CW$149,$CZ$2:$CZ$149,Table1[[#This Row],[BAĞLANTI]])</f>
        <v>0</v>
      </c>
      <c r="CX204" s="8">
        <f>+SUMIFS(CX$2:CX$149,$CZ$2:$CZ$149,Table1[[#This Row],[BAĞLANTI]])</f>
        <v>0</v>
      </c>
      <c r="CY204" s="8">
        <f>+SUMIFS(CY$2:CY$149,$CZ$2:$CZ$149,Table1[[#This Row],[BAĞLANTI]])</f>
        <v>0</v>
      </c>
      <c r="CZ204" s="8" t="s">
        <v>5406</v>
      </c>
      <c r="DA204" s="8"/>
      <c r="DB204" s="8"/>
      <c r="DC204" s="8"/>
      <c r="DD204" s="8"/>
      <c r="DE204" s="8"/>
      <c r="DF204" s="8"/>
      <c r="DG204" s="8"/>
      <c r="DH204" s="8"/>
    </row>
    <row r="205" spans="1:112">
      <c r="A205" s="3" t="s">
        <v>5443</v>
      </c>
      <c r="B205" t="s">
        <v>20</v>
      </c>
      <c r="C205" t="s">
        <v>324</v>
      </c>
      <c r="D205" t="s">
        <v>72</v>
      </c>
      <c r="E205" t="s">
        <v>4974</v>
      </c>
      <c r="F205" s="77" t="s">
        <v>4973</v>
      </c>
      <c r="G205" t="s">
        <v>4983</v>
      </c>
      <c r="H205" s="3" t="s">
        <v>5444</v>
      </c>
      <c r="I205" s="3" t="s">
        <v>5194</v>
      </c>
      <c r="J205" s="78"/>
      <c r="K205" s="78"/>
      <c r="M205" s="78"/>
      <c r="N205" s="8">
        <f>+SUMIFS(N$2:N$149,$CZ$2:$CZ$149,Table1[[#This Row],[BAĞLANTI]])</f>
        <v>0</v>
      </c>
      <c r="O205" s="8">
        <f>+SUMIFS(O$2:O$149,$CZ$2:$CZ$149,Table1[[#This Row],[BAĞLANTI]])</f>
        <v>0</v>
      </c>
      <c r="P205" s="8">
        <f>+SUMIFS(P$2:P$149,$CZ$2:$CZ$149,Table1[[#This Row],[BAĞLANTI]])</f>
        <v>0</v>
      </c>
      <c r="Q205" s="8">
        <f>+SUMIFS(Q$2:Q$149,$CZ$2:$CZ$149,Table1[[#This Row],[BAĞLANTI]])</f>
        <v>0</v>
      </c>
      <c r="R205" s="8">
        <f>+SUMIFS(R$2:R$149,$CZ$2:$CZ$149,Table1[[#This Row],[BAĞLANTI]])</f>
        <v>0</v>
      </c>
      <c r="S205" s="8">
        <f>+SUMIFS(S$2:S$149,$CZ$2:$CZ$149,Table1[[#This Row],[BAĞLANTI]])</f>
        <v>0</v>
      </c>
      <c r="T205" s="8">
        <f>+SUMIFS(T$2:T$149,$CZ$2:$CZ$149,Table1[[#This Row],[BAĞLANTI]])</f>
        <v>8.7449999999999992</v>
      </c>
      <c r="U205" s="8">
        <f>+SUMIFS(U$2:U$149,$CZ$2:$CZ$149,Table1[[#This Row],[BAĞLANTI]])</f>
        <v>51.804544899999982</v>
      </c>
      <c r="V205" s="8">
        <f>+SUMIFS(V$2:V$149,$CZ$2:$CZ$149,Table1[[#This Row],[BAĞLANTI]])</f>
        <v>166.05698710000007</v>
      </c>
      <c r="W205" s="8">
        <f>+SUMIFS(W$2:W$149,$CZ$2:$CZ$149,Table1[[#This Row],[BAĞLANTI]])</f>
        <v>-59.632317</v>
      </c>
      <c r="X205" s="8">
        <f>+SUMIFS(X$2:X$149,$CZ$2:$CZ$149,Table1[[#This Row],[BAĞLANTI]])</f>
        <v>73.881328999999937</v>
      </c>
      <c r="Y205" s="10">
        <f>+SUMIFS(Y$2:Y$149,$CZ$2:$CZ$149,Table1[[#This Row],[BAĞLANTI]])</f>
        <v>76.805000000000007</v>
      </c>
      <c r="Z205" s="8">
        <f>+SUMIFS(Z$2:Z$149,$CZ$2:$CZ$149,Table1[[#This Row],[BAĞLANTI]])</f>
        <v>0</v>
      </c>
      <c r="AA205" s="8">
        <f>+SUMIFS(AA$2:AA$149,$CZ$2:$CZ$149,Table1[[#This Row],[BAĞLANTI]])</f>
        <v>0</v>
      </c>
      <c r="AB205" s="8">
        <f>+SUMIFS(AB$2:AB$149,$CZ$2:$CZ$149,Table1[[#This Row],[BAĞLANTI]])</f>
        <v>0</v>
      </c>
      <c r="AC205" s="8">
        <f>+SUMIFS(AC$2:AC$149,$CZ$2:$CZ$149,Table1[[#This Row],[BAĞLANTI]])</f>
        <v>0</v>
      </c>
      <c r="AD205" s="8">
        <f>+SUMIFS(AD$2:AD$149,$CZ$2:$CZ$149,Table1[[#This Row],[BAĞLANTI]])</f>
        <v>0</v>
      </c>
      <c r="AE205" s="8">
        <f>+SUMIFS(AE$2:AE$149,$CZ$2:$CZ$149,Table1[[#This Row],[BAĞLANTI]])</f>
        <v>0</v>
      </c>
      <c r="AF205" s="8">
        <f>+SUMIFS(AF$2:AF$149,$CZ$2:$CZ$149,Table1[[#This Row],[BAĞLANTI]])</f>
        <v>0</v>
      </c>
      <c r="AG205" s="8">
        <f>+SUMIFS(AG$2:AG$149,$CZ$2:$CZ$149,Table1[[#This Row],[BAĞLANTI]])</f>
        <v>0</v>
      </c>
      <c r="AH205" s="8">
        <f>+SUMIFS(AH$2:AH$149,$CZ$2:$CZ$149,Table1[[#This Row],[BAĞLANTI]])</f>
        <v>0</v>
      </c>
      <c r="AI205" s="8">
        <f>+SUMIFS(AI$2:AI$149,$CZ$2:$CZ$149,Table1[[#This Row],[BAĞLANTI]])</f>
        <v>0</v>
      </c>
      <c r="AJ205" s="8">
        <f>+SUMIFS(AJ$2:AJ$149,$CZ$2:$CZ$149,Table1[[#This Row],[BAĞLANTI]])</f>
        <v>0</v>
      </c>
      <c r="AK205" s="8">
        <f>+SUMIFS(AK$2:AK$149,$CZ$2:$CZ$149,Table1[[#This Row],[BAĞLANTI]])</f>
        <v>0</v>
      </c>
      <c r="AL205" s="8">
        <f>+SUMIFS(AL$2:AL$149,$CZ$2:$CZ$149,Table1[[#This Row],[BAĞLANTI]])</f>
        <v>0</v>
      </c>
      <c r="AM205" s="8">
        <f>+SUMIFS(AM$2:AM$149,$CZ$2:$CZ$149,Table1[[#This Row],[BAĞLANTI]])</f>
        <v>0</v>
      </c>
      <c r="AN205" s="8">
        <f>+SUMIFS(AN$2:AN$149,$CZ$2:$CZ$149,Table1[[#This Row],[BAĞLANTI]])</f>
        <v>0</v>
      </c>
      <c r="AO205" s="8">
        <f>+SUMIFS(AO$2:AO$149,$CZ$2:$CZ$149,Table1[[#This Row],[BAĞLANTI]])</f>
        <v>0</v>
      </c>
      <c r="AP205" s="8">
        <f>+SUMIFS(AP$2:AP$149,$CZ$2:$CZ$149,Table1[[#This Row],[BAĞLANTI]])</f>
        <v>0</v>
      </c>
      <c r="AQ205" s="8">
        <f>+SUMIFS(AQ$2:AQ$149,$CZ$2:$CZ$149,Table1[[#This Row],[BAĞLANTI]])</f>
        <v>0</v>
      </c>
      <c r="AR205" s="8">
        <f>+SUMIFS(AR$2:AR$149,$CZ$2:$CZ$149,Table1[[#This Row],[BAĞLANTI]])</f>
        <v>0</v>
      </c>
      <c r="AS205" s="8">
        <f>+SUMIFS(AS$2:AS$149,$CZ$2:$CZ$149,Table1[[#This Row],[BAĞLANTI]])</f>
        <v>0</v>
      </c>
      <c r="AT205" s="8">
        <f>+SUMIFS(AT$2:AT$149,$CZ$2:$CZ$149,Table1[[#This Row],[BAĞLANTI]])</f>
        <v>0</v>
      </c>
      <c r="AU205" s="8">
        <f>+SUMIFS(AU$2:AU$149,$CZ$2:$CZ$149,Table1[[#This Row],[BAĞLANTI]])</f>
        <v>0</v>
      </c>
      <c r="AV205" s="8">
        <f>+SUMIFS(AV$2:AV$149,$CZ$2:$CZ$149,Table1[[#This Row],[BAĞLANTI]])</f>
        <v>0</v>
      </c>
      <c r="AW205" s="8">
        <f>+SUMIFS(AW$2:AW$149,$CZ$2:$CZ$149,Table1[[#This Row],[BAĞLANTI]])</f>
        <v>0</v>
      </c>
      <c r="AX205" s="8">
        <f>+SUMIFS(AX$2:AX$149,$CZ$2:$CZ$149,Table1[[#This Row],[BAĞLANTI]])</f>
        <v>0</v>
      </c>
      <c r="AY205" s="8">
        <f>+SUMIFS(AY$2:AY$149,$CZ$2:$CZ$149,Table1[[#This Row],[BAĞLANTI]])</f>
        <v>0</v>
      </c>
      <c r="AZ205" s="8">
        <f>+SUMIFS(AZ$2:AZ$149,$CZ$2:$CZ$149,Table1[[#This Row],[BAĞLANTI]])</f>
        <v>0</v>
      </c>
      <c r="BA205" s="8">
        <f>+SUMIFS(BA$2:BA$149,$CZ$2:$CZ$149,Table1[[#This Row],[BAĞLANTI]])</f>
        <v>0</v>
      </c>
      <c r="BB205" s="8">
        <f>+SUMIFS(BB$2:BB$149,$CZ$2:$CZ$149,Table1[[#This Row],[BAĞLANTI]])</f>
        <v>0</v>
      </c>
      <c r="BC205" s="8">
        <f>+SUMIFS(BC$2:BC$149,$CZ$2:$CZ$149,Table1[[#This Row],[BAĞLANTI]])</f>
        <v>0</v>
      </c>
      <c r="BD205" s="8">
        <f>+SUMIFS(BD$2:BD$149,$CZ$2:$CZ$149,Table1[[#This Row],[BAĞLANTI]])</f>
        <v>0</v>
      </c>
      <c r="BE205" s="8">
        <f>+SUMIFS(BE$2:BE$149,$CZ$2:$CZ$149,Table1[[#This Row],[BAĞLANTI]])</f>
        <v>0</v>
      </c>
      <c r="BF205" s="8">
        <f>+SUMIFS(BF$2:BF$149,$CZ$2:$CZ$149,Table1[[#This Row],[BAĞLANTI]])</f>
        <v>0</v>
      </c>
      <c r="BG205" s="8">
        <f>+SUMIFS(BG$2:BG$149,$CZ$2:$CZ$149,Table1[[#This Row],[BAĞLANTI]])</f>
        <v>0</v>
      </c>
      <c r="BH205" s="8">
        <f>+SUMIFS(BH$2:BH$149,$CZ$2:$CZ$149,Table1[[#This Row],[BAĞLANTI]])</f>
        <v>0</v>
      </c>
      <c r="BI205" s="8">
        <f>+SUMIFS(BI$2:BI$149,$CZ$2:$CZ$149,Table1[[#This Row],[BAĞLANTI]])</f>
        <v>0</v>
      </c>
      <c r="BJ205" s="8">
        <f>+SUMIFS(BJ$2:BJ$149,$CZ$2:$CZ$149,Table1[[#This Row],[BAĞLANTI]])</f>
        <v>0</v>
      </c>
      <c r="BK205" s="8">
        <f>+SUMIFS(BK$2:BK$149,$CZ$2:$CZ$149,Table1[[#This Row],[BAĞLANTI]])</f>
        <v>0</v>
      </c>
      <c r="BL205" s="8">
        <f>+SUMIFS(BL$2:BL$149,$CZ$2:$CZ$149,Table1[[#This Row],[BAĞLANTI]])</f>
        <v>0</v>
      </c>
      <c r="BM205" s="8">
        <f>+SUMIFS(BM$2:BM$149,$CZ$2:$CZ$149,Table1[[#This Row],[BAĞLANTI]])</f>
        <v>0</v>
      </c>
      <c r="BN205" s="8">
        <f>+SUMIFS(BN$2:BN$149,$CZ$2:$CZ$149,Table1[[#This Row],[BAĞLANTI]])</f>
        <v>0</v>
      </c>
      <c r="BO205" s="8">
        <f>+SUMIFS(BO$2:BO$149,$CZ$2:$CZ$149,Table1[[#This Row],[BAĞLANTI]])</f>
        <v>0</v>
      </c>
      <c r="BP205" s="8">
        <f>+SUMIFS(BP$2:BP$149,$CZ$2:$CZ$149,Table1[[#This Row],[BAĞLANTI]])</f>
        <v>0</v>
      </c>
      <c r="BQ205" s="8">
        <f>+SUMIFS(BQ$2:BQ$149,$CZ$2:$CZ$149,Table1[[#This Row],[BAĞLANTI]])</f>
        <v>0</v>
      </c>
      <c r="BR205" s="8">
        <f>+SUMIFS(BR$2:BR$149,$CZ$2:$CZ$149,Table1[[#This Row],[BAĞLANTI]])</f>
        <v>0</v>
      </c>
      <c r="BS205" s="8">
        <f>+SUMIFS(BS$2:BS$149,$CZ$2:$CZ$149,Table1[[#This Row],[BAĞLANTI]])</f>
        <v>0</v>
      </c>
      <c r="BT205" s="8">
        <f>+SUMIFS(BT$2:BT$149,$CZ$2:$CZ$149,Table1[[#This Row],[BAĞLANTI]])</f>
        <v>0</v>
      </c>
      <c r="BU205" s="8">
        <f>+SUMIFS(BU$2:BU$149,$CZ$2:$CZ$149,Table1[[#This Row],[BAĞLANTI]])</f>
        <v>0</v>
      </c>
      <c r="BV205" s="8">
        <f>+SUMIFS(BV$2:BV$149,$CZ$2:$CZ$149,Table1[[#This Row],[BAĞLANTI]])</f>
        <v>0</v>
      </c>
      <c r="BW205" s="8">
        <f>+SUMIFS(BW$2:BW$149,$CZ$2:$CZ$149,Table1[[#This Row],[BAĞLANTI]])</f>
        <v>0</v>
      </c>
      <c r="CK205" s="8">
        <f t="shared" si="65"/>
        <v>0</v>
      </c>
      <c r="CL205" s="8">
        <f t="shared" si="66"/>
        <v>0</v>
      </c>
      <c r="CM205" s="8">
        <f t="shared" si="67"/>
        <v>0</v>
      </c>
      <c r="CN205" s="8">
        <f t="shared" si="68"/>
        <v>0</v>
      </c>
      <c r="CO205" s="8">
        <f t="shared" si="69"/>
        <v>0</v>
      </c>
      <c r="CP205" s="8">
        <f t="shared" si="70"/>
        <v>0</v>
      </c>
      <c r="CQ205" s="8">
        <f t="shared" si="71"/>
        <v>0</v>
      </c>
      <c r="CR205" s="8">
        <f t="shared" si="72"/>
        <v>0</v>
      </c>
      <c r="CS205" s="8">
        <f t="shared" si="73"/>
        <v>0</v>
      </c>
      <c r="CT205" s="8">
        <f t="shared" si="74"/>
        <v>0</v>
      </c>
      <c r="CU205" s="8">
        <f t="shared" si="75"/>
        <v>0</v>
      </c>
      <c r="CV205" s="8">
        <f t="shared" si="76"/>
        <v>0</v>
      </c>
      <c r="CW205" s="8">
        <f>+SUMIFS(CW$2:CW$149,$CZ$2:$CZ$149,Table1[[#This Row],[BAĞLANTI]])</f>
        <v>0</v>
      </c>
      <c r="CX205" s="8">
        <f>+SUMIFS(CX$2:CX$149,$CZ$2:$CZ$149,Table1[[#This Row],[BAĞLANTI]])</f>
        <v>0</v>
      </c>
      <c r="CY205" s="8">
        <f>+SUMIFS(CY$2:CY$149,$CZ$2:$CZ$149,Table1[[#This Row],[BAĞLANTI]])</f>
        <v>0</v>
      </c>
      <c r="CZ205" s="8" t="s">
        <v>5407</v>
      </c>
      <c r="DA205" s="8"/>
      <c r="DB205" s="8"/>
      <c r="DC205" s="8"/>
      <c r="DD205" s="8"/>
      <c r="DE205" s="8"/>
      <c r="DF205" s="8"/>
      <c r="DG205" s="8"/>
      <c r="DH205" s="8"/>
    </row>
    <row r="206" spans="1:112">
      <c r="A206" s="3" t="s">
        <v>5443</v>
      </c>
      <c r="B206" t="s">
        <v>20</v>
      </c>
      <c r="C206" t="s">
        <v>324</v>
      </c>
      <c r="D206" t="s">
        <v>74</v>
      </c>
      <c r="E206" t="s">
        <v>4975</v>
      </c>
      <c r="F206" s="77" t="s">
        <v>4973</v>
      </c>
      <c r="G206" t="s">
        <v>4983</v>
      </c>
      <c r="H206" s="3" t="s">
        <v>5444</v>
      </c>
      <c r="I206" s="3" t="s">
        <v>5194</v>
      </c>
      <c r="J206" s="78"/>
      <c r="K206" s="78"/>
      <c r="M206" s="78"/>
      <c r="N206" s="8">
        <f>+SUMIFS(N$2:N$149,$CZ$2:$CZ$149,Table1[[#This Row],[BAĞLANTI]])</f>
        <v>0</v>
      </c>
      <c r="O206" s="8">
        <f>+SUMIFS(O$2:O$149,$CZ$2:$CZ$149,Table1[[#This Row],[BAĞLANTI]])</f>
        <v>0</v>
      </c>
      <c r="P206" s="8">
        <f>+SUMIFS(P$2:P$149,$CZ$2:$CZ$149,Table1[[#This Row],[BAĞLANTI]])</f>
        <v>0</v>
      </c>
      <c r="Q206" s="8">
        <f>+SUMIFS(Q$2:Q$149,$CZ$2:$CZ$149,Table1[[#This Row],[BAĞLANTI]])</f>
        <v>0</v>
      </c>
      <c r="R206" s="8">
        <f>+SUMIFS(R$2:R$149,$CZ$2:$CZ$149,Table1[[#This Row],[BAĞLANTI]])</f>
        <v>0</v>
      </c>
      <c r="S206" s="8">
        <f>+SUMIFS(S$2:S$149,$CZ$2:$CZ$149,Table1[[#This Row],[BAĞLANTI]])</f>
        <v>41.09</v>
      </c>
      <c r="T206" s="8">
        <f>+SUMIFS(T$2:T$149,$CZ$2:$CZ$149,Table1[[#This Row],[BAĞLANTI]])</f>
        <v>19.128</v>
      </c>
      <c r="U206" s="8">
        <f>+SUMIFS(U$2:U$149,$CZ$2:$CZ$149,Table1[[#This Row],[BAĞLANTI]])</f>
        <v>64.319999999999993</v>
      </c>
      <c r="V206" s="8">
        <f>+SUMIFS(V$2:V$149,$CZ$2:$CZ$149,Table1[[#This Row],[BAĞLANTI]])</f>
        <v>71.31</v>
      </c>
      <c r="W206" s="8">
        <f>+SUMIFS(W$2:W$149,$CZ$2:$CZ$149,Table1[[#This Row],[BAĞLANTI]])</f>
        <v>45.31</v>
      </c>
      <c r="X206" s="8">
        <f>+SUMIFS(X$2:X$149,$CZ$2:$CZ$149,Table1[[#This Row],[BAĞLANTI]])</f>
        <v>18.66</v>
      </c>
      <c r="Y206" s="10">
        <f>+SUMIFS(Y$2:Y$149,$CZ$2:$CZ$149,Table1[[#This Row],[BAĞLANTI]])</f>
        <v>64.05</v>
      </c>
      <c r="Z206" s="8">
        <f>+SUMIFS(Z$2:Z$149,$CZ$2:$CZ$149,Table1[[#This Row],[BAĞLANTI]])</f>
        <v>0</v>
      </c>
      <c r="AA206" s="8">
        <f>+SUMIFS(AA$2:AA$149,$CZ$2:$CZ$149,Table1[[#This Row],[BAĞLANTI]])</f>
        <v>0</v>
      </c>
      <c r="AB206" s="8">
        <f>+SUMIFS(AB$2:AB$149,$CZ$2:$CZ$149,Table1[[#This Row],[BAĞLANTI]])</f>
        <v>0</v>
      </c>
      <c r="AC206" s="8">
        <f>+SUMIFS(AC$2:AC$149,$CZ$2:$CZ$149,Table1[[#This Row],[BAĞLANTI]])</f>
        <v>0</v>
      </c>
      <c r="AD206" s="8">
        <f>+SUMIFS(AD$2:AD$149,$CZ$2:$CZ$149,Table1[[#This Row],[BAĞLANTI]])</f>
        <v>0</v>
      </c>
      <c r="AE206" s="8">
        <f>+SUMIFS(AE$2:AE$149,$CZ$2:$CZ$149,Table1[[#This Row],[BAĞLANTI]])</f>
        <v>0</v>
      </c>
      <c r="AF206" s="8">
        <f>+SUMIFS(AF$2:AF$149,$CZ$2:$CZ$149,Table1[[#This Row],[BAĞLANTI]])</f>
        <v>0</v>
      </c>
      <c r="AG206" s="8">
        <f>+SUMIFS(AG$2:AG$149,$CZ$2:$CZ$149,Table1[[#This Row],[BAĞLANTI]])</f>
        <v>0</v>
      </c>
      <c r="AH206" s="8">
        <f>+SUMIFS(AH$2:AH$149,$CZ$2:$CZ$149,Table1[[#This Row],[BAĞLANTI]])</f>
        <v>0</v>
      </c>
      <c r="AI206" s="8">
        <f>+SUMIFS(AI$2:AI$149,$CZ$2:$CZ$149,Table1[[#This Row],[BAĞLANTI]])</f>
        <v>0</v>
      </c>
      <c r="AJ206" s="8">
        <f>+SUMIFS(AJ$2:AJ$149,$CZ$2:$CZ$149,Table1[[#This Row],[BAĞLANTI]])</f>
        <v>0</v>
      </c>
      <c r="AK206" s="8">
        <f>+SUMIFS(AK$2:AK$149,$CZ$2:$CZ$149,Table1[[#This Row],[BAĞLANTI]])</f>
        <v>0</v>
      </c>
      <c r="AL206" s="8">
        <f>+SUMIFS(AL$2:AL$149,$CZ$2:$CZ$149,Table1[[#This Row],[BAĞLANTI]])</f>
        <v>0</v>
      </c>
      <c r="AM206" s="8">
        <f>+SUMIFS(AM$2:AM$149,$CZ$2:$CZ$149,Table1[[#This Row],[BAĞLANTI]])</f>
        <v>0</v>
      </c>
      <c r="AN206" s="8">
        <f>+SUMIFS(AN$2:AN$149,$CZ$2:$CZ$149,Table1[[#This Row],[BAĞLANTI]])</f>
        <v>0</v>
      </c>
      <c r="AO206" s="8">
        <f>+SUMIFS(AO$2:AO$149,$CZ$2:$CZ$149,Table1[[#This Row],[BAĞLANTI]])</f>
        <v>0</v>
      </c>
      <c r="AP206" s="8">
        <f>+SUMIFS(AP$2:AP$149,$CZ$2:$CZ$149,Table1[[#This Row],[BAĞLANTI]])</f>
        <v>0</v>
      </c>
      <c r="AQ206" s="8">
        <f>+SUMIFS(AQ$2:AQ$149,$CZ$2:$CZ$149,Table1[[#This Row],[BAĞLANTI]])</f>
        <v>0</v>
      </c>
      <c r="AR206" s="8">
        <f>+SUMIFS(AR$2:AR$149,$CZ$2:$CZ$149,Table1[[#This Row],[BAĞLANTI]])</f>
        <v>0</v>
      </c>
      <c r="AS206" s="8">
        <f>+SUMIFS(AS$2:AS$149,$CZ$2:$CZ$149,Table1[[#This Row],[BAĞLANTI]])</f>
        <v>0</v>
      </c>
      <c r="AT206" s="8">
        <f>+SUMIFS(AT$2:AT$149,$CZ$2:$CZ$149,Table1[[#This Row],[BAĞLANTI]])</f>
        <v>0</v>
      </c>
      <c r="AU206" s="8">
        <f>+SUMIFS(AU$2:AU$149,$CZ$2:$CZ$149,Table1[[#This Row],[BAĞLANTI]])</f>
        <v>0</v>
      </c>
      <c r="AV206" s="8">
        <f>+SUMIFS(AV$2:AV$149,$CZ$2:$CZ$149,Table1[[#This Row],[BAĞLANTI]])</f>
        <v>0</v>
      </c>
      <c r="AW206" s="8">
        <f>+SUMIFS(AW$2:AW$149,$CZ$2:$CZ$149,Table1[[#This Row],[BAĞLANTI]])</f>
        <v>0</v>
      </c>
      <c r="AX206" s="8">
        <f>+SUMIFS(AX$2:AX$149,$CZ$2:$CZ$149,Table1[[#This Row],[BAĞLANTI]])</f>
        <v>0</v>
      </c>
      <c r="AY206" s="8">
        <f>+SUMIFS(AY$2:AY$149,$CZ$2:$CZ$149,Table1[[#This Row],[BAĞLANTI]])</f>
        <v>0</v>
      </c>
      <c r="AZ206" s="8">
        <f>+SUMIFS(AZ$2:AZ$149,$CZ$2:$CZ$149,Table1[[#This Row],[BAĞLANTI]])</f>
        <v>0</v>
      </c>
      <c r="BA206" s="8">
        <f>+SUMIFS(BA$2:BA$149,$CZ$2:$CZ$149,Table1[[#This Row],[BAĞLANTI]])</f>
        <v>0</v>
      </c>
      <c r="BB206" s="8">
        <f>+SUMIFS(BB$2:BB$149,$CZ$2:$CZ$149,Table1[[#This Row],[BAĞLANTI]])</f>
        <v>0</v>
      </c>
      <c r="BC206" s="8">
        <f>+SUMIFS(BC$2:BC$149,$CZ$2:$CZ$149,Table1[[#This Row],[BAĞLANTI]])</f>
        <v>0</v>
      </c>
      <c r="BD206" s="8">
        <f>+SUMIFS(BD$2:BD$149,$CZ$2:$CZ$149,Table1[[#This Row],[BAĞLANTI]])</f>
        <v>0</v>
      </c>
      <c r="BE206" s="8">
        <f>+SUMIFS(BE$2:BE$149,$CZ$2:$CZ$149,Table1[[#This Row],[BAĞLANTI]])</f>
        <v>0</v>
      </c>
      <c r="BF206" s="8">
        <f>+SUMIFS(BF$2:BF$149,$CZ$2:$CZ$149,Table1[[#This Row],[BAĞLANTI]])</f>
        <v>0</v>
      </c>
      <c r="BG206" s="8">
        <f>+SUMIFS(BG$2:BG$149,$CZ$2:$CZ$149,Table1[[#This Row],[BAĞLANTI]])</f>
        <v>0</v>
      </c>
      <c r="BH206" s="8">
        <f>+SUMIFS(BH$2:BH$149,$CZ$2:$CZ$149,Table1[[#This Row],[BAĞLANTI]])</f>
        <v>0</v>
      </c>
      <c r="BI206" s="8">
        <f>+SUMIFS(BI$2:BI$149,$CZ$2:$CZ$149,Table1[[#This Row],[BAĞLANTI]])</f>
        <v>0</v>
      </c>
      <c r="BJ206" s="8">
        <f>+SUMIFS(BJ$2:BJ$149,$CZ$2:$CZ$149,Table1[[#This Row],[BAĞLANTI]])</f>
        <v>0</v>
      </c>
      <c r="BK206" s="8">
        <f>+SUMIFS(BK$2:BK$149,$CZ$2:$CZ$149,Table1[[#This Row],[BAĞLANTI]])</f>
        <v>0</v>
      </c>
      <c r="BL206" s="8">
        <f>+SUMIFS(BL$2:BL$149,$CZ$2:$CZ$149,Table1[[#This Row],[BAĞLANTI]])</f>
        <v>0</v>
      </c>
      <c r="BM206" s="8">
        <f>+SUMIFS(BM$2:BM$149,$CZ$2:$CZ$149,Table1[[#This Row],[BAĞLANTI]])</f>
        <v>0</v>
      </c>
      <c r="BN206" s="8">
        <f>+SUMIFS(BN$2:BN$149,$CZ$2:$CZ$149,Table1[[#This Row],[BAĞLANTI]])</f>
        <v>0</v>
      </c>
      <c r="BO206" s="8">
        <f>+SUMIFS(BO$2:BO$149,$CZ$2:$CZ$149,Table1[[#This Row],[BAĞLANTI]])</f>
        <v>0</v>
      </c>
      <c r="BP206" s="8">
        <f>+SUMIFS(BP$2:BP$149,$CZ$2:$CZ$149,Table1[[#This Row],[BAĞLANTI]])</f>
        <v>0</v>
      </c>
      <c r="BQ206" s="8">
        <f>+SUMIFS(BQ$2:BQ$149,$CZ$2:$CZ$149,Table1[[#This Row],[BAĞLANTI]])</f>
        <v>0</v>
      </c>
      <c r="BR206" s="8">
        <f>+SUMIFS(BR$2:BR$149,$CZ$2:$CZ$149,Table1[[#This Row],[BAĞLANTI]])</f>
        <v>0</v>
      </c>
      <c r="BS206" s="8">
        <f>+SUMIFS(BS$2:BS$149,$CZ$2:$CZ$149,Table1[[#This Row],[BAĞLANTI]])</f>
        <v>0</v>
      </c>
      <c r="BT206" s="8">
        <f>+SUMIFS(BT$2:BT$149,$CZ$2:$CZ$149,Table1[[#This Row],[BAĞLANTI]])</f>
        <v>0</v>
      </c>
      <c r="BU206" s="8">
        <f>+SUMIFS(BU$2:BU$149,$CZ$2:$CZ$149,Table1[[#This Row],[BAĞLANTI]])</f>
        <v>0</v>
      </c>
      <c r="BV206" s="8">
        <f>+SUMIFS(BV$2:BV$149,$CZ$2:$CZ$149,Table1[[#This Row],[BAĞLANTI]])</f>
        <v>0</v>
      </c>
      <c r="BW206" s="8">
        <f>+SUMIFS(BW$2:BW$149,$CZ$2:$CZ$149,Table1[[#This Row],[BAĞLANTI]])</f>
        <v>0</v>
      </c>
      <c r="CK206" s="8">
        <f t="shared" si="65"/>
        <v>0</v>
      </c>
      <c r="CL206" s="8">
        <f t="shared" si="66"/>
        <v>0</v>
      </c>
      <c r="CM206" s="8">
        <f t="shared" si="67"/>
        <v>0</v>
      </c>
      <c r="CN206" s="8">
        <f t="shared" si="68"/>
        <v>0</v>
      </c>
      <c r="CO206" s="8">
        <f t="shared" si="69"/>
        <v>0</v>
      </c>
      <c r="CP206" s="8">
        <f t="shared" si="70"/>
        <v>0</v>
      </c>
      <c r="CQ206" s="8">
        <f t="shared" si="71"/>
        <v>0</v>
      </c>
      <c r="CR206" s="8">
        <f t="shared" si="72"/>
        <v>0</v>
      </c>
      <c r="CS206" s="8">
        <f t="shared" si="73"/>
        <v>0</v>
      </c>
      <c r="CT206" s="8">
        <f t="shared" si="74"/>
        <v>0</v>
      </c>
      <c r="CU206" s="8">
        <f t="shared" si="75"/>
        <v>0</v>
      </c>
      <c r="CV206" s="8">
        <f t="shared" si="76"/>
        <v>0</v>
      </c>
      <c r="CW206" s="8">
        <f>+SUMIFS(CW$2:CW$149,$CZ$2:$CZ$149,Table1[[#This Row],[BAĞLANTI]])</f>
        <v>0</v>
      </c>
      <c r="CX206" s="8">
        <f>+SUMIFS(CX$2:CX$149,$CZ$2:$CZ$149,Table1[[#This Row],[BAĞLANTI]])</f>
        <v>0</v>
      </c>
      <c r="CY206" s="8">
        <f>+SUMIFS(CY$2:CY$149,$CZ$2:$CZ$149,Table1[[#This Row],[BAĞLANTI]])</f>
        <v>0</v>
      </c>
      <c r="CZ206" s="8" t="s">
        <v>5408</v>
      </c>
      <c r="DA206" s="8"/>
      <c r="DB206" s="8"/>
      <c r="DC206" s="8"/>
      <c r="DD206" s="8"/>
      <c r="DE206" s="8"/>
      <c r="DF206" s="8"/>
      <c r="DG206" s="8"/>
      <c r="DH206" s="8"/>
    </row>
    <row r="207" spans="1:112">
      <c r="A207" s="3" t="s">
        <v>5443</v>
      </c>
      <c r="B207" t="s">
        <v>20</v>
      </c>
      <c r="C207" t="s">
        <v>324</v>
      </c>
      <c r="D207" t="s">
        <v>5182</v>
      </c>
      <c r="E207" t="s">
        <v>5183</v>
      </c>
      <c r="F207" s="77" t="s">
        <v>4973</v>
      </c>
      <c r="G207" t="s">
        <v>4983</v>
      </c>
      <c r="H207" s="3" t="s">
        <v>5444</v>
      </c>
      <c r="I207" s="3" t="s">
        <v>5194</v>
      </c>
      <c r="J207" s="78"/>
      <c r="K207" s="78"/>
      <c r="M207" s="78"/>
      <c r="N207" s="8">
        <f>+SUMIFS(N$2:N$149,$CZ$2:$CZ$149,Table1[[#This Row],[BAĞLANTI]])</f>
        <v>0</v>
      </c>
      <c r="O207" s="8">
        <f>+SUMIFS(O$2:O$149,$CZ$2:$CZ$149,Table1[[#This Row],[BAĞLANTI]])</f>
        <v>0</v>
      </c>
      <c r="P207" s="8">
        <f>+SUMIFS(P$2:P$149,$CZ$2:$CZ$149,Table1[[#This Row],[BAĞLANTI]])</f>
        <v>0</v>
      </c>
      <c r="Q207" s="8">
        <f>+SUMIFS(Q$2:Q$149,$CZ$2:$CZ$149,Table1[[#This Row],[BAĞLANTI]])</f>
        <v>0</v>
      </c>
      <c r="R207" s="8">
        <f>+SUMIFS(R$2:R$149,$CZ$2:$CZ$149,Table1[[#This Row],[BAĞLANTI]])</f>
        <v>0</v>
      </c>
      <c r="S207" s="8">
        <f>+SUMIFS(S$2:S$149,$CZ$2:$CZ$149,Table1[[#This Row],[BAĞLANTI]])</f>
        <v>0</v>
      </c>
      <c r="T207" s="8">
        <f>+SUMIFS(T$2:T$149,$CZ$2:$CZ$149,Table1[[#This Row],[BAĞLANTI]])</f>
        <v>0</v>
      </c>
      <c r="U207" s="8">
        <f>+SUMIFS(U$2:U$149,$CZ$2:$CZ$149,Table1[[#This Row],[BAĞLANTI]])</f>
        <v>9.2039115666666635</v>
      </c>
      <c r="V207" s="8">
        <f>+SUMIFS(V$2:V$149,$CZ$2:$CZ$149,Table1[[#This Row],[BAĞLANTI]])</f>
        <v>12.943472433333342</v>
      </c>
      <c r="W207" s="8">
        <f>+SUMIFS(W$2:W$149,$CZ$2:$CZ$149,Table1[[#This Row],[BAĞLANTI]])</f>
        <v>26.397615999999996</v>
      </c>
      <c r="X207" s="8">
        <f>+SUMIFS(X$2:X$149,$CZ$2:$CZ$149,Table1[[#This Row],[BAĞLANTI]])</f>
        <v>50.504999999999995</v>
      </c>
      <c r="Y207" s="10">
        <f>+SUMIFS(Y$2:Y$149,$CZ$2:$CZ$149,Table1[[#This Row],[BAĞLANTI]])</f>
        <v>39.56</v>
      </c>
      <c r="Z207" s="8">
        <f>+SUMIFS(Z$2:Z$149,$CZ$2:$CZ$149,Table1[[#This Row],[BAĞLANTI]])</f>
        <v>0</v>
      </c>
      <c r="AA207" s="8">
        <f>+SUMIFS(AA$2:AA$149,$CZ$2:$CZ$149,Table1[[#This Row],[BAĞLANTI]])</f>
        <v>0</v>
      </c>
      <c r="AB207" s="8">
        <f>+SUMIFS(AB$2:AB$149,$CZ$2:$CZ$149,Table1[[#This Row],[BAĞLANTI]])</f>
        <v>0</v>
      </c>
      <c r="AC207" s="8">
        <f>+SUMIFS(AC$2:AC$149,$CZ$2:$CZ$149,Table1[[#This Row],[BAĞLANTI]])</f>
        <v>0</v>
      </c>
      <c r="AD207" s="8">
        <f>+SUMIFS(AD$2:AD$149,$CZ$2:$CZ$149,Table1[[#This Row],[BAĞLANTI]])</f>
        <v>0</v>
      </c>
      <c r="AE207" s="8">
        <f>+SUMIFS(AE$2:AE$149,$CZ$2:$CZ$149,Table1[[#This Row],[BAĞLANTI]])</f>
        <v>0</v>
      </c>
      <c r="AF207" s="8">
        <f>+SUMIFS(AF$2:AF$149,$CZ$2:$CZ$149,Table1[[#This Row],[BAĞLANTI]])</f>
        <v>0</v>
      </c>
      <c r="AG207" s="8">
        <f>+SUMIFS(AG$2:AG$149,$CZ$2:$CZ$149,Table1[[#This Row],[BAĞLANTI]])</f>
        <v>0</v>
      </c>
      <c r="AH207" s="8">
        <f>+SUMIFS(AH$2:AH$149,$CZ$2:$CZ$149,Table1[[#This Row],[BAĞLANTI]])</f>
        <v>0</v>
      </c>
      <c r="AI207" s="8">
        <f>+SUMIFS(AI$2:AI$149,$CZ$2:$CZ$149,Table1[[#This Row],[BAĞLANTI]])</f>
        <v>0</v>
      </c>
      <c r="AJ207" s="8">
        <f>+SUMIFS(AJ$2:AJ$149,$CZ$2:$CZ$149,Table1[[#This Row],[BAĞLANTI]])</f>
        <v>0</v>
      </c>
      <c r="AK207" s="8">
        <f>+SUMIFS(AK$2:AK$149,$CZ$2:$CZ$149,Table1[[#This Row],[BAĞLANTI]])</f>
        <v>0</v>
      </c>
      <c r="AL207" s="8">
        <f>+SUMIFS(AL$2:AL$149,$CZ$2:$CZ$149,Table1[[#This Row],[BAĞLANTI]])</f>
        <v>0</v>
      </c>
      <c r="AM207" s="8">
        <f>+SUMIFS(AM$2:AM$149,$CZ$2:$CZ$149,Table1[[#This Row],[BAĞLANTI]])</f>
        <v>0</v>
      </c>
      <c r="AN207" s="8">
        <f>+SUMIFS(AN$2:AN$149,$CZ$2:$CZ$149,Table1[[#This Row],[BAĞLANTI]])</f>
        <v>0</v>
      </c>
      <c r="AO207" s="8">
        <f>+SUMIFS(AO$2:AO$149,$CZ$2:$CZ$149,Table1[[#This Row],[BAĞLANTI]])</f>
        <v>0</v>
      </c>
      <c r="AP207" s="8">
        <f>+SUMIFS(AP$2:AP$149,$CZ$2:$CZ$149,Table1[[#This Row],[BAĞLANTI]])</f>
        <v>0</v>
      </c>
      <c r="AQ207" s="8">
        <f>+SUMIFS(AQ$2:AQ$149,$CZ$2:$CZ$149,Table1[[#This Row],[BAĞLANTI]])</f>
        <v>0</v>
      </c>
      <c r="AR207" s="8">
        <f>+SUMIFS(AR$2:AR$149,$CZ$2:$CZ$149,Table1[[#This Row],[BAĞLANTI]])</f>
        <v>0</v>
      </c>
      <c r="AS207" s="8">
        <f>+SUMIFS(AS$2:AS$149,$CZ$2:$CZ$149,Table1[[#This Row],[BAĞLANTI]])</f>
        <v>0</v>
      </c>
      <c r="AT207" s="8">
        <f>+SUMIFS(AT$2:AT$149,$CZ$2:$CZ$149,Table1[[#This Row],[BAĞLANTI]])</f>
        <v>0</v>
      </c>
      <c r="AU207" s="8">
        <f>+SUMIFS(AU$2:AU$149,$CZ$2:$CZ$149,Table1[[#This Row],[BAĞLANTI]])</f>
        <v>0</v>
      </c>
      <c r="AV207" s="8">
        <f>+SUMIFS(AV$2:AV$149,$CZ$2:$CZ$149,Table1[[#This Row],[BAĞLANTI]])</f>
        <v>0</v>
      </c>
      <c r="AW207" s="8">
        <f>+SUMIFS(AW$2:AW$149,$CZ$2:$CZ$149,Table1[[#This Row],[BAĞLANTI]])</f>
        <v>0</v>
      </c>
      <c r="AX207" s="8">
        <f>+SUMIFS(AX$2:AX$149,$CZ$2:$CZ$149,Table1[[#This Row],[BAĞLANTI]])</f>
        <v>0</v>
      </c>
      <c r="AY207" s="8">
        <f>+SUMIFS(AY$2:AY$149,$CZ$2:$CZ$149,Table1[[#This Row],[BAĞLANTI]])</f>
        <v>0</v>
      </c>
      <c r="AZ207" s="8">
        <f>+SUMIFS(AZ$2:AZ$149,$CZ$2:$CZ$149,Table1[[#This Row],[BAĞLANTI]])</f>
        <v>0</v>
      </c>
      <c r="BA207" s="8">
        <f>+SUMIFS(BA$2:BA$149,$CZ$2:$CZ$149,Table1[[#This Row],[BAĞLANTI]])</f>
        <v>0</v>
      </c>
      <c r="BB207" s="8">
        <f>+SUMIFS(BB$2:BB$149,$CZ$2:$CZ$149,Table1[[#This Row],[BAĞLANTI]])</f>
        <v>0</v>
      </c>
      <c r="BC207" s="8">
        <f>+SUMIFS(BC$2:BC$149,$CZ$2:$CZ$149,Table1[[#This Row],[BAĞLANTI]])</f>
        <v>0</v>
      </c>
      <c r="BD207" s="8">
        <f>+SUMIFS(BD$2:BD$149,$CZ$2:$CZ$149,Table1[[#This Row],[BAĞLANTI]])</f>
        <v>0</v>
      </c>
      <c r="BE207" s="8">
        <f>+SUMIFS(BE$2:BE$149,$CZ$2:$CZ$149,Table1[[#This Row],[BAĞLANTI]])</f>
        <v>0</v>
      </c>
      <c r="BF207" s="8">
        <f>+SUMIFS(BF$2:BF$149,$CZ$2:$CZ$149,Table1[[#This Row],[BAĞLANTI]])</f>
        <v>0</v>
      </c>
      <c r="BG207" s="8">
        <f>+SUMIFS(BG$2:BG$149,$CZ$2:$CZ$149,Table1[[#This Row],[BAĞLANTI]])</f>
        <v>0</v>
      </c>
      <c r="BH207" s="8">
        <f>+SUMIFS(BH$2:BH$149,$CZ$2:$CZ$149,Table1[[#This Row],[BAĞLANTI]])</f>
        <v>0</v>
      </c>
      <c r="BI207" s="8">
        <f>+SUMIFS(BI$2:BI$149,$CZ$2:$CZ$149,Table1[[#This Row],[BAĞLANTI]])</f>
        <v>0</v>
      </c>
      <c r="BJ207" s="8">
        <f>+SUMIFS(BJ$2:BJ$149,$CZ$2:$CZ$149,Table1[[#This Row],[BAĞLANTI]])</f>
        <v>0</v>
      </c>
      <c r="BK207" s="8">
        <f>+SUMIFS(BK$2:BK$149,$CZ$2:$CZ$149,Table1[[#This Row],[BAĞLANTI]])</f>
        <v>0</v>
      </c>
      <c r="BL207" s="8">
        <f>+SUMIFS(BL$2:BL$149,$CZ$2:$CZ$149,Table1[[#This Row],[BAĞLANTI]])</f>
        <v>0</v>
      </c>
      <c r="BM207" s="8">
        <f>+SUMIFS(BM$2:BM$149,$CZ$2:$CZ$149,Table1[[#This Row],[BAĞLANTI]])</f>
        <v>0</v>
      </c>
      <c r="BN207" s="8">
        <f>+SUMIFS(BN$2:BN$149,$CZ$2:$CZ$149,Table1[[#This Row],[BAĞLANTI]])</f>
        <v>0</v>
      </c>
      <c r="BO207" s="8">
        <f>+SUMIFS(BO$2:BO$149,$CZ$2:$CZ$149,Table1[[#This Row],[BAĞLANTI]])</f>
        <v>0</v>
      </c>
      <c r="BP207" s="8">
        <f>+SUMIFS(BP$2:BP$149,$CZ$2:$CZ$149,Table1[[#This Row],[BAĞLANTI]])</f>
        <v>0</v>
      </c>
      <c r="BQ207" s="8">
        <f>+SUMIFS(BQ$2:BQ$149,$CZ$2:$CZ$149,Table1[[#This Row],[BAĞLANTI]])</f>
        <v>0</v>
      </c>
      <c r="BR207" s="8">
        <f>+SUMIFS(BR$2:BR$149,$CZ$2:$CZ$149,Table1[[#This Row],[BAĞLANTI]])</f>
        <v>0</v>
      </c>
      <c r="BS207" s="8">
        <f>+SUMIFS(BS$2:BS$149,$CZ$2:$CZ$149,Table1[[#This Row],[BAĞLANTI]])</f>
        <v>0</v>
      </c>
      <c r="BT207" s="8">
        <f>+SUMIFS(BT$2:BT$149,$CZ$2:$CZ$149,Table1[[#This Row],[BAĞLANTI]])</f>
        <v>0</v>
      </c>
      <c r="BU207" s="8">
        <f>+SUMIFS(BU$2:BU$149,$CZ$2:$CZ$149,Table1[[#This Row],[BAĞLANTI]])</f>
        <v>0</v>
      </c>
      <c r="BV207" s="8">
        <f>+SUMIFS(BV$2:BV$149,$CZ$2:$CZ$149,Table1[[#This Row],[BAĞLANTI]])</f>
        <v>0</v>
      </c>
      <c r="BW207" s="8">
        <f>+SUMIFS(BW$2:BW$149,$CZ$2:$CZ$149,Table1[[#This Row],[BAĞLANTI]])</f>
        <v>0</v>
      </c>
      <c r="CK207" s="8">
        <f t="shared" si="65"/>
        <v>0</v>
      </c>
      <c r="CL207" s="8">
        <f t="shared" si="66"/>
        <v>0</v>
      </c>
      <c r="CM207" s="8">
        <f t="shared" si="67"/>
        <v>0</v>
      </c>
      <c r="CN207" s="8">
        <f t="shared" si="68"/>
        <v>0</v>
      </c>
      <c r="CO207" s="8">
        <f t="shared" si="69"/>
        <v>0</v>
      </c>
      <c r="CP207" s="8">
        <f t="shared" si="70"/>
        <v>0</v>
      </c>
      <c r="CQ207" s="8">
        <f t="shared" si="71"/>
        <v>0</v>
      </c>
      <c r="CR207" s="8">
        <f t="shared" si="72"/>
        <v>0</v>
      </c>
      <c r="CS207" s="8">
        <f t="shared" si="73"/>
        <v>0</v>
      </c>
      <c r="CT207" s="8">
        <f t="shared" si="74"/>
        <v>0</v>
      </c>
      <c r="CU207" s="8">
        <f t="shared" si="75"/>
        <v>0</v>
      </c>
      <c r="CV207" s="8">
        <f t="shared" si="76"/>
        <v>0</v>
      </c>
      <c r="CW207" s="8">
        <f>+SUMIFS(CW$2:CW$149,$CZ$2:$CZ$149,Table1[[#This Row],[BAĞLANTI]])</f>
        <v>0</v>
      </c>
      <c r="CX207" s="8">
        <f>+SUMIFS(CX$2:CX$149,$CZ$2:$CZ$149,Table1[[#This Row],[BAĞLANTI]])</f>
        <v>0</v>
      </c>
      <c r="CY207" s="8">
        <f>+SUMIFS(CY$2:CY$149,$CZ$2:$CZ$149,Table1[[#This Row],[BAĞLANTI]])</f>
        <v>0</v>
      </c>
      <c r="CZ207" s="8" t="s">
        <v>5409</v>
      </c>
      <c r="DA207" s="8"/>
      <c r="DB207" s="8"/>
      <c r="DC207" s="8"/>
      <c r="DD207" s="8"/>
      <c r="DE207" s="8"/>
      <c r="DF207" s="8"/>
      <c r="DG207" s="8"/>
      <c r="DH207" s="8"/>
    </row>
    <row r="208" spans="1:112">
      <c r="A208" s="3" t="s">
        <v>5443</v>
      </c>
      <c r="B208" t="s">
        <v>21</v>
      </c>
      <c r="C208" t="s">
        <v>328</v>
      </c>
      <c r="D208" t="s">
        <v>72</v>
      </c>
      <c r="E208" t="s">
        <v>4974</v>
      </c>
      <c r="F208" s="77" t="s">
        <v>4973</v>
      </c>
      <c r="G208" t="s">
        <v>4983</v>
      </c>
      <c r="H208" s="3" t="s">
        <v>5444</v>
      </c>
      <c r="I208" s="3" t="s">
        <v>5194</v>
      </c>
      <c r="J208" s="78"/>
      <c r="K208" s="78"/>
      <c r="M208" s="78"/>
      <c r="N208" s="8">
        <f>+SUMIFS(N$2:N$149,$CZ$2:$CZ$149,Table1[[#This Row],[BAĞLANTI]])</f>
        <v>0</v>
      </c>
      <c r="O208" s="8">
        <f>+SUMIFS(O$2:O$149,$CZ$2:$CZ$149,Table1[[#This Row],[BAĞLANTI]])</f>
        <v>0</v>
      </c>
      <c r="P208" s="8">
        <f>+SUMIFS(P$2:P$149,$CZ$2:$CZ$149,Table1[[#This Row],[BAĞLANTI]])</f>
        <v>0</v>
      </c>
      <c r="Q208" s="8">
        <f>+SUMIFS(Q$2:Q$149,$CZ$2:$CZ$149,Table1[[#This Row],[BAĞLANTI]])</f>
        <v>0</v>
      </c>
      <c r="R208" s="8">
        <f>+SUMIFS(R$2:R$149,$CZ$2:$CZ$149,Table1[[#This Row],[BAĞLANTI]])</f>
        <v>0</v>
      </c>
      <c r="S208" s="8">
        <f>+SUMIFS(S$2:S$149,$CZ$2:$CZ$149,Table1[[#This Row],[BAĞLANTI]])</f>
        <v>0</v>
      </c>
      <c r="T208" s="8">
        <f>+SUMIFS(T$2:T$149,$CZ$2:$CZ$149,Table1[[#This Row],[BAĞLANTI]])</f>
        <v>230.51300000000001</v>
      </c>
      <c r="U208" s="8">
        <f>+SUMIFS(U$2:U$149,$CZ$2:$CZ$149,Table1[[#This Row],[BAĞLANTI]])</f>
        <v>683.12693500724981</v>
      </c>
      <c r="V208" s="8">
        <f>+SUMIFS(V$2:V$149,$CZ$2:$CZ$149,Table1[[#This Row],[BAĞLANTI]])</f>
        <v>1350.4244649927509</v>
      </c>
      <c r="W208" s="8">
        <f>+SUMIFS(W$2:W$149,$CZ$2:$CZ$149,Table1[[#This Row],[BAĞLANTI]])</f>
        <v>1018.4710000000005</v>
      </c>
      <c r="X208" s="8">
        <f>+SUMIFS(X$2:X$149,$CZ$2:$CZ$149,Table1[[#This Row],[BAĞLANTI]])</f>
        <v>1508.8660000000013</v>
      </c>
      <c r="Y208" s="10">
        <f>+SUMIFS(Y$2:Y$149,$CZ$2:$CZ$149,Table1[[#This Row],[BAĞLANTI]])</f>
        <v>1597.057</v>
      </c>
      <c r="Z208" s="8">
        <f>+SUMIFS(Z$2:Z$149,$CZ$2:$CZ$149,Table1[[#This Row],[BAĞLANTI]])</f>
        <v>2437.5260751652522</v>
      </c>
      <c r="AA208" s="8">
        <f>+SUMIFS(AA$2:AA$149,$CZ$2:$CZ$149,Table1[[#This Row],[BAĞLANTI]])</f>
        <v>1359.0422482844526</v>
      </c>
      <c r="AB208" s="8">
        <f>+SUMIFS(AB$2:AB$149,$CZ$2:$CZ$149,Table1[[#This Row],[BAĞLANTI]])</f>
        <v>1071.2330030603862</v>
      </c>
      <c r="AC208" s="8">
        <f>+SUMIFS(AC$2:AC$149,$CZ$2:$CZ$149,Table1[[#This Row],[BAĞLANTI]])</f>
        <v>976.0224167564462</v>
      </c>
      <c r="AD208" s="8">
        <f>+SUMIFS(AD$2:AD$149,$CZ$2:$CZ$149,Table1[[#This Row],[BAĞLANTI]])</f>
        <v>881.5686344896933</v>
      </c>
      <c r="AE208" s="8">
        <f>+SUMIFS(AE$2:AE$149,$CZ$2:$CZ$149,Table1[[#This Row],[BAĞLANTI]])</f>
        <v>976.0224167564462</v>
      </c>
      <c r="AF208" s="8">
        <f>+SUMIFS(AF$2:AF$149,$CZ$2:$CZ$149,Table1[[#This Row],[BAĞLANTI]])</f>
        <v>944.53782266752853</v>
      </c>
      <c r="AG208" s="8">
        <f>+SUMIFS(AG$2:AG$149,$CZ$2:$CZ$149,Table1[[#This Row],[BAĞLANTI]])</f>
        <v>976.0224167564462</v>
      </c>
      <c r="AH208" s="8">
        <f>+SUMIFS(AH$2:AH$149,$CZ$2:$CZ$149,Table1[[#This Row],[BAĞLANTI]])</f>
        <v>944.53782266752853</v>
      </c>
      <c r="AI208" s="8">
        <f>+SUMIFS(AI$2:AI$149,$CZ$2:$CZ$149,Table1[[#This Row],[BAĞLANTI]])</f>
        <v>976.0224167564462</v>
      </c>
      <c r="AJ208" s="8">
        <f>+SUMIFS(AJ$2:AJ$149,$CZ$2:$CZ$149,Table1[[#This Row],[BAĞLANTI]])</f>
        <v>976.0224167564462</v>
      </c>
      <c r="AK208" s="8">
        <f>+SUMIFS(AK$2:AK$149,$CZ$2:$CZ$149,Table1[[#This Row],[BAĞLANTI]])</f>
        <v>944.53782266752853</v>
      </c>
      <c r="AL208" s="8">
        <f>+SUMIFS(AL$2:AL$149,$CZ$2:$CZ$149,Table1[[#This Row],[BAĞLANTI]])</f>
        <v>976.0224167564462</v>
      </c>
      <c r="AM208" s="8">
        <f>+SUMIFS(AM$2:AM$149,$CZ$2:$CZ$149,Table1[[#This Row],[BAĞLANTI]])</f>
        <v>944.53782266752853</v>
      </c>
      <c r="AN208" s="8">
        <f>+SUMIFS(AN$2:AN$149,$CZ$2:$CZ$149,Table1[[#This Row],[BAĞLANTI]])</f>
        <v>976.0224167564462</v>
      </c>
      <c r="AO208" s="8">
        <f>+SUMIFS(AO$2:AO$149,$CZ$2:$CZ$149,Table1[[#This Row],[BAĞLANTI]])</f>
        <v>997.49729257343984</v>
      </c>
      <c r="AP208" s="8">
        <f>+SUMIFS(AP$2:AP$149,$CZ$2:$CZ$149,Table1[[#This Row],[BAĞLANTI]])</f>
        <v>879.36230769230792</v>
      </c>
      <c r="AQ208" s="8">
        <f>+SUMIFS(AQ$2:AQ$149,$CZ$2:$CZ$149,Table1[[#This Row],[BAĞLANTI]])</f>
        <v>973.57969780219798</v>
      </c>
      <c r="AR208" s="8">
        <f>+SUMIFS(AR$2:AR$149,$CZ$2:$CZ$149,Table1[[#This Row],[BAĞLANTI]])</f>
        <v>942.1739010989013</v>
      </c>
      <c r="AS208" s="8">
        <f>+SUMIFS(AS$2:AS$149,$CZ$2:$CZ$149,Table1[[#This Row],[BAĞLANTI]])</f>
        <v>973.57969780219798</v>
      </c>
      <c r="AT208" s="8">
        <f>+SUMIFS(AT$2:AT$149,$CZ$2:$CZ$149,Table1[[#This Row],[BAĞLANTI]])</f>
        <v>929.19622252747308</v>
      </c>
      <c r="AU208" s="8">
        <f>+SUMIFS(AU$2:AU$149,$CZ$2:$CZ$149,Table1[[#This Row],[BAĞLANTI]])</f>
        <v>933.34889423076947</v>
      </c>
      <c r="AV208" s="8">
        <f>+SUMIFS(AV$2:AV$149,$CZ$2:$CZ$149,Table1[[#This Row],[BAĞLANTI]])</f>
        <v>924.35195823076856</v>
      </c>
      <c r="AW208" s="8">
        <f>+SUMIFS(AW$2:AW$149,$CZ$2:$CZ$149,Table1[[#This Row],[BAĞLANTI]])</f>
        <v>892.85978538461541</v>
      </c>
      <c r="AX208" s="8">
        <f>+SUMIFS(AX$2:AX$149,$CZ$2:$CZ$149,Table1[[#This Row],[BAĞLANTI]])</f>
        <v>738.52894169230774</v>
      </c>
      <c r="AY208" s="8">
        <f>+SUMIFS(AY$2:AY$149,$CZ$2:$CZ$149,Table1[[#This Row],[BAĞLANTI]])</f>
        <v>702.41891999999996</v>
      </c>
      <c r="AZ208" s="8">
        <f>+SUMIFS(AZ$2:AZ$149,$CZ$2:$CZ$149,Table1[[#This Row],[BAĞLANTI]])</f>
        <v>725.83288400000004</v>
      </c>
      <c r="BA208" s="8">
        <f>+SUMIFS(BA$2:BA$149,$CZ$2:$CZ$149,Table1[[#This Row],[BAĞLANTI]])</f>
        <v>725.83288400000004</v>
      </c>
      <c r="BB208" s="8">
        <f>+SUMIFS(BB$2:BB$149,$CZ$2:$CZ$149,Table1[[#This Row],[BAĞLANTI]])</f>
        <v>655.59099200000003</v>
      </c>
      <c r="BC208" s="8">
        <f>+SUMIFS(BC$2:BC$149,$CZ$2:$CZ$149,Table1[[#This Row],[BAĞLANTI]])</f>
        <v>725.83288400000004</v>
      </c>
      <c r="BD208" s="8">
        <f>+SUMIFS(BD$2:BD$149,$CZ$2:$CZ$149,Table1[[#This Row],[BAĞLANTI]])</f>
        <v>280.96756799999912</v>
      </c>
      <c r="BE208" s="8">
        <f>+SUMIFS(BE$2:BE$149,$CZ$2:$CZ$149,Table1[[#This Row],[BAĞLANTI]])</f>
        <v>0</v>
      </c>
      <c r="BF208" s="8">
        <f>+SUMIFS(BF$2:BF$149,$CZ$2:$CZ$149,Table1[[#This Row],[BAĞLANTI]])</f>
        <v>0</v>
      </c>
      <c r="BG208" s="8">
        <f>+SUMIFS(BG$2:BG$149,$CZ$2:$CZ$149,Table1[[#This Row],[BAĞLANTI]])</f>
        <v>0</v>
      </c>
      <c r="BH208" s="8">
        <f>+SUMIFS(BH$2:BH$149,$CZ$2:$CZ$149,Table1[[#This Row],[BAĞLANTI]])</f>
        <v>0</v>
      </c>
      <c r="BI208" s="8">
        <f>+SUMIFS(BI$2:BI$149,$CZ$2:$CZ$149,Table1[[#This Row],[BAĞLANTI]])</f>
        <v>0</v>
      </c>
      <c r="BJ208" s="8">
        <f>+SUMIFS(BJ$2:BJ$149,$CZ$2:$CZ$149,Table1[[#This Row],[BAĞLANTI]])</f>
        <v>0</v>
      </c>
      <c r="BK208" s="8">
        <f>+SUMIFS(BK$2:BK$149,$CZ$2:$CZ$149,Table1[[#This Row],[BAĞLANTI]])</f>
        <v>0</v>
      </c>
      <c r="BL208" s="8">
        <f>+SUMIFS(BL$2:BL$149,$CZ$2:$CZ$149,Table1[[#This Row],[BAĞLANTI]])</f>
        <v>0</v>
      </c>
      <c r="BM208" s="8">
        <f>+SUMIFS(BM$2:BM$149,$CZ$2:$CZ$149,Table1[[#This Row],[BAĞLANTI]])</f>
        <v>0</v>
      </c>
      <c r="BN208" s="8">
        <f>+SUMIFS(BN$2:BN$149,$CZ$2:$CZ$149,Table1[[#This Row],[BAĞLANTI]])</f>
        <v>0</v>
      </c>
      <c r="BO208" s="8">
        <f>+SUMIFS(BO$2:BO$149,$CZ$2:$CZ$149,Table1[[#This Row],[BAĞLANTI]])</f>
        <v>0</v>
      </c>
      <c r="BP208" s="8">
        <f>+SUMIFS(BP$2:BP$149,$CZ$2:$CZ$149,Table1[[#This Row],[BAĞLANTI]])</f>
        <v>0</v>
      </c>
      <c r="BQ208" s="8">
        <f>+SUMIFS(BQ$2:BQ$149,$CZ$2:$CZ$149,Table1[[#This Row],[BAĞLANTI]])</f>
        <v>0</v>
      </c>
      <c r="BR208" s="8">
        <f>+SUMIFS(BR$2:BR$149,$CZ$2:$CZ$149,Table1[[#This Row],[BAĞLANTI]])</f>
        <v>0</v>
      </c>
      <c r="BS208" s="8">
        <f>+SUMIFS(BS$2:BS$149,$CZ$2:$CZ$149,Table1[[#This Row],[BAĞLANTI]])</f>
        <v>0</v>
      </c>
      <c r="BT208" s="8">
        <f>+SUMIFS(BT$2:BT$149,$CZ$2:$CZ$149,Table1[[#This Row],[BAĞLANTI]])</f>
        <v>0</v>
      </c>
      <c r="BU208" s="8">
        <f>+SUMIFS(BU$2:BU$149,$CZ$2:$CZ$149,Table1[[#This Row],[BAĞLANTI]])</f>
        <v>0</v>
      </c>
      <c r="BV208" s="8">
        <f>+SUMIFS(BV$2:BV$149,$CZ$2:$CZ$149,Table1[[#This Row],[BAĞLANTI]])</f>
        <v>0</v>
      </c>
      <c r="BW208" s="8">
        <f>+SUMIFS(BW$2:BW$149,$CZ$2:$CZ$149,Table1[[#This Row],[BAĞLANTI]])</f>
        <v>0</v>
      </c>
      <c r="CK208" s="8">
        <f t="shared" si="65"/>
        <v>0</v>
      </c>
      <c r="CL208" s="8">
        <f t="shared" si="66"/>
        <v>0</v>
      </c>
      <c r="CM208" s="8">
        <f t="shared" si="67"/>
        <v>0</v>
      </c>
      <c r="CN208" s="8">
        <f t="shared" si="68"/>
        <v>0</v>
      </c>
      <c r="CO208" s="8">
        <f t="shared" si="69"/>
        <v>0</v>
      </c>
      <c r="CP208" s="8">
        <f t="shared" si="70"/>
        <v>0</v>
      </c>
      <c r="CQ208" s="8">
        <f t="shared" si="71"/>
        <v>0</v>
      </c>
      <c r="CR208" s="8">
        <f t="shared" si="72"/>
        <v>0</v>
      </c>
      <c r="CS208" s="8">
        <f t="shared" si="73"/>
        <v>0</v>
      </c>
      <c r="CT208" s="8">
        <f t="shared" si="74"/>
        <v>0</v>
      </c>
      <c r="CU208" s="8">
        <f t="shared" si="75"/>
        <v>0</v>
      </c>
      <c r="CV208" s="8">
        <f t="shared" si="76"/>
        <v>0</v>
      </c>
      <c r="CW208" s="8">
        <f>+SUMIFS(CW$2:CW$149,$CZ$2:$CZ$149,Table1[[#This Row],[BAĞLANTI]])</f>
        <v>0</v>
      </c>
      <c r="CX208" s="8">
        <f>+SUMIFS(CX$2:CX$149,$CZ$2:$CZ$149,Table1[[#This Row],[BAĞLANTI]])</f>
        <v>0</v>
      </c>
      <c r="CY208" s="8">
        <f>+SUMIFS(CY$2:CY$149,$CZ$2:$CZ$149,Table1[[#This Row],[BAĞLANTI]])</f>
        <v>0</v>
      </c>
      <c r="CZ208" s="8" t="s">
        <v>5412</v>
      </c>
      <c r="DA208" s="8"/>
      <c r="DB208" s="8"/>
      <c r="DC208" s="8"/>
      <c r="DD208" s="8"/>
      <c r="DE208" s="8"/>
      <c r="DF208" s="8"/>
      <c r="DG208" s="8"/>
      <c r="DH208" s="8"/>
    </row>
    <row r="209" spans="1:112">
      <c r="A209" s="3" t="s">
        <v>5443</v>
      </c>
      <c r="B209" t="s">
        <v>21</v>
      </c>
      <c r="C209" t="s">
        <v>328</v>
      </c>
      <c r="D209" t="s">
        <v>74</v>
      </c>
      <c r="E209" t="s">
        <v>4975</v>
      </c>
      <c r="F209" s="77" t="s">
        <v>4973</v>
      </c>
      <c r="G209" t="s">
        <v>4983</v>
      </c>
      <c r="H209" s="3" t="s">
        <v>5444</v>
      </c>
      <c r="I209" s="3" t="s">
        <v>5194</v>
      </c>
      <c r="J209" s="78"/>
      <c r="K209" s="78"/>
      <c r="M209" s="78"/>
      <c r="N209" s="8">
        <f>+SUMIFS(N$2:N$149,$CZ$2:$CZ$149,Table1[[#This Row],[BAĞLANTI]])</f>
        <v>0</v>
      </c>
      <c r="O209" s="8">
        <f>+SUMIFS(O$2:O$149,$CZ$2:$CZ$149,Table1[[#This Row],[BAĞLANTI]])</f>
        <v>0</v>
      </c>
      <c r="P209" s="8">
        <f>+SUMIFS(P$2:P$149,$CZ$2:$CZ$149,Table1[[#This Row],[BAĞLANTI]])</f>
        <v>0</v>
      </c>
      <c r="Q209" s="8">
        <f>+SUMIFS(Q$2:Q$149,$CZ$2:$CZ$149,Table1[[#This Row],[BAĞLANTI]])</f>
        <v>0</v>
      </c>
      <c r="R209" s="8">
        <f>+SUMIFS(R$2:R$149,$CZ$2:$CZ$149,Table1[[#This Row],[BAĞLANTI]])</f>
        <v>102.85</v>
      </c>
      <c r="S209" s="8">
        <f>+SUMIFS(S$2:S$149,$CZ$2:$CZ$149,Table1[[#This Row],[BAĞLANTI]])</f>
        <v>746.83</v>
      </c>
      <c r="T209" s="8">
        <f>+SUMIFS(T$2:T$149,$CZ$2:$CZ$149,Table1[[#This Row],[BAĞLANTI]])</f>
        <v>640.82600000000002</v>
      </c>
      <c r="U209" s="8">
        <f>+SUMIFS(U$2:U$149,$CZ$2:$CZ$149,Table1[[#This Row],[BAĞLANTI]])</f>
        <v>1400.69</v>
      </c>
      <c r="V209" s="8">
        <f>+SUMIFS(V$2:V$149,$CZ$2:$CZ$149,Table1[[#This Row],[BAĞLANTI]])</f>
        <v>839.01</v>
      </c>
      <c r="W209" s="8">
        <f>+SUMIFS(W$2:W$149,$CZ$2:$CZ$149,Table1[[#This Row],[BAĞLANTI]])</f>
        <v>2143.7600000000002</v>
      </c>
      <c r="X209" s="8">
        <f>+SUMIFS(X$2:X$149,$CZ$2:$CZ$149,Table1[[#This Row],[BAĞLANTI]])</f>
        <v>641.54999999999995</v>
      </c>
      <c r="Y209" s="10">
        <f>+SUMIFS(Y$2:Y$149,$CZ$2:$CZ$149,Table1[[#This Row],[BAĞLANTI]])</f>
        <v>1528.86</v>
      </c>
      <c r="Z209" s="8">
        <f>+SUMIFS(Z$2:Z$149,$CZ$2:$CZ$149,Table1[[#This Row],[BAĞLANTI]])</f>
        <v>2203.7872053981105</v>
      </c>
      <c r="AA209" s="8">
        <f>+SUMIFS(AA$2:AA$149,$CZ$2:$CZ$149,Table1[[#This Row],[BAĞLANTI]])</f>
        <v>2132.6972955465585</v>
      </c>
      <c r="AB209" s="8">
        <f>+SUMIFS(AB$2:AB$149,$CZ$2:$CZ$149,Table1[[#This Row],[BAĞLANTI]])</f>
        <v>2207.1915079622131</v>
      </c>
      <c r="AC209" s="8">
        <f>+SUMIFS(AC$2:AC$149,$CZ$2:$CZ$149,Table1[[#This Row],[BAĞLANTI]])</f>
        <v>2207.4262874493925</v>
      </c>
      <c r="AD209" s="8">
        <f>+SUMIFS(AD$2:AD$149,$CZ$2:$CZ$149,Table1[[#This Row],[BAĞLANTI]])</f>
        <v>1993.8043886639675</v>
      </c>
      <c r="AE209" s="8">
        <f>+SUMIFS(AE$2:AE$149,$CZ$2:$CZ$149,Table1[[#This Row],[BAĞLANTI]])</f>
        <v>1850.8549412955465</v>
      </c>
      <c r="AF209" s="8">
        <f>+SUMIFS(AF$2:AF$149,$CZ$2:$CZ$149,Table1[[#This Row],[BAĞLANTI]])</f>
        <v>947.87397368421045</v>
      </c>
      <c r="AG209" s="8">
        <f>+SUMIFS(AG$2:AG$149,$CZ$2:$CZ$149,Table1[[#This Row],[BAĞLANTI]])</f>
        <v>0</v>
      </c>
      <c r="AH209" s="8">
        <f>+SUMIFS(AH$2:AH$149,$CZ$2:$CZ$149,Table1[[#This Row],[BAĞLANTI]])</f>
        <v>0</v>
      </c>
      <c r="AI209" s="8">
        <f>+SUMIFS(AI$2:AI$149,$CZ$2:$CZ$149,Table1[[#This Row],[BAĞLANTI]])</f>
        <v>0</v>
      </c>
      <c r="AJ209" s="8">
        <f>+SUMIFS(AJ$2:AJ$149,$CZ$2:$CZ$149,Table1[[#This Row],[BAĞLANTI]])</f>
        <v>0</v>
      </c>
      <c r="AK209" s="8">
        <f>+SUMIFS(AK$2:AK$149,$CZ$2:$CZ$149,Table1[[#This Row],[BAĞLANTI]])</f>
        <v>0</v>
      </c>
      <c r="AL209" s="8">
        <f>+SUMIFS(AL$2:AL$149,$CZ$2:$CZ$149,Table1[[#This Row],[BAĞLANTI]])</f>
        <v>0</v>
      </c>
      <c r="AM209" s="8">
        <f>+SUMIFS(AM$2:AM$149,$CZ$2:$CZ$149,Table1[[#This Row],[BAĞLANTI]])</f>
        <v>0</v>
      </c>
      <c r="AN209" s="8">
        <f>+SUMIFS(AN$2:AN$149,$CZ$2:$CZ$149,Table1[[#This Row],[BAĞLANTI]])</f>
        <v>0</v>
      </c>
      <c r="AO209" s="8">
        <f>+SUMIFS(AO$2:AO$149,$CZ$2:$CZ$149,Table1[[#This Row],[BAĞLANTI]])</f>
        <v>0</v>
      </c>
      <c r="AP209" s="8">
        <f>+SUMIFS(AP$2:AP$149,$CZ$2:$CZ$149,Table1[[#This Row],[BAĞLANTI]])</f>
        <v>0</v>
      </c>
      <c r="AQ209" s="8">
        <f>+SUMIFS(AQ$2:AQ$149,$CZ$2:$CZ$149,Table1[[#This Row],[BAĞLANTI]])</f>
        <v>0</v>
      </c>
      <c r="AR209" s="8">
        <f>+SUMIFS(AR$2:AR$149,$CZ$2:$CZ$149,Table1[[#This Row],[BAĞLANTI]])</f>
        <v>0</v>
      </c>
      <c r="AS209" s="8">
        <f>+SUMIFS(AS$2:AS$149,$CZ$2:$CZ$149,Table1[[#This Row],[BAĞLANTI]])</f>
        <v>0</v>
      </c>
      <c r="AT209" s="8">
        <f>+SUMIFS(AT$2:AT$149,$CZ$2:$CZ$149,Table1[[#This Row],[BAĞLANTI]])</f>
        <v>0</v>
      </c>
      <c r="AU209" s="8">
        <f>+SUMIFS(AU$2:AU$149,$CZ$2:$CZ$149,Table1[[#This Row],[BAĞLANTI]])</f>
        <v>0</v>
      </c>
      <c r="AV209" s="8">
        <f>+SUMIFS(AV$2:AV$149,$CZ$2:$CZ$149,Table1[[#This Row],[BAĞLANTI]])</f>
        <v>0</v>
      </c>
      <c r="AW209" s="8">
        <f>+SUMIFS(AW$2:AW$149,$CZ$2:$CZ$149,Table1[[#This Row],[BAĞLANTI]])</f>
        <v>0</v>
      </c>
      <c r="AX209" s="8">
        <f>+SUMIFS(AX$2:AX$149,$CZ$2:$CZ$149,Table1[[#This Row],[BAĞLANTI]])</f>
        <v>0</v>
      </c>
      <c r="AY209" s="8">
        <f>+SUMIFS(AY$2:AY$149,$CZ$2:$CZ$149,Table1[[#This Row],[BAĞLANTI]])</f>
        <v>0</v>
      </c>
      <c r="AZ209" s="8">
        <f>+SUMIFS(AZ$2:AZ$149,$CZ$2:$CZ$149,Table1[[#This Row],[BAĞLANTI]])</f>
        <v>0</v>
      </c>
      <c r="BA209" s="8">
        <f>+SUMIFS(BA$2:BA$149,$CZ$2:$CZ$149,Table1[[#This Row],[BAĞLANTI]])</f>
        <v>0</v>
      </c>
      <c r="BB209" s="8">
        <f>+SUMIFS(BB$2:BB$149,$CZ$2:$CZ$149,Table1[[#This Row],[BAĞLANTI]])</f>
        <v>0</v>
      </c>
      <c r="BC209" s="8">
        <f>+SUMIFS(BC$2:BC$149,$CZ$2:$CZ$149,Table1[[#This Row],[BAĞLANTI]])</f>
        <v>0</v>
      </c>
      <c r="BD209" s="8">
        <f>+SUMIFS(BD$2:BD$149,$CZ$2:$CZ$149,Table1[[#This Row],[BAĞLANTI]])</f>
        <v>0</v>
      </c>
      <c r="BE209" s="8">
        <f>+SUMIFS(BE$2:BE$149,$CZ$2:$CZ$149,Table1[[#This Row],[BAĞLANTI]])</f>
        <v>0</v>
      </c>
      <c r="BF209" s="8">
        <f>+SUMIFS(BF$2:BF$149,$CZ$2:$CZ$149,Table1[[#This Row],[BAĞLANTI]])</f>
        <v>0</v>
      </c>
      <c r="BG209" s="8">
        <f>+SUMIFS(BG$2:BG$149,$CZ$2:$CZ$149,Table1[[#This Row],[BAĞLANTI]])</f>
        <v>0</v>
      </c>
      <c r="BH209" s="8">
        <f>+SUMIFS(BH$2:BH$149,$CZ$2:$CZ$149,Table1[[#This Row],[BAĞLANTI]])</f>
        <v>0</v>
      </c>
      <c r="BI209" s="8">
        <f>+SUMIFS(BI$2:BI$149,$CZ$2:$CZ$149,Table1[[#This Row],[BAĞLANTI]])</f>
        <v>0</v>
      </c>
      <c r="BJ209" s="8">
        <f>+SUMIFS(BJ$2:BJ$149,$CZ$2:$CZ$149,Table1[[#This Row],[BAĞLANTI]])</f>
        <v>0</v>
      </c>
      <c r="BK209" s="8">
        <f>+SUMIFS(BK$2:BK$149,$CZ$2:$CZ$149,Table1[[#This Row],[BAĞLANTI]])</f>
        <v>0</v>
      </c>
      <c r="BL209" s="8">
        <f>+SUMIFS(BL$2:BL$149,$CZ$2:$CZ$149,Table1[[#This Row],[BAĞLANTI]])</f>
        <v>0</v>
      </c>
      <c r="BM209" s="8">
        <f>+SUMIFS(BM$2:BM$149,$CZ$2:$CZ$149,Table1[[#This Row],[BAĞLANTI]])</f>
        <v>0</v>
      </c>
      <c r="BN209" s="8">
        <f>+SUMIFS(BN$2:BN$149,$CZ$2:$CZ$149,Table1[[#This Row],[BAĞLANTI]])</f>
        <v>0</v>
      </c>
      <c r="BO209" s="8">
        <f>+SUMIFS(BO$2:BO$149,$CZ$2:$CZ$149,Table1[[#This Row],[BAĞLANTI]])</f>
        <v>0</v>
      </c>
      <c r="BP209" s="8">
        <f>+SUMIFS(BP$2:BP$149,$CZ$2:$CZ$149,Table1[[#This Row],[BAĞLANTI]])</f>
        <v>0</v>
      </c>
      <c r="BQ209" s="8">
        <f>+SUMIFS(BQ$2:BQ$149,$CZ$2:$CZ$149,Table1[[#This Row],[BAĞLANTI]])</f>
        <v>0</v>
      </c>
      <c r="BR209" s="8">
        <f>+SUMIFS(BR$2:BR$149,$CZ$2:$CZ$149,Table1[[#This Row],[BAĞLANTI]])</f>
        <v>0</v>
      </c>
      <c r="BS209" s="8">
        <f>+SUMIFS(BS$2:BS$149,$CZ$2:$CZ$149,Table1[[#This Row],[BAĞLANTI]])</f>
        <v>0</v>
      </c>
      <c r="BT209" s="8">
        <f>+SUMIFS(BT$2:BT$149,$CZ$2:$CZ$149,Table1[[#This Row],[BAĞLANTI]])</f>
        <v>0</v>
      </c>
      <c r="BU209" s="8">
        <f>+SUMIFS(BU$2:BU$149,$CZ$2:$CZ$149,Table1[[#This Row],[BAĞLANTI]])</f>
        <v>0</v>
      </c>
      <c r="BV209" s="8">
        <f>+SUMIFS(BV$2:BV$149,$CZ$2:$CZ$149,Table1[[#This Row],[BAĞLANTI]])</f>
        <v>0</v>
      </c>
      <c r="BW209" s="8">
        <f>+SUMIFS(BW$2:BW$149,$CZ$2:$CZ$149,Table1[[#This Row],[BAĞLANTI]])</f>
        <v>0</v>
      </c>
      <c r="CK209" s="8">
        <f t="shared" si="65"/>
        <v>0</v>
      </c>
      <c r="CL209" s="8">
        <f t="shared" si="66"/>
        <v>0</v>
      </c>
      <c r="CM209" s="8">
        <f t="shared" si="67"/>
        <v>0</v>
      </c>
      <c r="CN209" s="8">
        <f t="shared" si="68"/>
        <v>0</v>
      </c>
      <c r="CO209" s="8">
        <f t="shared" si="69"/>
        <v>0</v>
      </c>
      <c r="CP209" s="8">
        <f t="shared" si="70"/>
        <v>0</v>
      </c>
      <c r="CQ209" s="8">
        <f t="shared" si="71"/>
        <v>0</v>
      </c>
      <c r="CR209" s="8">
        <f t="shared" si="72"/>
        <v>0</v>
      </c>
      <c r="CS209" s="8">
        <f t="shared" si="73"/>
        <v>0</v>
      </c>
      <c r="CT209" s="8">
        <f t="shared" si="74"/>
        <v>0</v>
      </c>
      <c r="CU209" s="8">
        <f t="shared" si="75"/>
        <v>0</v>
      </c>
      <c r="CV209" s="8">
        <f t="shared" si="76"/>
        <v>0</v>
      </c>
      <c r="CW209" s="8">
        <f>+SUMIFS(CW$2:CW$149,$CZ$2:$CZ$149,Table1[[#This Row],[BAĞLANTI]])</f>
        <v>0</v>
      </c>
      <c r="CX209" s="8">
        <f>+SUMIFS(CX$2:CX$149,$CZ$2:$CZ$149,Table1[[#This Row],[BAĞLANTI]])</f>
        <v>0</v>
      </c>
      <c r="CY209" s="8">
        <f>+SUMIFS(CY$2:CY$149,$CZ$2:$CZ$149,Table1[[#This Row],[BAĞLANTI]])</f>
        <v>0</v>
      </c>
      <c r="CZ209" s="8" t="s">
        <v>5422</v>
      </c>
      <c r="DA209" s="8"/>
      <c r="DB209" s="8"/>
      <c r="DC209" s="8"/>
      <c r="DD209" s="8"/>
      <c r="DE209" s="8"/>
      <c r="DF209" s="8"/>
      <c r="DG209" s="8"/>
      <c r="DH209" s="8"/>
    </row>
    <row r="210" spans="1:112">
      <c r="A210" s="3" t="s">
        <v>5443</v>
      </c>
      <c r="B210" t="s">
        <v>21</v>
      </c>
      <c r="C210" t="s">
        <v>328</v>
      </c>
      <c r="D210" t="s">
        <v>5182</v>
      </c>
      <c r="E210" t="s">
        <v>5183</v>
      </c>
      <c r="F210" s="77" t="s">
        <v>4973</v>
      </c>
      <c r="G210" t="s">
        <v>4983</v>
      </c>
      <c r="H210" s="3" t="s">
        <v>5444</v>
      </c>
      <c r="I210" s="3" t="s">
        <v>5194</v>
      </c>
      <c r="J210" s="78"/>
      <c r="K210" s="78"/>
      <c r="M210" s="78"/>
      <c r="N210" s="8">
        <f>+SUMIFS(N$2:N$149,$CZ$2:$CZ$149,Table1[[#This Row],[BAĞLANTI]])</f>
        <v>0</v>
      </c>
      <c r="O210" s="8">
        <f>+SUMIFS(O$2:O$149,$CZ$2:$CZ$149,Table1[[#This Row],[BAĞLANTI]])</f>
        <v>0</v>
      </c>
      <c r="P210" s="8">
        <f>+SUMIFS(P$2:P$149,$CZ$2:$CZ$149,Table1[[#This Row],[BAĞLANTI]])</f>
        <v>0</v>
      </c>
      <c r="Q210" s="8">
        <f>+SUMIFS(Q$2:Q$149,$CZ$2:$CZ$149,Table1[[#This Row],[BAĞLANTI]])</f>
        <v>0</v>
      </c>
      <c r="R210" s="8">
        <f>+SUMIFS(R$2:R$149,$CZ$2:$CZ$149,Table1[[#This Row],[BAĞLANTI]])</f>
        <v>0</v>
      </c>
      <c r="S210" s="8">
        <f>+SUMIFS(S$2:S$149,$CZ$2:$CZ$149,Table1[[#This Row],[BAĞLANTI]])</f>
        <v>0</v>
      </c>
      <c r="T210" s="8">
        <f>+SUMIFS(T$2:T$149,$CZ$2:$CZ$149,Table1[[#This Row],[BAĞLANTI]])</f>
        <v>0</v>
      </c>
      <c r="U210" s="8">
        <f>+SUMIFS(U$2:U$149,$CZ$2:$CZ$149,Table1[[#This Row],[BAĞLANTI]])</f>
        <v>131.13061500000006</v>
      </c>
      <c r="V210" s="8">
        <f>+SUMIFS(V$2:V$149,$CZ$2:$CZ$149,Table1[[#This Row],[BAĞLANTI]])</f>
        <v>312.64838499999985</v>
      </c>
      <c r="W210" s="8">
        <f>+SUMIFS(W$2:W$149,$CZ$2:$CZ$149,Table1[[#This Row],[BAĞLANTI]])</f>
        <v>540.61000000000013</v>
      </c>
      <c r="X210" s="8">
        <f>+SUMIFS(X$2:X$149,$CZ$2:$CZ$149,Table1[[#This Row],[BAĞLANTI]])</f>
        <v>913.68700000000001</v>
      </c>
      <c r="Y210" s="10">
        <f>+SUMIFS(Y$2:Y$149,$CZ$2:$CZ$149,Table1[[#This Row],[BAĞLANTI]])</f>
        <v>764.8</v>
      </c>
      <c r="Z210" s="8">
        <f>+SUMIFS(Z$2:Z$149,$CZ$2:$CZ$149,Table1[[#This Row],[BAĞLANTI]])</f>
        <v>1456.1675863433943</v>
      </c>
      <c r="AA210" s="8">
        <f>+SUMIFS(AA$2:AA$149,$CZ$2:$CZ$149,Table1[[#This Row],[BAĞLANTI]])</f>
        <v>1409.1944383968334</v>
      </c>
      <c r="AB210" s="8">
        <f>+SUMIFS(AB$2:AB$149,$CZ$2:$CZ$149,Table1[[#This Row],[BAĞLANTI]])</f>
        <v>1456.1675863433943</v>
      </c>
      <c r="AC210" s="8">
        <f>+SUMIFS(AC$2:AC$149,$CZ$2:$CZ$149,Table1[[#This Row],[BAĞLANTI]])</f>
        <v>1456.1675863433943</v>
      </c>
      <c r="AD210" s="8">
        <f>+SUMIFS(AD$2:AD$149,$CZ$2:$CZ$149,Table1[[#This Row],[BAĞLANTI]])</f>
        <v>1315.2481425037111</v>
      </c>
      <c r="AE210" s="8">
        <f>+SUMIFS(AE$2:AE$149,$CZ$2:$CZ$149,Table1[[#This Row],[BAĞLANTI]])</f>
        <v>1456.1675863433943</v>
      </c>
      <c r="AF210" s="8">
        <f>+SUMIFS(AF$2:AF$149,$CZ$2:$CZ$149,Table1[[#This Row],[BAĞLANTI]])</f>
        <v>1409.1944383968334</v>
      </c>
      <c r="AG210" s="8">
        <f>+SUMIFS(AG$2:AG$149,$CZ$2:$CZ$149,Table1[[#This Row],[BAĞLANTI]])</f>
        <v>1486.2119119247895</v>
      </c>
      <c r="AH210" s="8">
        <f>+SUMIFS(AH$2:AH$149,$CZ$2:$CZ$149,Table1[[#This Row],[BAĞLANTI]])</f>
        <v>1415.8097872340425</v>
      </c>
      <c r="AI210" s="8">
        <f>+SUMIFS(AI$2:AI$149,$CZ$2:$CZ$149,Table1[[#This Row],[BAĞLANTI]])</f>
        <v>1496.3629361702128</v>
      </c>
      <c r="AJ210" s="8">
        <f>+SUMIFS(AJ$2:AJ$149,$CZ$2:$CZ$149,Table1[[#This Row],[BAĞLANTI]])</f>
        <v>1481.34536</v>
      </c>
      <c r="AK210" s="8">
        <f>+SUMIFS(AK$2:AK$149,$CZ$2:$CZ$149,Table1[[#This Row],[BAĞLANTI]])</f>
        <v>1437.9287999999999</v>
      </c>
      <c r="AL210" s="8">
        <f>+SUMIFS(AL$2:AL$149,$CZ$2:$CZ$149,Table1[[#This Row],[BAĞLANTI]])</f>
        <v>502.03384000000028</v>
      </c>
      <c r="AM210" s="8">
        <f>+SUMIFS(AM$2:AM$149,$CZ$2:$CZ$149,Table1[[#This Row],[BAĞLANTI]])</f>
        <v>0</v>
      </c>
      <c r="AN210" s="8">
        <f>+SUMIFS(AN$2:AN$149,$CZ$2:$CZ$149,Table1[[#This Row],[BAĞLANTI]])</f>
        <v>0</v>
      </c>
      <c r="AO210" s="8">
        <f>+SUMIFS(AO$2:AO$149,$CZ$2:$CZ$149,Table1[[#This Row],[BAĞLANTI]])</f>
        <v>0</v>
      </c>
      <c r="AP210" s="8">
        <f>+SUMIFS(AP$2:AP$149,$CZ$2:$CZ$149,Table1[[#This Row],[BAĞLANTI]])</f>
        <v>0</v>
      </c>
      <c r="AQ210" s="8">
        <f>+SUMIFS(AQ$2:AQ$149,$CZ$2:$CZ$149,Table1[[#This Row],[BAĞLANTI]])</f>
        <v>0</v>
      </c>
      <c r="AR210" s="8">
        <f>+SUMIFS(AR$2:AR$149,$CZ$2:$CZ$149,Table1[[#This Row],[BAĞLANTI]])</f>
        <v>0</v>
      </c>
      <c r="AS210" s="8">
        <f>+SUMIFS(AS$2:AS$149,$CZ$2:$CZ$149,Table1[[#This Row],[BAĞLANTI]])</f>
        <v>0</v>
      </c>
      <c r="AT210" s="8">
        <f>+SUMIFS(AT$2:AT$149,$CZ$2:$CZ$149,Table1[[#This Row],[BAĞLANTI]])</f>
        <v>0</v>
      </c>
      <c r="AU210" s="8">
        <f>+SUMIFS(AU$2:AU$149,$CZ$2:$CZ$149,Table1[[#This Row],[BAĞLANTI]])</f>
        <v>0</v>
      </c>
      <c r="AV210" s="8">
        <f>+SUMIFS(AV$2:AV$149,$CZ$2:$CZ$149,Table1[[#This Row],[BAĞLANTI]])</f>
        <v>0</v>
      </c>
      <c r="AW210" s="8">
        <f>+SUMIFS(AW$2:AW$149,$CZ$2:$CZ$149,Table1[[#This Row],[BAĞLANTI]])</f>
        <v>0</v>
      </c>
      <c r="AX210" s="8">
        <f>+SUMIFS(AX$2:AX$149,$CZ$2:$CZ$149,Table1[[#This Row],[BAĞLANTI]])</f>
        <v>0</v>
      </c>
      <c r="AY210" s="8">
        <f>+SUMIFS(AY$2:AY$149,$CZ$2:$CZ$149,Table1[[#This Row],[BAĞLANTI]])</f>
        <v>0</v>
      </c>
      <c r="AZ210" s="8">
        <f>+SUMIFS(AZ$2:AZ$149,$CZ$2:$CZ$149,Table1[[#This Row],[BAĞLANTI]])</f>
        <v>0</v>
      </c>
      <c r="BA210" s="8">
        <f>+SUMIFS(BA$2:BA$149,$CZ$2:$CZ$149,Table1[[#This Row],[BAĞLANTI]])</f>
        <v>0</v>
      </c>
      <c r="BB210" s="8">
        <f>+SUMIFS(BB$2:BB$149,$CZ$2:$CZ$149,Table1[[#This Row],[BAĞLANTI]])</f>
        <v>0</v>
      </c>
      <c r="BC210" s="8">
        <f>+SUMIFS(BC$2:BC$149,$CZ$2:$CZ$149,Table1[[#This Row],[BAĞLANTI]])</f>
        <v>0</v>
      </c>
      <c r="BD210" s="8">
        <f>+SUMIFS(BD$2:BD$149,$CZ$2:$CZ$149,Table1[[#This Row],[BAĞLANTI]])</f>
        <v>0</v>
      </c>
      <c r="BE210" s="8">
        <f>+SUMIFS(BE$2:BE$149,$CZ$2:$CZ$149,Table1[[#This Row],[BAĞLANTI]])</f>
        <v>0</v>
      </c>
      <c r="BF210" s="8">
        <f>+SUMIFS(BF$2:BF$149,$CZ$2:$CZ$149,Table1[[#This Row],[BAĞLANTI]])</f>
        <v>0</v>
      </c>
      <c r="BG210" s="8">
        <f>+SUMIFS(BG$2:BG$149,$CZ$2:$CZ$149,Table1[[#This Row],[BAĞLANTI]])</f>
        <v>0</v>
      </c>
      <c r="BH210" s="8">
        <f>+SUMIFS(BH$2:BH$149,$CZ$2:$CZ$149,Table1[[#This Row],[BAĞLANTI]])</f>
        <v>0</v>
      </c>
      <c r="BI210" s="8">
        <f>+SUMIFS(BI$2:BI$149,$CZ$2:$CZ$149,Table1[[#This Row],[BAĞLANTI]])</f>
        <v>0</v>
      </c>
      <c r="BJ210" s="8">
        <f>+SUMIFS(BJ$2:BJ$149,$CZ$2:$CZ$149,Table1[[#This Row],[BAĞLANTI]])</f>
        <v>0</v>
      </c>
      <c r="BK210" s="8">
        <f>+SUMIFS(BK$2:BK$149,$CZ$2:$CZ$149,Table1[[#This Row],[BAĞLANTI]])</f>
        <v>0</v>
      </c>
      <c r="BL210" s="8">
        <f>+SUMIFS(BL$2:BL$149,$CZ$2:$CZ$149,Table1[[#This Row],[BAĞLANTI]])</f>
        <v>0</v>
      </c>
      <c r="BM210" s="8">
        <f>+SUMIFS(BM$2:BM$149,$CZ$2:$CZ$149,Table1[[#This Row],[BAĞLANTI]])</f>
        <v>0</v>
      </c>
      <c r="BN210" s="8">
        <f>+SUMIFS(BN$2:BN$149,$CZ$2:$CZ$149,Table1[[#This Row],[BAĞLANTI]])</f>
        <v>0</v>
      </c>
      <c r="BO210" s="8">
        <f>+SUMIFS(BO$2:BO$149,$CZ$2:$CZ$149,Table1[[#This Row],[BAĞLANTI]])</f>
        <v>0</v>
      </c>
      <c r="BP210" s="8">
        <f>+SUMIFS(BP$2:BP$149,$CZ$2:$CZ$149,Table1[[#This Row],[BAĞLANTI]])</f>
        <v>0</v>
      </c>
      <c r="BQ210" s="8">
        <f>+SUMIFS(BQ$2:BQ$149,$CZ$2:$CZ$149,Table1[[#This Row],[BAĞLANTI]])</f>
        <v>0</v>
      </c>
      <c r="BR210" s="8">
        <f>+SUMIFS(BR$2:BR$149,$CZ$2:$CZ$149,Table1[[#This Row],[BAĞLANTI]])</f>
        <v>0</v>
      </c>
      <c r="BS210" s="8">
        <f>+SUMIFS(BS$2:BS$149,$CZ$2:$CZ$149,Table1[[#This Row],[BAĞLANTI]])</f>
        <v>0</v>
      </c>
      <c r="BT210" s="8">
        <f>+SUMIFS(BT$2:BT$149,$CZ$2:$CZ$149,Table1[[#This Row],[BAĞLANTI]])</f>
        <v>0</v>
      </c>
      <c r="BU210" s="8">
        <f>+SUMIFS(BU$2:BU$149,$CZ$2:$CZ$149,Table1[[#This Row],[BAĞLANTI]])</f>
        <v>0</v>
      </c>
      <c r="BV210" s="8">
        <f>+SUMIFS(BV$2:BV$149,$CZ$2:$CZ$149,Table1[[#This Row],[BAĞLANTI]])</f>
        <v>0</v>
      </c>
      <c r="BW210" s="8">
        <f>+SUMIFS(BW$2:BW$149,$CZ$2:$CZ$149,Table1[[#This Row],[BAĞLANTI]])</f>
        <v>0</v>
      </c>
      <c r="CK210" s="8">
        <f t="shared" si="65"/>
        <v>0</v>
      </c>
      <c r="CL210" s="8">
        <f t="shared" si="66"/>
        <v>0</v>
      </c>
      <c r="CM210" s="8">
        <f t="shared" si="67"/>
        <v>0</v>
      </c>
      <c r="CN210" s="8">
        <f t="shared" si="68"/>
        <v>0</v>
      </c>
      <c r="CO210" s="8">
        <f t="shared" si="69"/>
        <v>0</v>
      </c>
      <c r="CP210" s="8">
        <f t="shared" si="70"/>
        <v>0</v>
      </c>
      <c r="CQ210" s="8">
        <f t="shared" si="71"/>
        <v>0</v>
      </c>
      <c r="CR210" s="8">
        <f t="shared" si="72"/>
        <v>0</v>
      </c>
      <c r="CS210" s="8">
        <f t="shared" si="73"/>
        <v>0</v>
      </c>
      <c r="CT210" s="8">
        <f t="shared" si="74"/>
        <v>0</v>
      </c>
      <c r="CU210" s="8">
        <f t="shared" si="75"/>
        <v>0</v>
      </c>
      <c r="CV210" s="8">
        <f t="shared" si="76"/>
        <v>0</v>
      </c>
      <c r="CW210" s="8">
        <f>+SUMIFS(CW$2:CW$149,$CZ$2:$CZ$149,Table1[[#This Row],[BAĞLANTI]])</f>
        <v>0</v>
      </c>
      <c r="CX210" s="8">
        <f>+SUMIFS(CX$2:CX$149,$CZ$2:$CZ$149,Table1[[#This Row],[BAĞLANTI]])</f>
        <v>0</v>
      </c>
      <c r="CY210" s="8">
        <f>+SUMIFS(CY$2:CY$149,$CZ$2:$CZ$149,Table1[[#This Row],[BAĞLANTI]])</f>
        <v>0</v>
      </c>
      <c r="CZ210" s="8" t="s">
        <v>5423</v>
      </c>
      <c r="DA210" s="8"/>
      <c r="DB210" s="8"/>
      <c r="DC210" s="8"/>
      <c r="DD210" s="8"/>
      <c r="DE210" s="8"/>
      <c r="DF210" s="8"/>
      <c r="DG210" s="8"/>
      <c r="DH210" s="8"/>
    </row>
    <row r="211" spans="1:112">
      <c r="A211" s="3" t="s">
        <v>5443</v>
      </c>
      <c r="B211" t="s">
        <v>22</v>
      </c>
      <c r="C211" t="s">
        <v>332</v>
      </c>
      <c r="D211" t="s">
        <v>72</v>
      </c>
      <c r="E211" t="s">
        <v>4974</v>
      </c>
      <c r="F211" s="77" t="s">
        <v>4973</v>
      </c>
      <c r="G211" t="s">
        <v>4983</v>
      </c>
      <c r="H211" s="3" t="s">
        <v>5444</v>
      </c>
      <c r="I211" s="3" t="s">
        <v>5194</v>
      </c>
      <c r="J211" s="78"/>
      <c r="K211" s="78"/>
      <c r="M211" s="78"/>
      <c r="N211" s="8">
        <f>+SUMIFS(N$2:N$149,$CZ$2:$CZ$149,Table1[[#This Row],[BAĞLANTI]])</f>
        <v>0</v>
      </c>
      <c r="O211" s="8">
        <f>+SUMIFS(O$2:O$149,$CZ$2:$CZ$149,Table1[[#This Row],[BAĞLANTI]])</f>
        <v>0</v>
      </c>
      <c r="P211" s="8">
        <f>+SUMIFS(P$2:P$149,$CZ$2:$CZ$149,Table1[[#This Row],[BAĞLANTI]])</f>
        <v>0</v>
      </c>
      <c r="Q211" s="8">
        <f>+SUMIFS(Q$2:Q$149,$CZ$2:$CZ$149,Table1[[#This Row],[BAĞLANTI]])</f>
        <v>0</v>
      </c>
      <c r="R211" s="8">
        <f>+SUMIFS(R$2:R$149,$CZ$2:$CZ$149,Table1[[#This Row],[BAĞLANTI]])</f>
        <v>0</v>
      </c>
      <c r="S211" s="8">
        <f>+SUMIFS(S$2:S$149,$CZ$2:$CZ$149,Table1[[#This Row],[BAĞLANTI]])</f>
        <v>0</v>
      </c>
      <c r="T211" s="8">
        <f>+SUMIFS(T$2:T$149,$CZ$2:$CZ$149,Table1[[#This Row],[BAĞLANTI]])</f>
        <v>0</v>
      </c>
      <c r="U211" s="8">
        <f>+SUMIFS(U$2:U$149,$CZ$2:$CZ$149,Table1[[#This Row],[BAĞLANTI]])</f>
        <v>0</v>
      </c>
      <c r="V211" s="8">
        <f>+SUMIFS(V$2:V$149,$CZ$2:$CZ$149,Table1[[#This Row],[BAĞLANTI]])</f>
        <v>0</v>
      </c>
      <c r="W211" s="8">
        <f>+SUMIFS(W$2:W$149,$CZ$2:$CZ$149,Table1[[#This Row],[BAĞLANTI]])</f>
        <v>0</v>
      </c>
      <c r="X211" s="8">
        <f>+SUMIFS(X$2:X$149,$CZ$2:$CZ$149,Table1[[#This Row],[BAĞLANTI]])</f>
        <v>3624</v>
      </c>
      <c r="Y211" s="10">
        <f>+SUMIFS(Y$2:Y$149,$CZ$2:$CZ$149,Table1[[#This Row],[BAĞLANTI]])</f>
        <v>5832</v>
      </c>
      <c r="Z211" s="8">
        <f>+SUMIFS(Z$2:Z$149,$CZ$2:$CZ$149,Table1[[#This Row],[BAĞLANTI]])</f>
        <v>11372.294117647059</v>
      </c>
      <c r="AA211" s="8">
        <f>+SUMIFS(AA$2:AA$149,$CZ$2:$CZ$149,Table1[[#This Row],[BAĞLANTI]])</f>
        <v>6067.0588235294126</v>
      </c>
      <c r="AB211" s="8">
        <f>+SUMIFS(AB$2:AB$149,$CZ$2:$CZ$149,Table1[[#This Row],[BAĞLANTI]])</f>
        <v>6269.2941176470595</v>
      </c>
      <c r="AC211" s="8">
        <f>+SUMIFS(AC$2:AC$149,$CZ$2:$CZ$149,Table1[[#This Row],[BAĞLANTI]])</f>
        <v>6269.2941176470595</v>
      </c>
      <c r="AD211" s="8">
        <f>+SUMIFS(AD$2:AD$149,$CZ$2:$CZ$149,Table1[[#This Row],[BAĞLANTI]])</f>
        <v>5662.588235294118</v>
      </c>
      <c r="AE211" s="8">
        <f>+SUMIFS(AE$2:AE$149,$CZ$2:$CZ$149,Table1[[#This Row],[BAĞLANTI]])</f>
        <v>6269.2941176470595</v>
      </c>
      <c r="AF211" s="8">
        <f>+SUMIFS(AF$2:AF$149,$CZ$2:$CZ$149,Table1[[#This Row],[BAĞLANTI]])</f>
        <v>6067.0588235294126</v>
      </c>
      <c r="AG211" s="8">
        <f>+SUMIFS(AG$2:AG$149,$CZ$2:$CZ$149,Table1[[#This Row],[BAĞLANTI]])</f>
        <v>6269.2941176470595</v>
      </c>
      <c r="AH211" s="8">
        <f>+SUMIFS(AH$2:AH$149,$CZ$2:$CZ$149,Table1[[#This Row],[BAĞLANTI]])</f>
        <v>6067.0588235294126</v>
      </c>
      <c r="AI211" s="8">
        <f>+SUMIFS(AI$2:AI$149,$CZ$2:$CZ$149,Table1[[#This Row],[BAĞLANTI]])</f>
        <v>6269.2941176470595</v>
      </c>
      <c r="AJ211" s="8">
        <f>+SUMIFS(AJ$2:AJ$149,$CZ$2:$CZ$149,Table1[[#This Row],[BAĞLANTI]])</f>
        <v>6269.2941176470595</v>
      </c>
      <c r="AK211" s="8">
        <f>+SUMIFS(AK$2:AK$149,$CZ$2:$CZ$149,Table1[[#This Row],[BAĞLANTI]])</f>
        <v>6067.0588235294126</v>
      </c>
      <c r="AL211" s="8">
        <f>+SUMIFS(AL$2:AL$149,$CZ$2:$CZ$149,Table1[[#This Row],[BAĞLANTI]])</f>
        <v>6269.2941176470595</v>
      </c>
      <c r="AM211" s="8">
        <f>+SUMIFS(AM$2:AM$149,$CZ$2:$CZ$149,Table1[[#This Row],[BAĞLANTI]])</f>
        <v>6067.0588235294126</v>
      </c>
      <c r="AN211" s="8">
        <f>+SUMIFS(AN$2:AN$149,$CZ$2:$CZ$149,Table1[[#This Row],[BAĞLANTI]])</f>
        <v>6269.2941176470595</v>
      </c>
      <c r="AO211" s="8">
        <f>+SUMIFS(AO$2:AO$149,$CZ$2:$CZ$149,Table1[[#This Row],[BAĞLANTI]])</f>
        <v>404.47058823529414</v>
      </c>
      <c r="AP211" s="8">
        <f>+SUMIFS(AP$2:AP$149,$CZ$2:$CZ$149,Table1[[#This Row],[BAĞLANTI]])</f>
        <v>0</v>
      </c>
      <c r="AQ211" s="8">
        <f>+SUMIFS(AQ$2:AQ$149,$CZ$2:$CZ$149,Table1[[#This Row],[BAĞLANTI]])</f>
        <v>0</v>
      </c>
      <c r="AR211" s="8">
        <f>+SUMIFS(AR$2:AR$149,$CZ$2:$CZ$149,Table1[[#This Row],[BAĞLANTI]])</f>
        <v>0</v>
      </c>
      <c r="AS211" s="8">
        <f>+SUMIFS(AS$2:AS$149,$CZ$2:$CZ$149,Table1[[#This Row],[BAĞLANTI]])</f>
        <v>0</v>
      </c>
      <c r="AT211" s="8">
        <f>+SUMIFS(AT$2:AT$149,$CZ$2:$CZ$149,Table1[[#This Row],[BAĞLANTI]])</f>
        <v>0</v>
      </c>
      <c r="AU211" s="8">
        <f>+SUMIFS(AU$2:AU$149,$CZ$2:$CZ$149,Table1[[#This Row],[BAĞLANTI]])</f>
        <v>0</v>
      </c>
      <c r="AV211" s="8">
        <f>+SUMIFS(AV$2:AV$149,$CZ$2:$CZ$149,Table1[[#This Row],[BAĞLANTI]])</f>
        <v>0</v>
      </c>
      <c r="AW211" s="8">
        <f>+SUMIFS(AW$2:AW$149,$CZ$2:$CZ$149,Table1[[#This Row],[BAĞLANTI]])</f>
        <v>0</v>
      </c>
      <c r="AX211" s="8">
        <f>+SUMIFS(AX$2:AX$149,$CZ$2:$CZ$149,Table1[[#This Row],[BAĞLANTI]])</f>
        <v>0</v>
      </c>
      <c r="AY211" s="8">
        <f>+SUMIFS(AY$2:AY$149,$CZ$2:$CZ$149,Table1[[#This Row],[BAĞLANTI]])</f>
        <v>0</v>
      </c>
      <c r="AZ211" s="8">
        <f>+SUMIFS(AZ$2:AZ$149,$CZ$2:$CZ$149,Table1[[#This Row],[BAĞLANTI]])</f>
        <v>0</v>
      </c>
      <c r="BA211" s="8">
        <f>+SUMIFS(BA$2:BA$149,$CZ$2:$CZ$149,Table1[[#This Row],[BAĞLANTI]])</f>
        <v>0</v>
      </c>
      <c r="BB211" s="8">
        <f>+SUMIFS(BB$2:BB$149,$CZ$2:$CZ$149,Table1[[#This Row],[BAĞLANTI]])</f>
        <v>0</v>
      </c>
      <c r="BC211" s="8">
        <f>+SUMIFS(BC$2:BC$149,$CZ$2:$CZ$149,Table1[[#This Row],[BAĞLANTI]])</f>
        <v>0</v>
      </c>
      <c r="BD211" s="8">
        <f>+SUMIFS(BD$2:BD$149,$CZ$2:$CZ$149,Table1[[#This Row],[BAĞLANTI]])</f>
        <v>0</v>
      </c>
      <c r="BE211" s="8">
        <f>+SUMIFS(BE$2:BE$149,$CZ$2:$CZ$149,Table1[[#This Row],[BAĞLANTI]])</f>
        <v>0</v>
      </c>
      <c r="BF211" s="8">
        <f>+SUMIFS(BF$2:BF$149,$CZ$2:$CZ$149,Table1[[#This Row],[BAĞLANTI]])</f>
        <v>0</v>
      </c>
      <c r="BG211" s="8">
        <f>+SUMIFS(BG$2:BG$149,$CZ$2:$CZ$149,Table1[[#This Row],[BAĞLANTI]])</f>
        <v>0</v>
      </c>
      <c r="BH211" s="8">
        <f>+SUMIFS(BH$2:BH$149,$CZ$2:$CZ$149,Table1[[#This Row],[BAĞLANTI]])</f>
        <v>0</v>
      </c>
      <c r="BI211" s="8">
        <f>+SUMIFS(BI$2:BI$149,$CZ$2:$CZ$149,Table1[[#This Row],[BAĞLANTI]])</f>
        <v>0</v>
      </c>
      <c r="BJ211" s="8">
        <f>+SUMIFS(BJ$2:BJ$149,$CZ$2:$CZ$149,Table1[[#This Row],[BAĞLANTI]])</f>
        <v>0</v>
      </c>
      <c r="BK211" s="8">
        <f>+SUMIFS(BK$2:BK$149,$CZ$2:$CZ$149,Table1[[#This Row],[BAĞLANTI]])</f>
        <v>0</v>
      </c>
      <c r="BL211" s="8">
        <f>+SUMIFS(BL$2:BL$149,$CZ$2:$CZ$149,Table1[[#This Row],[BAĞLANTI]])</f>
        <v>0</v>
      </c>
      <c r="BM211" s="8">
        <f>+SUMIFS(BM$2:BM$149,$CZ$2:$CZ$149,Table1[[#This Row],[BAĞLANTI]])</f>
        <v>0</v>
      </c>
      <c r="BN211" s="8">
        <f>+SUMIFS(BN$2:BN$149,$CZ$2:$CZ$149,Table1[[#This Row],[BAĞLANTI]])</f>
        <v>0</v>
      </c>
      <c r="BO211" s="8">
        <f>+SUMIFS(BO$2:BO$149,$CZ$2:$CZ$149,Table1[[#This Row],[BAĞLANTI]])</f>
        <v>0</v>
      </c>
      <c r="BP211" s="8">
        <f>+SUMIFS(BP$2:BP$149,$CZ$2:$CZ$149,Table1[[#This Row],[BAĞLANTI]])</f>
        <v>0</v>
      </c>
      <c r="BQ211" s="8">
        <f>+SUMIFS(BQ$2:BQ$149,$CZ$2:$CZ$149,Table1[[#This Row],[BAĞLANTI]])</f>
        <v>0</v>
      </c>
      <c r="BR211" s="8">
        <f>+SUMIFS(BR$2:BR$149,$CZ$2:$CZ$149,Table1[[#This Row],[BAĞLANTI]])</f>
        <v>0</v>
      </c>
      <c r="BS211" s="8">
        <f>+SUMIFS(BS$2:BS$149,$CZ$2:$CZ$149,Table1[[#This Row],[BAĞLANTI]])</f>
        <v>0</v>
      </c>
      <c r="BT211" s="8">
        <f>+SUMIFS(BT$2:BT$149,$CZ$2:$CZ$149,Table1[[#This Row],[BAĞLANTI]])</f>
        <v>0</v>
      </c>
      <c r="BU211" s="8">
        <f>+SUMIFS(BU$2:BU$149,$CZ$2:$CZ$149,Table1[[#This Row],[BAĞLANTI]])</f>
        <v>0</v>
      </c>
      <c r="BV211" s="8">
        <f>+SUMIFS(BV$2:BV$149,$CZ$2:$CZ$149,Table1[[#This Row],[BAĞLANTI]])</f>
        <v>0</v>
      </c>
      <c r="BW211" s="8">
        <f>+SUMIFS(BW$2:BW$149,$CZ$2:$CZ$149,Table1[[#This Row],[BAĞLANTI]])</f>
        <v>0</v>
      </c>
      <c r="CK211" s="8">
        <f t="shared" si="65"/>
        <v>0</v>
      </c>
      <c r="CL211" s="8">
        <f t="shared" si="66"/>
        <v>0</v>
      </c>
      <c r="CM211" s="8">
        <f t="shared" si="67"/>
        <v>0</v>
      </c>
      <c r="CN211" s="8">
        <f t="shared" si="68"/>
        <v>0</v>
      </c>
      <c r="CO211" s="8">
        <f t="shared" si="69"/>
        <v>0</v>
      </c>
      <c r="CP211" s="8">
        <f t="shared" si="70"/>
        <v>0</v>
      </c>
      <c r="CQ211" s="8">
        <f t="shared" si="71"/>
        <v>0</v>
      </c>
      <c r="CR211" s="8">
        <f t="shared" si="72"/>
        <v>0</v>
      </c>
      <c r="CS211" s="8">
        <f t="shared" si="73"/>
        <v>0</v>
      </c>
      <c r="CT211" s="8">
        <f t="shared" si="74"/>
        <v>0</v>
      </c>
      <c r="CU211" s="8">
        <f t="shared" si="75"/>
        <v>0</v>
      </c>
      <c r="CV211" s="8">
        <f t="shared" si="76"/>
        <v>0</v>
      </c>
      <c r="CW211" s="8">
        <f>+SUMIFS(CW$2:CW$149,$CZ$2:$CZ$149,Table1[[#This Row],[BAĞLANTI]])</f>
        <v>0</v>
      </c>
      <c r="CX211" s="8">
        <f>+SUMIFS(CX$2:CX$149,$CZ$2:$CZ$149,Table1[[#This Row],[BAĞLANTI]])</f>
        <v>0</v>
      </c>
      <c r="CY211" s="8">
        <f>+SUMIFS(CY$2:CY$149,$CZ$2:$CZ$149,Table1[[#This Row],[BAĞLANTI]])</f>
        <v>0</v>
      </c>
      <c r="CZ211" s="8" t="s">
        <v>5413</v>
      </c>
      <c r="DA211" s="8"/>
      <c r="DB211" s="8"/>
      <c r="DC211" s="8"/>
      <c r="DD211" s="8"/>
      <c r="DE211" s="8"/>
      <c r="DF211" s="8"/>
      <c r="DG211" s="8"/>
      <c r="DH211" s="8"/>
    </row>
    <row r="212" spans="1:112">
      <c r="A212" s="3" t="s">
        <v>5443</v>
      </c>
      <c r="B212" t="s">
        <v>22</v>
      </c>
      <c r="C212" t="s">
        <v>332</v>
      </c>
      <c r="D212" t="s">
        <v>74</v>
      </c>
      <c r="E212" t="s">
        <v>4975</v>
      </c>
      <c r="F212" s="77" t="s">
        <v>4973</v>
      </c>
      <c r="G212" t="s">
        <v>4983</v>
      </c>
      <c r="H212" s="3" t="s">
        <v>5444</v>
      </c>
      <c r="I212" s="3" t="s">
        <v>5194</v>
      </c>
      <c r="J212" s="78"/>
      <c r="K212" s="78"/>
      <c r="M212" s="78"/>
      <c r="N212" s="8">
        <f>+SUMIFS(N$2:N$149,$CZ$2:$CZ$149,Table1[[#This Row],[BAĞLANTI]])</f>
        <v>0</v>
      </c>
      <c r="O212" s="8">
        <f>+SUMIFS(O$2:O$149,$CZ$2:$CZ$149,Table1[[#This Row],[BAĞLANTI]])</f>
        <v>0</v>
      </c>
      <c r="P212" s="8">
        <f>+SUMIFS(P$2:P$149,$CZ$2:$CZ$149,Table1[[#This Row],[BAĞLANTI]])</f>
        <v>0</v>
      </c>
      <c r="Q212" s="8">
        <f>+SUMIFS(Q$2:Q$149,$CZ$2:$CZ$149,Table1[[#This Row],[BAĞLANTI]])</f>
        <v>0</v>
      </c>
      <c r="R212" s="8">
        <f>+SUMIFS(R$2:R$149,$CZ$2:$CZ$149,Table1[[#This Row],[BAĞLANTI]])</f>
        <v>486</v>
      </c>
      <c r="S212" s="8">
        <f>+SUMIFS(S$2:S$149,$CZ$2:$CZ$149,Table1[[#This Row],[BAĞLANTI]])</f>
        <v>2350</v>
      </c>
      <c r="T212" s="8">
        <f>+SUMIFS(T$2:T$149,$CZ$2:$CZ$149,Table1[[#This Row],[BAĞLANTI]])</f>
        <v>2280</v>
      </c>
      <c r="U212" s="8">
        <f>+SUMIFS(U$2:U$149,$CZ$2:$CZ$149,Table1[[#This Row],[BAĞLANTI]])</f>
        <v>1298</v>
      </c>
      <c r="V212" s="8">
        <f>+SUMIFS(V$2:V$149,$CZ$2:$CZ$149,Table1[[#This Row],[BAĞLANTI]])</f>
        <v>2118</v>
      </c>
      <c r="W212" s="8">
        <f>+SUMIFS(W$2:W$149,$CZ$2:$CZ$149,Table1[[#This Row],[BAĞLANTI]])</f>
        <v>4314</v>
      </c>
      <c r="X212" s="8">
        <f>+SUMIFS(X$2:X$149,$CZ$2:$CZ$149,Table1[[#This Row],[BAĞLANTI]])</f>
        <v>4752</v>
      </c>
      <c r="Y212" s="10">
        <f>+SUMIFS(Y$2:Y$149,$CZ$2:$CZ$149,Table1[[#This Row],[BAĞLANTI]])</f>
        <v>5538</v>
      </c>
      <c r="Z212" s="8">
        <f>+SUMIFS(Z$2:Z$149,$CZ$2:$CZ$149,Table1[[#This Row],[BAĞLANTI]])</f>
        <v>12474.05934065934</v>
      </c>
      <c r="AA212" s="8">
        <f>+SUMIFS(AA$2:AA$149,$CZ$2:$CZ$149,Table1[[#This Row],[BAĞLANTI]])</f>
        <v>12071.670329670329</v>
      </c>
      <c r="AB212" s="8">
        <f>+SUMIFS(AB$2:AB$149,$CZ$2:$CZ$149,Table1[[#This Row],[BAĞLANTI]])</f>
        <v>6654.6914835164825</v>
      </c>
      <c r="AC212" s="8">
        <f>+SUMIFS(AC$2:AC$149,$CZ$2:$CZ$149,Table1[[#This Row],[BAĞLANTI]])</f>
        <v>6253.3557692307686</v>
      </c>
      <c r="AD212" s="8">
        <f>+SUMIFS(AD$2:AD$149,$CZ$2:$CZ$149,Table1[[#This Row],[BAĞLANTI]])</f>
        <v>5648.1923076923076</v>
      </c>
      <c r="AE212" s="8">
        <f>+SUMIFS(AE$2:AE$149,$CZ$2:$CZ$149,Table1[[#This Row],[BAĞLANTI]])</f>
        <v>6253.3557692307686</v>
      </c>
      <c r="AF212" s="8">
        <f>+SUMIFS(AF$2:AF$149,$CZ$2:$CZ$149,Table1[[#This Row],[BAĞLANTI]])</f>
        <v>2622.375</v>
      </c>
      <c r="AG212" s="8">
        <f>+SUMIFS(AG$2:AG$149,$CZ$2:$CZ$149,Table1[[#This Row],[BAĞLANTI]])</f>
        <v>0</v>
      </c>
      <c r="AH212" s="8">
        <f>+SUMIFS(AH$2:AH$149,$CZ$2:$CZ$149,Table1[[#This Row],[BAĞLANTI]])</f>
        <v>0</v>
      </c>
      <c r="AI212" s="8">
        <f>+SUMIFS(AI$2:AI$149,$CZ$2:$CZ$149,Table1[[#This Row],[BAĞLANTI]])</f>
        <v>0</v>
      </c>
      <c r="AJ212" s="8">
        <f>+SUMIFS(AJ$2:AJ$149,$CZ$2:$CZ$149,Table1[[#This Row],[BAĞLANTI]])</f>
        <v>0</v>
      </c>
      <c r="AK212" s="8">
        <f>+SUMIFS(AK$2:AK$149,$CZ$2:$CZ$149,Table1[[#This Row],[BAĞLANTI]])</f>
        <v>0</v>
      </c>
      <c r="AL212" s="8">
        <f>+SUMIFS(AL$2:AL$149,$CZ$2:$CZ$149,Table1[[#This Row],[BAĞLANTI]])</f>
        <v>0</v>
      </c>
      <c r="AM212" s="8">
        <f>+SUMIFS(AM$2:AM$149,$CZ$2:$CZ$149,Table1[[#This Row],[BAĞLANTI]])</f>
        <v>0</v>
      </c>
      <c r="AN212" s="8">
        <f>+SUMIFS(AN$2:AN$149,$CZ$2:$CZ$149,Table1[[#This Row],[BAĞLANTI]])</f>
        <v>0</v>
      </c>
      <c r="AO212" s="8">
        <f>+SUMIFS(AO$2:AO$149,$CZ$2:$CZ$149,Table1[[#This Row],[BAĞLANTI]])</f>
        <v>0</v>
      </c>
      <c r="AP212" s="8">
        <f>+SUMIFS(AP$2:AP$149,$CZ$2:$CZ$149,Table1[[#This Row],[BAĞLANTI]])</f>
        <v>0</v>
      </c>
      <c r="AQ212" s="8">
        <f>+SUMIFS(AQ$2:AQ$149,$CZ$2:$CZ$149,Table1[[#This Row],[BAĞLANTI]])</f>
        <v>0</v>
      </c>
      <c r="AR212" s="8">
        <f>+SUMIFS(AR$2:AR$149,$CZ$2:$CZ$149,Table1[[#This Row],[BAĞLANTI]])</f>
        <v>0</v>
      </c>
      <c r="AS212" s="8">
        <f>+SUMIFS(AS$2:AS$149,$CZ$2:$CZ$149,Table1[[#This Row],[BAĞLANTI]])</f>
        <v>0</v>
      </c>
      <c r="AT212" s="8">
        <f>+SUMIFS(AT$2:AT$149,$CZ$2:$CZ$149,Table1[[#This Row],[BAĞLANTI]])</f>
        <v>0</v>
      </c>
      <c r="AU212" s="8">
        <f>+SUMIFS(AU$2:AU$149,$CZ$2:$CZ$149,Table1[[#This Row],[BAĞLANTI]])</f>
        <v>0</v>
      </c>
      <c r="AV212" s="8">
        <f>+SUMIFS(AV$2:AV$149,$CZ$2:$CZ$149,Table1[[#This Row],[BAĞLANTI]])</f>
        <v>0</v>
      </c>
      <c r="AW212" s="8">
        <f>+SUMIFS(AW$2:AW$149,$CZ$2:$CZ$149,Table1[[#This Row],[BAĞLANTI]])</f>
        <v>0</v>
      </c>
      <c r="AX212" s="8">
        <f>+SUMIFS(AX$2:AX$149,$CZ$2:$CZ$149,Table1[[#This Row],[BAĞLANTI]])</f>
        <v>0</v>
      </c>
      <c r="AY212" s="8">
        <f>+SUMIFS(AY$2:AY$149,$CZ$2:$CZ$149,Table1[[#This Row],[BAĞLANTI]])</f>
        <v>0</v>
      </c>
      <c r="AZ212" s="8">
        <f>+SUMIFS(AZ$2:AZ$149,$CZ$2:$CZ$149,Table1[[#This Row],[BAĞLANTI]])</f>
        <v>0</v>
      </c>
      <c r="BA212" s="8">
        <f>+SUMIFS(BA$2:BA$149,$CZ$2:$CZ$149,Table1[[#This Row],[BAĞLANTI]])</f>
        <v>0</v>
      </c>
      <c r="BB212" s="8">
        <f>+SUMIFS(BB$2:BB$149,$CZ$2:$CZ$149,Table1[[#This Row],[BAĞLANTI]])</f>
        <v>0</v>
      </c>
      <c r="BC212" s="8">
        <f>+SUMIFS(BC$2:BC$149,$CZ$2:$CZ$149,Table1[[#This Row],[BAĞLANTI]])</f>
        <v>0</v>
      </c>
      <c r="BD212" s="8">
        <f>+SUMIFS(BD$2:BD$149,$CZ$2:$CZ$149,Table1[[#This Row],[BAĞLANTI]])</f>
        <v>0</v>
      </c>
      <c r="BE212" s="8">
        <f>+SUMIFS(BE$2:BE$149,$CZ$2:$CZ$149,Table1[[#This Row],[BAĞLANTI]])</f>
        <v>0</v>
      </c>
      <c r="BF212" s="8">
        <f>+SUMIFS(BF$2:BF$149,$CZ$2:$CZ$149,Table1[[#This Row],[BAĞLANTI]])</f>
        <v>0</v>
      </c>
      <c r="BG212" s="8">
        <f>+SUMIFS(BG$2:BG$149,$CZ$2:$CZ$149,Table1[[#This Row],[BAĞLANTI]])</f>
        <v>0</v>
      </c>
      <c r="BH212" s="8">
        <f>+SUMIFS(BH$2:BH$149,$CZ$2:$CZ$149,Table1[[#This Row],[BAĞLANTI]])</f>
        <v>0</v>
      </c>
      <c r="BI212" s="8">
        <f>+SUMIFS(BI$2:BI$149,$CZ$2:$CZ$149,Table1[[#This Row],[BAĞLANTI]])</f>
        <v>0</v>
      </c>
      <c r="BJ212" s="8">
        <f>+SUMIFS(BJ$2:BJ$149,$CZ$2:$CZ$149,Table1[[#This Row],[BAĞLANTI]])</f>
        <v>0</v>
      </c>
      <c r="BK212" s="8">
        <f>+SUMIFS(BK$2:BK$149,$CZ$2:$CZ$149,Table1[[#This Row],[BAĞLANTI]])</f>
        <v>0</v>
      </c>
      <c r="BL212" s="8">
        <f>+SUMIFS(BL$2:BL$149,$CZ$2:$CZ$149,Table1[[#This Row],[BAĞLANTI]])</f>
        <v>0</v>
      </c>
      <c r="BM212" s="8">
        <f>+SUMIFS(BM$2:BM$149,$CZ$2:$CZ$149,Table1[[#This Row],[BAĞLANTI]])</f>
        <v>0</v>
      </c>
      <c r="BN212" s="8">
        <f>+SUMIFS(BN$2:BN$149,$CZ$2:$CZ$149,Table1[[#This Row],[BAĞLANTI]])</f>
        <v>0</v>
      </c>
      <c r="BO212" s="8">
        <f>+SUMIFS(BO$2:BO$149,$CZ$2:$CZ$149,Table1[[#This Row],[BAĞLANTI]])</f>
        <v>0</v>
      </c>
      <c r="BP212" s="8">
        <f>+SUMIFS(BP$2:BP$149,$CZ$2:$CZ$149,Table1[[#This Row],[BAĞLANTI]])</f>
        <v>0</v>
      </c>
      <c r="BQ212" s="8">
        <f>+SUMIFS(BQ$2:BQ$149,$CZ$2:$CZ$149,Table1[[#This Row],[BAĞLANTI]])</f>
        <v>0</v>
      </c>
      <c r="BR212" s="8">
        <f>+SUMIFS(BR$2:BR$149,$CZ$2:$CZ$149,Table1[[#This Row],[BAĞLANTI]])</f>
        <v>0</v>
      </c>
      <c r="BS212" s="8">
        <f>+SUMIFS(BS$2:BS$149,$CZ$2:$CZ$149,Table1[[#This Row],[BAĞLANTI]])</f>
        <v>0</v>
      </c>
      <c r="BT212" s="8">
        <f>+SUMIFS(BT$2:BT$149,$CZ$2:$CZ$149,Table1[[#This Row],[BAĞLANTI]])</f>
        <v>0</v>
      </c>
      <c r="BU212" s="8">
        <f>+SUMIFS(BU$2:BU$149,$CZ$2:$CZ$149,Table1[[#This Row],[BAĞLANTI]])</f>
        <v>0</v>
      </c>
      <c r="BV212" s="8">
        <f>+SUMIFS(BV$2:BV$149,$CZ$2:$CZ$149,Table1[[#This Row],[BAĞLANTI]])</f>
        <v>0</v>
      </c>
      <c r="BW212" s="8">
        <f>+SUMIFS(BW$2:BW$149,$CZ$2:$CZ$149,Table1[[#This Row],[BAĞLANTI]])</f>
        <v>0</v>
      </c>
      <c r="CK212" s="8">
        <f t="shared" si="65"/>
        <v>0</v>
      </c>
      <c r="CL212" s="8">
        <f t="shared" si="66"/>
        <v>0</v>
      </c>
      <c r="CM212" s="8">
        <f t="shared" si="67"/>
        <v>0</v>
      </c>
      <c r="CN212" s="8">
        <f t="shared" si="68"/>
        <v>0</v>
      </c>
      <c r="CO212" s="8">
        <f t="shared" si="69"/>
        <v>0</v>
      </c>
      <c r="CP212" s="8">
        <f t="shared" si="70"/>
        <v>0</v>
      </c>
      <c r="CQ212" s="8">
        <f t="shared" si="71"/>
        <v>0</v>
      </c>
      <c r="CR212" s="8">
        <f t="shared" si="72"/>
        <v>0</v>
      </c>
      <c r="CS212" s="8">
        <f t="shared" si="73"/>
        <v>0</v>
      </c>
      <c r="CT212" s="8">
        <f t="shared" si="74"/>
        <v>0</v>
      </c>
      <c r="CU212" s="8">
        <f t="shared" si="75"/>
        <v>0</v>
      </c>
      <c r="CV212" s="8">
        <f t="shared" si="76"/>
        <v>0</v>
      </c>
      <c r="CW212" s="8">
        <f>+SUMIFS(CW$2:CW$149,$CZ$2:$CZ$149,Table1[[#This Row],[BAĞLANTI]])</f>
        <v>0</v>
      </c>
      <c r="CX212" s="8">
        <f>+SUMIFS(CX$2:CX$149,$CZ$2:$CZ$149,Table1[[#This Row],[BAĞLANTI]])</f>
        <v>0</v>
      </c>
      <c r="CY212" s="8">
        <f>+SUMIFS(CY$2:CY$149,$CZ$2:$CZ$149,Table1[[#This Row],[BAĞLANTI]])</f>
        <v>0</v>
      </c>
      <c r="CZ212" s="8" t="s">
        <v>5414</v>
      </c>
      <c r="DA212" s="8"/>
      <c r="DB212" s="8"/>
      <c r="DC212" s="8"/>
      <c r="DD212" s="8"/>
      <c r="DE212" s="8"/>
      <c r="DF212" s="8"/>
      <c r="DG212" s="8"/>
      <c r="DH212" s="8"/>
    </row>
    <row r="213" spans="1:112">
      <c r="A213" s="3" t="s">
        <v>5443</v>
      </c>
      <c r="B213" t="s">
        <v>22</v>
      </c>
      <c r="C213" t="s">
        <v>332</v>
      </c>
      <c r="D213" t="s">
        <v>5182</v>
      </c>
      <c r="E213" t="s">
        <v>5183</v>
      </c>
      <c r="F213" s="77" t="s">
        <v>4973</v>
      </c>
      <c r="G213" t="s">
        <v>4983</v>
      </c>
      <c r="H213" s="3" t="s">
        <v>5444</v>
      </c>
      <c r="I213" s="3" t="s">
        <v>5194</v>
      </c>
      <c r="J213" s="78"/>
      <c r="K213" s="78"/>
      <c r="M213" s="78"/>
      <c r="N213" s="8">
        <f>+SUMIFS(N$2:N$149,$CZ$2:$CZ$149,Table1[[#This Row],[BAĞLANTI]])</f>
        <v>0</v>
      </c>
      <c r="O213" s="8">
        <f>+SUMIFS(O$2:O$149,$CZ$2:$CZ$149,Table1[[#This Row],[BAĞLANTI]])</f>
        <v>0</v>
      </c>
      <c r="P213" s="8">
        <f>+SUMIFS(P$2:P$149,$CZ$2:$CZ$149,Table1[[#This Row],[BAĞLANTI]])</f>
        <v>0</v>
      </c>
      <c r="Q213" s="8">
        <f>+SUMIFS(Q$2:Q$149,$CZ$2:$CZ$149,Table1[[#This Row],[BAĞLANTI]])</f>
        <v>0</v>
      </c>
      <c r="R213" s="8">
        <f>+SUMIFS(R$2:R$149,$CZ$2:$CZ$149,Table1[[#This Row],[BAĞLANTI]])</f>
        <v>0</v>
      </c>
      <c r="S213" s="8">
        <f>+SUMIFS(S$2:S$149,$CZ$2:$CZ$149,Table1[[#This Row],[BAĞLANTI]])</f>
        <v>0</v>
      </c>
      <c r="T213" s="8">
        <f>+SUMIFS(T$2:T$149,$CZ$2:$CZ$149,Table1[[#This Row],[BAĞLANTI]])</f>
        <v>0</v>
      </c>
      <c r="U213" s="8">
        <f>+SUMIFS(U$2:U$149,$CZ$2:$CZ$149,Table1[[#This Row],[BAĞLANTI]])</f>
        <v>0</v>
      </c>
      <c r="V213" s="8">
        <f>+SUMIFS(V$2:V$149,$CZ$2:$CZ$149,Table1[[#This Row],[BAĞLANTI]])</f>
        <v>31318</v>
      </c>
      <c r="W213" s="8">
        <f>+SUMIFS(W$2:W$149,$CZ$2:$CZ$149,Table1[[#This Row],[BAĞLANTI]])</f>
        <v>0</v>
      </c>
      <c r="X213" s="8">
        <f>+SUMIFS(X$2:X$149,$CZ$2:$CZ$149,Table1[[#This Row],[BAĞLANTI]])</f>
        <v>0</v>
      </c>
      <c r="Y213" s="10">
        <f>+SUMIFS(Y$2:Y$149,$CZ$2:$CZ$149,Table1[[#This Row],[BAĞLANTI]])</f>
        <v>0</v>
      </c>
      <c r="Z213" s="8">
        <f>+SUMIFS(Z$2:Z$149,$CZ$2:$CZ$149,Table1[[#This Row],[BAĞLANTI]])</f>
        <v>0</v>
      </c>
      <c r="AA213" s="8">
        <f>+SUMIFS(AA$2:AA$149,$CZ$2:$CZ$149,Table1[[#This Row],[BAĞLANTI]])</f>
        <v>0</v>
      </c>
      <c r="AB213" s="8">
        <f>+SUMIFS(AB$2:AB$149,$CZ$2:$CZ$149,Table1[[#This Row],[BAĞLANTI]])</f>
        <v>0</v>
      </c>
      <c r="AC213" s="8">
        <f>+SUMIFS(AC$2:AC$149,$CZ$2:$CZ$149,Table1[[#This Row],[BAĞLANTI]])</f>
        <v>0</v>
      </c>
      <c r="AD213" s="8">
        <f>+SUMIFS(AD$2:AD$149,$CZ$2:$CZ$149,Table1[[#This Row],[BAĞLANTI]])</f>
        <v>0</v>
      </c>
      <c r="AE213" s="8">
        <f>+SUMIFS(AE$2:AE$149,$CZ$2:$CZ$149,Table1[[#This Row],[BAĞLANTI]])</f>
        <v>0</v>
      </c>
      <c r="AF213" s="8">
        <f>+SUMIFS(AF$2:AF$149,$CZ$2:$CZ$149,Table1[[#This Row],[BAĞLANTI]])</f>
        <v>0</v>
      </c>
      <c r="AG213" s="8">
        <f>+SUMIFS(AG$2:AG$149,$CZ$2:$CZ$149,Table1[[#This Row],[BAĞLANTI]])</f>
        <v>5872.5</v>
      </c>
      <c r="AH213" s="8">
        <f>+SUMIFS(AH$2:AH$149,$CZ$2:$CZ$149,Table1[[#This Row],[BAĞLANTI]])</f>
        <v>6075</v>
      </c>
      <c r="AI213" s="8">
        <f>+SUMIFS(AI$2:AI$149,$CZ$2:$CZ$149,Table1[[#This Row],[BAĞLANTI]])</f>
        <v>6277.5</v>
      </c>
      <c r="AJ213" s="8">
        <f>+SUMIFS(AJ$2:AJ$149,$CZ$2:$CZ$149,Table1[[#This Row],[BAĞLANTI]])</f>
        <v>9543.42</v>
      </c>
      <c r="AK213" s="8">
        <f>+SUMIFS(AK$2:AK$149,$CZ$2:$CZ$149,Table1[[#This Row],[BAĞLANTI]])</f>
        <v>12198.6</v>
      </c>
      <c r="AL213" s="8">
        <f>+SUMIFS(AL$2:AL$149,$CZ$2:$CZ$149,Table1[[#This Row],[BAĞLANTI]])</f>
        <v>4258.9799999999996</v>
      </c>
      <c r="AM213" s="8">
        <f>+SUMIFS(AM$2:AM$149,$CZ$2:$CZ$149,Table1[[#This Row],[BAĞLANTI]])</f>
        <v>0</v>
      </c>
      <c r="AN213" s="8">
        <f>+SUMIFS(AN$2:AN$149,$CZ$2:$CZ$149,Table1[[#This Row],[BAĞLANTI]])</f>
        <v>0</v>
      </c>
      <c r="AO213" s="8">
        <f>+SUMIFS(AO$2:AO$149,$CZ$2:$CZ$149,Table1[[#This Row],[BAĞLANTI]])</f>
        <v>0</v>
      </c>
      <c r="AP213" s="8">
        <f>+SUMIFS(AP$2:AP$149,$CZ$2:$CZ$149,Table1[[#This Row],[BAĞLANTI]])</f>
        <v>0</v>
      </c>
      <c r="AQ213" s="8">
        <f>+SUMIFS(AQ$2:AQ$149,$CZ$2:$CZ$149,Table1[[#This Row],[BAĞLANTI]])</f>
        <v>0</v>
      </c>
      <c r="AR213" s="8">
        <f>+SUMIFS(AR$2:AR$149,$CZ$2:$CZ$149,Table1[[#This Row],[BAĞLANTI]])</f>
        <v>0</v>
      </c>
      <c r="AS213" s="8">
        <f>+SUMIFS(AS$2:AS$149,$CZ$2:$CZ$149,Table1[[#This Row],[BAĞLANTI]])</f>
        <v>0</v>
      </c>
      <c r="AT213" s="8">
        <f>+SUMIFS(AT$2:AT$149,$CZ$2:$CZ$149,Table1[[#This Row],[BAĞLANTI]])</f>
        <v>0</v>
      </c>
      <c r="AU213" s="8">
        <f>+SUMIFS(AU$2:AU$149,$CZ$2:$CZ$149,Table1[[#This Row],[BAĞLANTI]])</f>
        <v>0</v>
      </c>
      <c r="AV213" s="8">
        <f>+SUMIFS(AV$2:AV$149,$CZ$2:$CZ$149,Table1[[#This Row],[BAĞLANTI]])</f>
        <v>0</v>
      </c>
      <c r="AW213" s="8">
        <f>+SUMIFS(AW$2:AW$149,$CZ$2:$CZ$149,Table1[[#This Row],[BAĞLANTI]])</f>
        <v>0</v>
      </c>
      <c r="AX213" s="8">
        <f>+SUMIFS(AX$2:AX$149,$CZ$2:$CZ$149,Table1[[#This Row],[BAĞLANTI]])</f>
        <v>0</v>
      </c>
      <c r="AY213" s="8">
        <f>+SUMIFS(AY$2:AY$149,$CZ$2:$CZ$149,Table1[[#This Row],[BAĞLANTI]])</f>
        <v>0</v>
      </c>
      <c r="AZ213" s="8">
        <f>+SUMIFS(AZ$2:AZ$149,$CZ$2:$CZ$149,Table1[[#This Row],[BAĞLANTI]])</f>
        <v>0</v>
      </c>
      <c r="BA213" s="8">
        <f>+SUMIFS(BA$2:BA$149,$CZ$2:$CZ$149,Table1[[#This Row],[BAĞLANTI]])</f>
        <v>0</v>
      </c>
      <c r="BB213" s="8">
        <f>+SUMIFS(BB$2:BB$149,$CZ$2:$CZ$149,Table1[[#This Row],[BAĞLANTI]])</f>
        <v>0</v>
      </c>
      <c r="BC213" s="8">
        <f>+SUMIFS(BC$2:BC$149,$CZ$2:$CZ$149,Table1[[#This Row],[BAĞLANTI]])</f>
        <v>0</v>
      </c>
      <c r="BD213" s="8">
        <f>+SUMIFS(BD$2:BD$149,$CZ$2:$CZ$149,Table1[[#This Row],[BAĞLANTI]])</f>
        <v>0</v>
      </c>
      <c r="BE213" s="8">
        <f>+SUMIFS(BE$2:BE$149,$CZ$2:$CZ$149,Table1[[#This Row],[BAĞLANTI]])</f>
        <v>0</v>
      </c>
      <c r="BF213" s="8">
        <f>+SUMIFS(BF$2:BF$149,$CZ$2:$CZ$149,Table1[[#This Row],[BAĞLANTI]])</f>
        <v>0</v>
      </c>
      <c r="BG213" s="8">
        <f>+SUMIFS(BG$2:BG$149,$CZ$2:$CZ$149,Table1[[#This Row],[BAĞLANTI]])</f>
        <v>0</v>
      </c>
      <c r="BH213" s="8">
        <f>+SUMIFS(BH$2:BH$149,$CZ$2:$CZ$149,Table1[[#This Row],[BAĞLANTI]])</f>
        <v>0</v>
      </c>
      <c r="BI213" s="8">
        <f>+SUMIFS(BI$2:BI$149,$CZ$2:$CZ$149,Table1[[#This Row],[BAĞLANTI]])</f>
        <v>0</v>
      </c>
      <c r="BJ213" s="8">
        <f>+SUMIFS(BJ$2:BJ$149,$CZ$2:$CZ$149,Table1[[#This Row],[BAĞLANTI]])</f>
        <v>0</v>
      </c>
      <c r="BK213" s="8">
        <f>+SUMIFS(BK$2:BK$149,$CZ$2:$CZ$149,Table1[[#This Row],[BAĞLANTI]])</f>
        <v>0</v>
      </c>
      <c r="BL213" s="8">
        <f>+SUMIFS(BL$2:BL$149,$CZ$2:$CZ$149,Table1[[#This Row],[BAĞLANTI]])</f>
        <v>0</v>
      </c>
      <c r="BM213" s="8">
        <f>+SUMIFS(BM$2:BM$149,$CZ$2:$CZ$149,Table1[[#This Row],[BAĞLANTI]])</f>
        <v>0</v>
      </c>
      <c r="BN213" s="8">
        <f>+SUMIFS(BN$2:BN$149,$CZ$2:$CZ$149,Table1[[#This Row],[BAĞLANTI]])</f>
        <v>0</v>
      </c>
      <c r="BO213" s="8">
        <f>+SUMIFS(BO$2:BO$149,$CZ$2:$CZ$149,Table1[[#This Row],[BAĞLANTI]])</f>
        <v>0</v>
      </c>
      <c r="BP213" s="8">
        <f>+SUMIFS(BP$2:BP$149,$CZ$2:$CZ$149,Table1[[#This Row],[BAĞLANTI]])</f>
        <v>0</v>
      </c>
      <c r="BQ213" s="8">
        <f>+SUMIFS(BQ$2:BQ$149,$CZ$2:$CZ$149,Table1[[#This Row],[BAĞLANTI]])</f>
        <v>0</v>
      </c>
      <c r="BR213" s="8">
        <f>+SUMIFS(BR$2:BR$149,$CZ$2:$CZ$149,Table1[[#This Row],[BAĞLANTI]])</f>
        <v>0</v>
      </c>
      <c r="BS213" s="8">
        <f>+SUMIFS(BS$2:BS$149,$CZ$2:$CZ$149,Table1[[#This Row],[BAĞLANTI]])</f>
        <v>0</v>
      </c>
      <c r="BT213" s="8">
        <f>+SUMIFS(BT$2:BT$149,$CZ$2:$CZ$149,Table1[[#This Row],[BAĞLANTI]])</f>
        <v>0</v>
      </c>
      <c r="BU213" s="8">
        <f>+SUMIFS(BU$2:BU$149,$CZ$2:$CZ$149,Table1[[#This Row],[BAĞLANTI]])</f>
        <v>0</v>
      </c>
      <c r="BV213" s="8">
        <f>+SUMIFS(BV$2:BV$149,$CZ$2:$CZ$149,Table1[[#This Row],[BAĞLANTI]])</f>
        <v>0</v>
      </c>
      <c r="BW213" s="8">
        <f>+SUMIFS(BW$2:BW$149,$CZ$2:$CZ$149,Table1[[#This Row],[BAĞLANTI]])</f>
        <v>0</v>
      </c>
      <c r="CK213" s="8">
        <f t="shared" si="65"/>
        <v>0</v>
      </c>
      <c r="CL213" s="8">
        <f t="shared" si="66"/>
        <v>0</v>
      </c>
      <c r="CM213" s="8">
        <f t="shared" si="67"/>
        <v>0</v>
      </c>
      <c r="CN213" s="8">
        <f t="shared" si="68"/>
        <v>0</v>
      </c>
      <c r="CO213" s="8">
        <f t="shared" si="69"/>
        <v>0</v>
      </c>
      <c r="CP213" s="8">
        <f t="shared" si="70"/>
        <v>0</v>
      </c>
      <c r="CQ213" s="8">
        <f t="shared" si="71"/>
        <v>0</v>
      </c>
      <c r="CR213" s="8">
        <f t="shared" si="72"/>
        <v>0</v>
      </c>
      <c r="CS213" s="8">
        <f t="shared" si="73"/>
        <v>0</v>
      </c>
      <c r="CT213" s="8">
        <f t="shared" si="74"/>
        <v>0</v>
      </c>
      <c r="CU213" s="8">
        <f t="shared" si="75"/>
        <v>0</v>
      </c>
      <c r="CV213" s="8">
        <f t="shared" si="76"/>
        <v>0</v>
      </c>
      <c r="CW213" s="8">
        <f>+SUMIFS(CW$2:CW$149,$CZ$2:$CZ$149,Table1[[#This Row],[BAĞLANTI]])</f>
        <v>0</v>
      </c>
      <c r="CX213" s="8">
        <f>+SUMIFS(CX$2:CX$149,$CZ$2:$CZ$149,Table1[[#This Row],[BAĞLANTI]])</f>
        <v>0</v>
      </c>
      <c r="CY213" s="8">
        <f>+SUMIFS(CY$2:CY$149,$CZ$2:$CZ$149,Table1[[#This Row],[BAĞLANTI]])</f>
        <v>0</v>
      </c>
      <c r="CZ213" s="8" t="s">
        <v>5415</v>
      </c>
      <c r="DA213" s="8"/>
      <c r="DB213" s="8"/>
      <c r="DC213" s="8"/>
      <c r="DD213" s="8"/>
      <c r="DE213" s="8"/>
      <c r="DF213" s="8"/>
      <c r="DG213" s="8"/>
      <c r="DH213" s="8"/>
    </row>
    <row r="214" spans="1:112">
      <c r="A214" s="3" t="s">
        <v>5443</v>
      </c>
      <c r="B214" t="s">
        <v>23</v>
      </c>
      <c r="C214" t="s">
        <v>336</v>
      </c>
      <c r="D214" t="s">
        <v>72</v>
      </c>
      <c r="E214" t="s">
        <v>4974</v>
      </c>
      <c r="F214" s="77" t="s">
        <v>4973</v>
      </c>
      <c r="G214" t="s">
        <v>4983</v>
      </c>
      <c r="H214" s="3" t="s">
        <v>5444</v>
      </c>
      <c r="I214" s="3" t="s">
        <v>5194</v>
      </c>
      <c r="J214" s="78"/>
      <c r="K214" s="78"/>
      <c r="M214" s="78"/>
      <c r="N214" s="8">
        <f>+SUMIFS(N$2:N$149,$CZ$2:$CZ$149,Table1[[#This Row],[BAĞLANTI]])</f>
        <v>0</v>
      </c>
      <c r="O214" s="8">
        <f>+SUMIFS(O$2:O$149,$CZ$2:$CZ$149,Table1[[#This Row],[BAĞLANTI]])</f>
        <v>0</v>
      </c>
      <c r="P214" s="8">
        <f>+SUMIFS(P$2:P$149,$CZ$2:$CZ$149,Table1[[#This Row],[BAĞLANTI]])</f>
        <v>0</v>
      </c>
      <c r="Q214" s="8">
        <f>+SUMIFS(Q$2:Q$149,$CZ$2:$CZ$149,Table1[[#This Row],[BAĞLANTI]])</f>
        <v>0</v>
      </c>
      <c r="R214" s="8">
        <f>+SUMIFS(R$2:R$149,$CZ$2:$CZ$149,Table1[[#This Row],[BAĞLANTI]])</f>
        <v>252</v>
      </c>
      <c r="S214" s="8">
        <f>+SUMIFS(S$2:S$149,$CZ$2:$CZ$149,Table1[[#This Row],[BAĞLANTI]])</f>
        <v>5652</v>
      </c>
      <c r="T214" s="8">
        <f>+SUMIFS(T$2:T$149,$CZ$2:$CZ$149,Table1[[#This Row],[BAĞLANTI]])</f>
        <v>7524</v>
      </c>
      <c r="U214" s="8">
        <f>+SUMIFS(U$2:U$149,$CZ$2:$CZ$149,Table1[[#This Row],[BAĞLANTI]])</f>
        <v>14649</v>
      </c>
      <c r="V214" s="8">
        <f>+SUMIFS(V$2:V$149,$CZ$2:$CZ$149,Table1[[#This Row],[BAĞLANTI]])</f>
        <v>21549</v>
      </c>
      <c r="W214" s="8">
        <f>+SUMIFS(W$2:W$149,$CZ$2:$CZ$149,Table1[[#This Row],[BAĞLANTI]])</f>
        <v>24461</v>
      </c>
      <c r="X214" s="8">
        <f>+SUMIFS(X$2:X$149,$CZ$2:$CZ$149,Table1[[#This Row],[BAĞLANTI]])</f>
        <v>19847</v>
      </c>
      <c r="Y214" s="10">
        <f>+SUMIFS(Y$2:Y$149,$CZ$2:$CZ$149,Table1[[#This Row],[BAĞLANTI]])</f>
        <v>12582</v>
      </c>
      <c r="Z214" s="8">
        <f>+SUMIFS(Z$2:Z$149,$CZ$2:$CZ$149,Table1[[#This Row],[BAĞLANTI]])</f>
        <v>18556.361872031855</v>
      </c>
      <c r="AA214" s="8">
        <f>+SUMIFS(AA$2:AA$149,$CZ$2:$CZ$149,Table1[[#This Row],[BAĞLANTI]])</f>
        <v>9651.4109639318012</v>
      </c>
      <c r="AB214" s="8">
        <f>+SUMIFS(AB$2:AB$149,$CZ$2:$CZ$149,Table1[[#This Row],[BAĞLANTI]])</f>
        <v>6216.6709013774362</v>
      </c>
      <c r="AC214" s="8">
        <f>+SUMIFS(AC$2:AC$149,$CZ$2:$CZ$149,Table1[[#This Row],[BAĞLANTI]])</f>
        <v>6111.0500955613006</v>
      </c>
      <c r="AD214" s="8">
        <f>+SUMIFS(AD$2:AD$149,$CZ$2:$CZ$149,Table1[[#This Row],[BAĞLANTI]])</f>
        <v>5519.6581508295621</v>
      </c>
      <c r="AE214" s="8">
        <f>+SUMIFS(AE$2:AE$149,$CZ$2:$CZ$149,Table1[[#This Row],[BAĞLANTI]])</f>
        <v>6111.0500955613006</v>
      </c>
      <c r="AF214" s="8">
        <f>+SUMIFS(AF$2:AF$149,$CZ$2:$CZ$149,Table1[[#This Row],[BAĞLANTI]])</f>
        <v>5913.9194473173884</v>
      </c>
      <c r="AG214" s="8">
        <f>+SUMIFS(AG$2:AG$149,$CZ$2:$CZ$149,Table1[[#This Row],[BAĞLANTI]])</f>
        <v>6111.0500955613006</v>
      </c>
      <c r="AH214" s="8">
        <f>+SUMIFS(AH$2:AH$149,$CZ$2:$CZ$149,Table1[[#This Row],[BAĞLANTI]])</f>
        <v>5913.9194473173884</v>
      </c>
      <c r="AI214" s="8">
        <f>+SUMIFS(AI$2:AI$149,$CZ$2:$CZ$149,Table1[[#This Row],[BAĞLANTI]])</f>
        <v>6111.0500955613006</v>
      </c>
      <c r="AJ214" s="8">
        <f>+SUMIFS(AJ$2:AJ$149,$CZ$2:$CZ$149,Table1[[#This Row],[BAĞLANTI]])</f>
        <v>6111.0500955613006</v>
      </c>
      <c r="AK214" s="8">
        <f>+SUMIFS(AK$2:AK$149,$CZ$2:$CZ$149,Table1[[#This Row],[BAĞLANTI]])</f>
        <v>5913.9194473173884</v>
      </c>
      <c r="AL214" s="8">
        <f>+SUMIFS(AL$2:AL$149,$CZ$2:$CZ$149,Table1[[#This Row],[BAĞLANTI]])</f>
        <v>6111.0500955613006</v>
      </c>
      <c r="AM214" s="8">
        <f>+SUMIFS(AM$2:AM$149,$CZ$2:$CZ$149,Table1[[#This Row],[BAĞLANTI]])</f>
        <v>5913.9194473173884</v>
      </c>
      <c r="AN214" s="8">
        <f>+SUMIFS(AN$2:AN$149,$CZ$2:$CZ$149,Table1[[#This Row],[BAĞLANTI]])</f>
        <v>6111.0500955613006</v>
      </c>
      <c r="AO214" s="8">
        <f>+SUMIFS(AO$2:AO$149,$CZ$2:$CZ$149,Table1[[#This Row],[BAĞLANTI]])</f>
        <v>11815.599115169145</v>
      </c>
      <c r="AP214" s="8">
        <f>+SUMIFS(AP$2:AP$149,$CZ$2:$CZ$149,Table1[[#This Row],[BAĞLANTI]])</f>
        <v>10732.050307692307</v>
      </c>
      <c r="AQ214" s="8">
        <f>+SUMIFS(AQ$2:AQ$149,$CZ$2:$CZ$149,Table1[[#This Row],[BAĞLANTI]])</f>
        <v>11881.912840659341</v>
      </c>
      <c r="AR214" s="8">
        <f>+SUMIFS(AR$2:AR$149,$CZ$2:$CZ$149,Table1[[#This Row],[BAĞLANTI]])</f>
        <v>11498.625329670329</v>
      </c>
      <c r="AS214" s="8">
        <f>+SUMIFS(AS$2:AS$149,$CZ$2:$CZ$149,Table1[[#This Row],[BAĞLANTI]])</f>
        <v>11881.912840659341</v>
      </c>
      <c r="AT214" s="8">
        <f>+SUMIFS(AT$2:AT$149,$CZ$2:$CZ$149,Table1[[#This Row],[BAĞLANTI]])</f>
        <v>11928.971373626386</v>
      </c>
      <c r="AU214" s="8">
        <f>+SUMIFS(AU$2:AU$149,$CZ$2:$CZ$149,Table1[[#This Row],[BAĞLANTI]])</f>
        <v>13215.985576923078</v>
      </c>
      <c r="AV214" s="8">
        <f>+SUMIFS(AV$2:AV$149,$CZ$2:$CZ$149,Table1[[#This Row],[BAĞLANTI]])</f>
        <v>13966.501576923078</v>
      </c>
      <c r="AW214" s="8">
        <f>+SUMIFS(AW$2:AW$149,$CZ$2:$CZ$149,Table1[[#This Row],[BAĞLANTI]])</f>
        <v>13655.643461538461</v>
      </c>
      <c r="AX214" s="8">
        <f>+SUMIFS(AX$2:AX$149,$CZ$2:$CZ$149,Table1[[#This Row],[BAĞLANTI]])</f>
        <v>10621.49023076923</v>
      </c>
      <c r="AY214" s="8">
        <f>+SUMIFS(AY$2:AY$149,$CZ$2:$CZ$149,Table1[[#This Row],[BAĞLANTI]])</f>
        <v>10045.98</v>
      </c>
      <c r="AZ214" s="8">
        <f>+SUMIFS(AZ$2:AZ$149,$CZ$2:$CZ$149,Table1[[#This Row],[BAĞLANTI]])</f>
        <v>10380.846</v>
      </c>
      <c r="BA214" s="8">
        <f>+SUMIFS(BA$2:BA$149,$CZ$2:$CZ$149,Table1[[#This Row],[BAĞLANTI]])</f>
        <v>10380.846</v>
      </c>
      <c r="BB214" s="8">
        <f>+SUMIFS(BB$2:BB$149,$CZ$2:$CZ$149,Table1[[#This Row],[BAĞLANTI]])</f>
        <v>9376.2479999999996</v>
      </c>
      <c r="BC214" s="8">
        <f>+SUMIFS(BC$2:BC$149,$CZ$2:$CZ$149,Table1[[#This Row],[BAĞLANTI]])</f>
        <v>10380.846</v>
      </c>
      <c r="BD214" s="8">
        <f>+SUMIFS(BD$2:BD$149,$CZ$2:$CZ$149,Table1[[#This Row],[BAĞLANTI]])</f>
        <v>4018.3920000000071</v>
      </c>
      <c r="BE214" s="8">
        <f>+SUMIFS(BE$2:BE$149,$CZ$2:$CZ$149,Table1[[#This Row],[BAĞLANTI]])</f>
        <v>0</v>
      </c>
      <c r="BF214" s="8">
        <f>+SUMIFS(BF$2:BF$149,$CZ$2:$CZ$149,Table1[[#This Row],[BAĞLANTI]])</f>
        <v>0</v>
      </c>
      <c r="BG214" s="8">
        <f>+SUMIFS(BG$2:BG$149,$CZ$2:$CZ$149,Table1[[#This Row],[BAĞLANTI]])</f>
        <v>0</v>
      </c>
      <c r="BH214" s="8">
        <f>+SUMIFS(BH$2:BH$149,$CZ$2:$CZ$149,Table1[[#This Row],[BAĞLANTI]])</f>
        <v>0</v>
      </c>
      <c r="BI214" s="8">
        <f>+SUMIFS(BI$2:BI$149,$CZ$2:$CZ$149,Table1[[#This Row],[BAĞLANTI]])</f>
        <v>0</v>
      </c>
      <c r="BJ214" s="8">
        <f>+SUMIFS(BJ$2:BJ$149,$CZ$2:$CZ$149,Table1[[#This Row],[BAĞLANTI]])</f>
        <v>0</v>
      </c>
      <c r="BK214" s="8">
        <f>+SUMIFS(BK$2:BK$149,$CZ$2:$CZ$149,Table1[[#This Row],[BAĞLANTI]])</f>
        <v>0</v>
      </c>
      <c r="BL214" s="8">
        <f>+SUMIFS(BL$2:BL$149,$CZ$2:$CZ$149,Table1[[#This Row],[BAĞLANTI]])</f>
        <v>0</v>
      </c>
      <c r="BM214" s="8">
        <f>+SUMIFS(BM$2:BM$149,$CZ$2:$CZ$149,Table1[[#This Row],[BAĞLANTI]])</f>
        <v>0</v>
      </c>
      <c r="BN214" s="8">
        <f>+SUMIFS(BN$2:BN$149,$CZ$2:$CZ$149,Table1[[#This Row],[BAĞLANTI]])</f>
        <v>0</v>
      </c>
      <c r="BO214" s="8">
        <f>+SUMIFS(BO$2:BO$149,$CZ$2:$CZ$149,Table1[[#This Row],[BAĞLANTI]])</f>
        <v>0</v>
      </c>
      <c r="BP214" s="8">
        <f>+SUMIFS(BP$2:BP$149,$CZ$2:$CZ$149,Table1[[#This Row],[BAĞLANTI]])</f>
        <v>0</v>
      </c>
      <c r="BQ214" s="8">
        <f>+SUMIFS(BQ$2:BQ$149,$CZ$2:$CZ$149,Table1[[#This Row],[BAĞLANTI]])</f>
        <v>0</v>
      </c>
      <c r="BR214" s="8">
        <f>+SUMIFS(BR$2:BR$149,$CZ$2:$CZ$149,Table1[[#This Row],[BAĞLANTI]])</f>
        <v>0</v>
      </c>
      <c r="BS214" s="8">
        <f>+SUMIFS(BS$2:BS$149,$CZ$2:$CZ$149,Table1[[#This Row],[BAĞLANTI]])</f>
        <v>0</v>
      </c>
      <c r="BT214" s="8">
        <f>+SUMIFS(BT$2:BT$149,$CZ$2:$CZ$149,Table1[[#This Row],[BAĞLANTI]])</f>
        <v>0</v>
      </c>
      <c r="BU214" s="8">
        <f>+SUMIFS(BU$2:BU$149,$CZ$2:$CZ$149,Table1[[#This Row],[BAĞLANTI]])</f>
        <v>0</v>
      </c>
      <c r="BV214" s="8">
        <f>+SUMIFS(BV$2:BV$149,$CZ$2:$CZ$149,Table1[[#This Row],[BAĞLANTI]])</f>
        <v>0</v>
      </c>
      <c r="BW214" s="8">
        <f>+SUMIFS(BW$2:BW$149,$CZ$2:$CZ$149,Table1[[#This Row],[BAĞLANTI]])</f>
        <v>0</v>
      </c>
      <c r="CK214" s="8">
        <f t="shared" si="65"/>
        <v>0</v>
      </c>
      <c r="CL214" s="8">
        <f t="shared" si="66"/>
        <v>0</v>
      </c>
      <c r="CM214" s="8">
        <f t="shared" si="67"/>
        <v>0</v>
      </c>
      <c r="CN214" s="8">
        <f t="shared" si="68"/>
        <v>0</v>
      </c>
      <c r="CO214" s="8">
        <f t="shared" si="69"/>
        <v>0</v>
      </c>
      <c r="CP214" s="8">
        <f t="shared" si="70"/>
        <v>0</v>
      </c>
      <c r="CQ214" s="8">
        <f t="shared" si="71"/>
        <v>0</v>
      </c>
      <c r="CR214" s="8">
        <f t="shared" si="72"/>
        <v>0</v>
      </c>
      <c r="CS214" s="8">
        <f t="shared" si="73"/>
        <v>0</v>
      </c>
      <c r="CT214" s="8">
        <f t="shared" si="74"/>
        <v>0</v>
      </c>
      <c r="CU214" s="8">
        <f t="shared" si="75"/>
        <v>0</v>
      </c>
      <c r="CV214" s="8">
        <f t="shared" si="76"/>
        <v>0</v>
      </c>
      <c r="CW214" s="8">
        <f>+SUMIFS(CW$2:CW$149,$CZ$2:$CZ$149,Table1[[#This Row],[BAĞLANTI]])</f>
        <v>0</v>
      </c>
      <c r="CX214" s="8">
        <f>+SUMIFS(CX$2:CX$149,$CZ$2:$CZ$149,Table1[[#This Row],[BAĞLANTI]])</f>
        <v>0</v>
      </c>
      <c r="CY214" s="8">
        <f>+SUMIFS(CY$2:CY$149,$CZ$2:$CZ$149,Table1[[#This Row],[BAĞLANTI]])</f>
        <v>0</v>
      </c>
      <c r="CZ214" s="8" t="s">
        <v>5416</v>
      </c>
      <c r="DA214" s="8"/>
      <c r="DB214" s="8"/>
      <c r="DC214" s="8"/>
      <c r="DD214" s="8"/>
      <c r="DE214" s="8"/>
      <c r="DF214" s="8"/>
      <c r="DG214" s="8"/>
      <c r="DH214" s="8"/>
    </row>
    <row r="215" spans="1:112">
      <c r="A215" s="3" t="s">
        <v>5443</v>
      </c>
      <c r="B215" t="s">
        <v>23</v>
      </c>
      <c r="C215" t="s">
        <v>336</v>
      </c>
      <c r="D215" t="s">
        <v>74</v>
      </c>
      <c r="E215" t="s">
        <v>4975</v>
      </c>
      <c r="F215" s="77" t="s">
        <v>4973</v>
      </c>
      <c r="G215" t="s">
        <v>4983</v>
      </c>
      <c r="H215" s="3" t="s">
        <v>5444</v>
      </c>
      <c r="I215" s="3" t="s">
        <v>5194</v>
      </c>
      <c r="J215" s="78"/>
      <c r="K215" s="78"/>
      <c r="M215" s="78"/>
      <c r="N215" s="8">
        <f>+SUMIFS(N$2:N$149,$CZ$2:$CZ$149,Table1[[#This Row],[BAĞLANTI]])</f>
        <v>0</v>
      </c>
      <c r="O215" s="8">
        <f>+SUMIFS(O$2:O$149,$CZ$2:$CZ$149,Table1[[#This Row],[BAĞLANTI]])</f>
        <v>0</v>
      </c>
      <c r="P215" s="8">
        <f>+SUMIFS(P$2:P$149,$CZ$2:$CZ$149,Table1[[#This Row],[BAĞLANTI]])</f>
        <v>0</v>
      </c>
      <c r="Q215" s="8">
        <f>+SUMIFS(Q$2:Q$149,$CZ$2:$CZ$149,Table1[[#This Row],[BAĞLANTI]])</f>
        <v>0</v>
      </c>
      <c r="R215" s="8">
        <f>+SUMIFS(R$2:R$149,$CZ$2:$CZ$149,Table1[[#This Row],[BAĞLANTI]])</f>
        <v>1182</v>
      </c>
      <c r="S215" s="8">
        <f>+SUMIFS(S$2:S$149,$CZ$2:$CZ$149,Table1[[#This Row],[BAĞLANTI]])</f>
        <v>3500</v>
      </c>
      <c r="T215" s="8">
        <f>+SUMIFS(T$2:T$149,$CZ$2:$CZ$149,Table1[[#This Row],[BAĞLANTI]])</f>
        <v>5703</v>
      </c>
      <c r="U215" s="8">
        <f>+SUMIFS(U$2:U$149,$CZ$2:$CZ$149,Table1[[#This Row],[BAĞLANTI]])</f>
        <v>14781</v>
      </c>
      <c r="V215" s="8">
        <f>+SUMIFS(V$2:V$149,$CZ$2:$CZ$149,Table1[[#This Row],[BAĞLANTI]])</f>
        <v>7458</v>
      </c>
      <c r="W215" s="8">
        <f>+SUMIFS(W$2:W$149,$CZ$2:$CZ$149,Table1[[#This Row],[BAĞLANTI]])</f>
        <v>12675</v>
      </c>
      <c r="X215" s="8">
        <f>+SUMIFS(X$2:X$149,$CZ$2:$CZ$149,Table1[[#This Row],[BAĞLANTI]])</f>
        <v>7452</v>
      </c>
      <c r="Y215" s="10">
        <f>+SUMIFS(Y$2:Y$149,$CZ$2:$CZ$149,Table1[[#This Row],[BAĞLANTI]])</f>
        <v>7476</v>
      </c>
      <c r="Z215" s="8">
        <f>+SUMIFS(Z$2:Z$149,$CZ$2:$CZ$149,Table1[[#This Row],[BAĞLANTI]])</f>
        <v>16837.186361007414</v>
      </c>
      <c r="AA215" s="8">
        <f>+SUMIFS(AA$2:AA$149,$CZ$2:$CZ$149,Table1[[#This Row],[BAĞLANTI]])</f>
        <v>16294.051317103949</v>
      </c>
      <c r="AB215" s="8">
        <f>+SUMIFS(AB$2:AB$149,$CZ$2:$CZ$149,Table1[[#This Row],[BAĞLANTI]])</f>
        <v>22266.938421446976</v>
      </c>
      <c r="AC215" s="8">
        <f>+SUMIFS(AC$2:AC$149,$CZ$2:$CZ$149,Table1[[#This Row],[BAĞLANTI]])</f>
        <v>22641.404080787634</v>
      </c>
      <c r="AD215" s="8">
        <f>+SUMIFS(AD$2:AD$149,$CZ$2:$CZ$149,Table1[[#This Row],[BAĞLANTI]])</f>
        <v>20450.30046006625</v>
      </c>
      <c r="AE215" s="8">
        <f>+SUMIFS(AE$2:AE$149,$CZ$2:$CZ$149,Table1[[#This Row],[BAĞLANTI]])</f>
        <v>18049.197350018403</v>
      </c>
      <c r="AF215" s="8">
        <f>+SUMIFS(AF$2:AF$149,$CZ$2:$CZ$149,Table1[[#This Row],[BAĞLANTI]])</f>
        <v>9780.4220095693781</v>
      </c>
      <c r="AG215" s="8">
        <f>+SUMIFS(AG$2:AG$149,$CZ$2:$CZ$149,Table1[[#This Row],[BAĞLANTI]])</f>
        <v>0</v>
      </c>
      <c r="AH215" s="8">
        <f>+SUMIFS(AH$2:AH$149,$CZ$2:$CZ$149,Table1[[#This Row],[BAĞLANTI]])</f>
        <v>0</v>
      </c>
      <c r="AI215" s="8">
        <f>+SUMIFS(AI$2:AI$149,$CZ$2:$CZ$149,Table1[[#This Row],[BAĞLANTI]])</f>
        <v>0</v>
      </c>
      <c r="AJ215" s="8">
        <f>+SUMIFS(AJ$2:AJ$149,$CZ$2:$CZ$149,Table1[[#This Row],[BAĞLANTI]])</f>
        <v>0</v>
      </c>
      <c r="AK215" s="8">
        <f>+SUMIFS(AK$2:AK$149,$CZ$2:$CZ$149,Table1[[#This Row],[BAĞLANTI]])</f>
        <v>0</v>
      </c>
      <c r="AL215" s="8">
        <f>+SUMIFS(AL$2:AL$149,$CZ$2:$CZ$149,Table1[[#This Row],[BAĞLANTI]])</f>
        <v>0</v>
      </c>
      <c r="AM215" s="8">
        <f>+SUMIFS(AM$2:AM$149,$CZ$2:$CZ$149,Table1[[#This Row],[BAĞLANTI]])</f>
        <v>0</v>
      </c>
      <c r="AN215" s="8">
        <f>+SUMIFS(AN$2:AN$149,$CZ$2:$CZ$149,Table1[[#This Row],[BAĞLANTI]])</f>
        <v>0</v>
      </c>
      <c r="AO215" s="8">
        <f>+SUMIFS(AO$2:AO$149,$CZ$2:$CZ$149,Table1[[#This Row],[BAĞLANTI]])</f>
        <v>0</v>
      </c>
      <c r="AP215" s="8">
        <f>+SUMIFS(AP$2:AP$149,$CZ$2:$CZ$149,Table1[[#This Row],[BAĞLANTI]])</f>
        <v>0</v>
      </c>
      <c r="AQ215" s="8">
        <f>+SUMIFS(AQ$2:AQ$149,$CZ$2:$CZ$149,Table1[[#This Row],[BAĞLANTI]])</f>
        <v>0</v>
      </c>
      <c r="AR215" s="8">
        <f>+SUMIFS(AR$2:AR$149,$CZ$2:$CZ$149,Table1[[#This Row],[BAĞLANTI]])</f>
        <v>0</v>
      </c>
      <c r="AS215" s="8">
        <f>+SUMIFS(AS$2:AS$149,$CZ$2:$CZ$149,Table1[[#This Row],[BAĞLANTI]])</f>
        <v>0</v>
      </c>
      <c r="AT215" s="8">
        <f>+SUMIFS(AT$2:AT$149,$CZ$2:$CZ$149,Table1[[#This Row],[BAĞLANTI]])</f>
        <v>0</v>
      </c>
      <c r="AU215" s="8">
        <f>+SUMIFS(AU$2:AU$149,$CZ$2:$CZ$149,Table1[[#This Row],[BAĞLANTI]])</f>
        <v>0</v>
      </c>
      <c r="AV215" s="8">
        <f>+SUMIFS(AV$2:AV$149,$CZ$2:$CZ$149,Table1[[#This Row],[BAĞLANTI]])</f>
        <v>0</v>
      </c>
      <c r="AW215" s="8">
        <f>+SUMIFS(AW$2:AW$149,$CZ$2:$CZ$149,Table1[[#This Row],[BAĞLANTI]])</f>
        <v>0</v>
      </c>
      <c r="AX215" s="8">
        <f>+SUMIFS(AX$2:AX$149,$CZ$2:$CZ$149,Table1[[#This Row],[BAĞLANTI]])</f>
        <v>0</v>
      </c>
      <c r="AY215" s="8">
        <f>+SUMIFS(AY$2:AY$149,$CZ$2:$CZ$149,Table1[[#This Row],[BAĞLANTI]])</f>
        <v>0</v>
      </c>
      <c r="AZ215" s="8">
        <f>+SUMIFS(AZ$2:AZ$149,$CZ$2:$CZ$149,Table1[[#This Row],[BAĞLANTI]])</f>
        <v>0</v>
      </c>
      <c r="BA215" s="8">
        <f>+SUMIFS(BA$2:BA$149,$CZ$2:$CZ$149,Table1[[#This Row],[BAĞLANTI]])</f>
        <v>0</v>
      </c>
      <c r="BB215" s="8">
        <f>+SUMIFS(BB$2:BB$149,$CZ$2:$CZ$149,Table1[[#This Row],[BAĞLANTI]])</f>
        <v>0</v>
      </c>
      <c r="BC215" s="8">
        <f>+SUMIFS(BC$2:BC$149,$CZ$2:$CZ$149,Table1[[#This Row],[BAĞLANTI]])</f>
        <v>0</v>
      </c>
      <c r="BD215" s="8">
        <f>+SUMIFS(BD$2:BD$149,$CZ$2:$CZ$149,Table1[[#This Row],[BAĞLANTI]])</f>
        <v>0</v>
      </c>
      <c r="BE215" s="8">
        <f>+SUMIFS(BE$2:BE$149,$CZ$2:$CZ$149,Table1[[#This Row],[BAĞLANTI]])</f>
        <v>0</v>
      </c>
      <c r="BF215" s="8">
        <f>+SUMIFS(BF$2:BF$149,$CZ$2:$CZ$149,Table1[[#This Row],[BAĞLANTI]])</f>
        <v>0</v>
      </c>
      <c r="BG215" s="8">
        <f>+SUMIFS(BG$2:BG$149,$CZ$2:$CZ$149,Table1[[#This Row],[BAĞLANTI]])</f>
        <v>0</v>
      </c>
      <c r="BH215" s="8">
        <f>+SUMIFS(BH$2:BH$149,$CZ$2:$CZ$149,Table1[[#This Row],[BAĞLANTI]])</f>
        <v>0</v>
      </c>
      <c r="BI215" s="8">
        <f>+SUMIFS(BI$2:BI$149,$CZ$2:$CZ$149,Table1[[#This Row],[BAĞLANTI]])</f>
        <v>0</v>
      </c>
      <c r="BJ215" s="8">
        <f>+SUMIFS(BJ$2:BJ$149,$CZ$2:$CZ$149,Table1[[#This Row],[BAĞLANTI]])</f>
        <v>0</v>
      </c>
      <c r="BK215" s="8">
        <f>+SUMIFS(BK$2:BK$149,$CZ$2:$CZ$149,Table1[[#This Row],[BAĞLANTI]])</f>
        <v>0</v>
      </c>
      <c r="BL215" s="8">
        <f>+SUMIFS(BL$2:BL$149,$CZ$2:$CZ$149,Table1[[#This Row],[BAĞLANTI]])</f>
        <v>0</v>
      </c>
      <c r="BM215" s="8">
        <f>+SUMIFS(BM$2:BM$149,$CZ$2:$CZ$149,Table1[[#This Row],[BAĞLANTI]])</f>
        <v>0</v>
      </c>
      <c r="BN215" s="8">
        <f>+SUMIFS(BN$2:BN$149,$CZ$2:$CZ$149,Table1[[#This Row],[BAĞLANTI]])</f>
        <v>0</v>
      </c>
      <c r="BO215" s="8">
        <f>+SUMIFS(BO$2:BO$149,$CZ$2:$CZ$149,Table1[[#This Row],[BAĞLANTI]])</f>
        <v>0</v>
      </c>
      <c r="BP215" s="8">
        <f>+SUMIFS(BP$2:BP$149,$CZ$2:$CZ$149,Table1[[#This Row],[BAĞLANTI]])</f>
        <v>0</v>
      </c>
      <c r="BQ215" s="8">
        <f>+SUMIFS(BQ$2:BQ$149,$CZ$2:$CZ$149,Table1[[#This Row],[BAĞLANTI]])</f>
        <v>0</v>
      </c>
      <c r="BR215" s="8">
        <f>+SUMIFS(BR$2:BR$149,$CZ$2:$CZ$149,Table1[[#This Row],[BAĞLANTI]])</f>
        <v>0</v>
      </c>
      <c r="BS215" s="8">
        <f>+SUMIFS(BS$2:BS$149,$CZ$2:$CZ$149,Table1[[#This Row],[BAĞLANTI]])</f>
        <v>0</v>
      </c>
      <c r="BT215" s="8">
        <f>+SUMIFS(BT$2:BT$149,$CZ$2:$CZ$149,Table1[[#This Row],[BAĞLANTI]])</f>
        <v>0</v>
      </c>
      <c r="BU215" s="8">
        <f>+SUMIFS(BU$2:BU$149,$CZ$2:$CZ$149,Table1[[#This Row],[BAĞLANTI]])</f>
        <v>0</v>
      </c>
      <c r="BV215" s="8">
        <f>+SUMIFS(BV$2:BV$149,$CZ$2:$CZ$149,Table1[[#This Row],[BAĞLANTI]])</f>
        <v>0</v>
      </c>
      <c r="BW215" s="8">
        <f>+SUMIFS(BW$2:BW$149,$CZ$2:$CZ$149,Table1[[#This Row],[BAĞLANTI]])</f>
        <v>0</v>
      </c>
      <c r="CK215" s="8">
        <f t="shared" si="65"/>
        <v>0</v>
      </c>
      <c r="CL215" s="8">
        <f t="shared" si="66"/>
        <v>0</v>
      </c>
      <c r="CM215" s="8">
        <f t="shared" si="67"/>
        <v>0</v>
      </c>
      <c r="CN215" s="8">
        <f t="shared" si="68"/>
        <v>0</v>
      </c>
      <c r="CO215" s="8">
        <f t="shared" si="69"/>
        <v>0</v>
      </c>
      <c r="CP215" s="8">
        <f t="shared" si="70"/>
        <v>0</v>
      </c>
      <c r="CQ215" s="8">
        <f t="shared" si="71"/>
        <v>0</v>
      </c>
      <c r="CR215" s="8">
        <f t="shared" si="72"/>
        <v>0</v>
      </c>
      <c r="CS215" s="8">
        <f t="shared" si="73"/>
        <v>0</v>
      </c>
      <c r="CT215" s="8">
        <f t="shared" si="74"/>
        <v>0</v>
      </c>
      <c r="CU215" s="8">
        <f t="shared" si="75"/>
        <v>0</v>
      </c>
      <c r="CV215" s="8">
        <f t="shared" si="76"/>
        <v>0</v>
      </c>
      <c r="CW215" s="8">
        <f>+SUMIFS(CW$2:CW$149,$CZ$2:$CZ$149,Table1[[#This Row],[BAĞLANTI]])</f>
        <v>0</v>
      </c>
      <c r="CX215" s="8">
        <f>+SUMIFS(CX$2:CX$149,$CZ$2:$CZ$149,Table1[[#This Row],[BAĞLANTI]])</f>
        <v>0</v>
      </c>
      <c r="CY215" s="8">
        <f>+SUMIFS(CY$2:CY$149,$CZ$2:$CZ$149,Table1[[#This Row],[BAĞLANTI]])</f>
        <v>0</v>
      </c>
      <c r="CZ215" s="8" t="s">
        <v>5417</v>
      </c>
      <c r="DA215" s="8"/>
      <c r="DB215" s="8"/>
      <c r="DC215" s="8"/>
      <c r="DD215" s="8"/>
      <c r="DE215" s="8"/>
      <c r="DF215" s="8"/>
      <c r="DG215" s="8"/>
      <c r="DH215" s="8"/>
    </row>
    <row r="216" spans="1:112">
      <c r="A216" s="3" t="s">
        <v>5443</v>
      </c>
      <c r="B216" t="s">
        <v>23</v>
      </c>
      <c r="C216" t="s">
        <v>336</v>
      </c>
      <c r="D216" t="s">
        <v>5182</v>
      </c>
      <c r="E216" t="s">
        <v>5183</v>
      </c>
      <c r="F216" s="77" t="s">
        <v>4973</v>
      </c>
      <c r="G216" t="s">
        <v>4983</v>
      </c>
      <c r="H216" s="3" t="s">
        <v>5444</v>
      </c>
      <c r="I216" s="3" t="s">
        <v>5194</v>
      </c>
      <c r="J216" s="78"/>
      <c r="K216" s="78"/>
      <c r="M216" s="78"/>
      <c r="N216" s="8">
        <f>+SUMIFS(N$2:N$149,$CZ$2:$CZ$149,Table1[[#This Row],[BAĞLANTI]])</f>
        <v>0</v>
      </c>
      <c r="O216" s="8">
        <f>+SUMIFS(O$2:O$149,$CZ$2:$CZ$149,Table1[[#This Row],[BAĞLANTI]])</f>
        <v>0</v>
      </c>
      <c r="P216" s="8">
        <f>+SUMIFS(P$2:P$149,$CZ$2:$CZ$149,Table1[[#This Row],[BAĞLANTI]])</f>
        <v>0</v>
      </c>
      <c r="Q216" s="8">
        <f>+SUMIFS(Q$2:Q$149,$CZ$2:$CZ$149,Table1[[#This Row],[BAĞLANTI]])</f>
        <v>0</v>
      </c>
      <c r="R216" s="8">
        <f>+SUMIFS(R$2:R$149,$CZ$2:$CZ$149,Table1[[#This Row],[BAĞLANTI]])</f>
        <v>0</v>
      </c>
      <c r="S216" s="8">
        <f>+SUMIFS(S$2:S$149,$CZ$2:$CZ$149,Table1[[#This Row],[BAĞLANTI]])</f>
        <v>0</v>
      </c>
      <c r="T216" s="8">
        <f>+SUMIFS(T$2:T$149,$CZ$2:$CZ$149,Table1[[#This Row],[BAĞLANTI]])</f>
        <v>3336</v>
      </c>
      <c r="U216" s="8">
        <f>+SUMIFS(U$2:U$149,$CZ$2:$CZ$149,Table1[[#This Row],[BAĞLANTI]])</f>
        <v>2826</v>
      </c>
      <c r="V216" s="8">
        <f>+SUMIFS(V$2:V$149,$CZ$2:$CZ$149,Table1[[#This Row],[BAĞLANTI]])</f>
        <v>3735</v>
      </c>
      <c r="W216" s="8">
        <f>+SUMIFS(W$2:W$149,$CZ$2:$CZ$149,Table1[[#This Row],[BAĞLANTI]])</f>
        <v>10878</v>
      </c>
      <c r="X216" s="8">
        <f>+SUMIFS(X$2:X$149,$CZ$2:$CZ$149,Table1[[#This Row],[BAĞLANTI]])</f>
        <v>19998</v>
      </c>
      <c r="Y216" s="10">
        <f>+SUMIFS(Y$2:Y$149,$CZ$2:$CZ$149,Table1[[#This Row],[BAĞLANTI]])</f>
        <v>9322.5</v>
      </c>
      <c r="Z216" s="8">
        <f>+SUMIFS(Z$2:Z$149,$CZ$2:$CZ$149,Table1[[#This Row],[BAĞLANTI]])</f>
        <v>19782.687580405742</v>
      </c>
      <c r="AA216" s="8">
        <f>+SUMIFS(AA$2:AA$149,$CZ$2:$CZ$149,Table1[[#This Row],[BAĞLANTI]])</f>
        <v>19144.536368134588</v>
      </c>
      <c r="AB216" s="8">
        <f>+SUMIFS(AB$2:AB$149,$CZ$2:$CZ$149,Table1[[#This Row],[BAĞLANTI]])</f>
        <v>19782.687580405742</v>
      </c>
      <c r="AC216" s="8">
        <f>+SUMIFS(AC$2:AC$149,$CZ$2:$CZ$149,Table1[[#This Row],[BAĞLANTI]])</f>
        <v>19782.687580405742</v>
      </c>
      <c r="AD216" s="8">
        <f>+SUMIFS(AD$2:AD$149,$CZ$2:$CZ$149,Table1[[#This Row],[BAĞLANTI]])</f>
        <v>17868.233943592284</v>
      </c>
      <c r="AE216" s="8">
        <f>+SUMIFS(AE$2:AE$149,$CZ$2:$CZ$149,Table1[[#This Row],[BAĞLANTI]])</f>
        <v>19782.687580405742</v>
      </c>
      <c r="AF216" s="8">
        <f>+SUMIFS(AF$2:AF$149,$CZ$2:$CZ$149,Table1[[#This Row],[BAĞLANTI]])</f>
        <v>19144.536368134588</v>
      </c>
      <c r="AG216" s="8">
        <f>+SUMIFS(AG$2:AG$149,$CZ$2:$CZ$149,Table1[[#This Row],[BAĞLANTI]])</f>
        <v>14734.538743196437</v>
      </c>
      <c r="AH216" s="8">
        <f>+SUMIFS(AH$2:AH$149,$CZ$2:$CZ$149,Table1[[#This Row],[BAĞLANTI]])</f>
        <v>13607.234042553191</v>
      </c>
      <c r="AI216" s="8">
        <f>+SUMIFS(AI$2:AI$149,$CZ$2:$CZ$149,Table1[[#This Row],[BAĞLANTI]])</f>
        <v>13760.170212765957</v>
      </c>
      <c r="AJ216" s="8">
        <f>+SUMIFS(AJ$2:AJ$149,$CZ$2:$CZ$149,Table1[[#This Row],[BAĞLANTI]])</f>
        <v>10245.36</v>
      </c>
      <c r="AK216" s="8">
        <f>+SUMIFS(AK$2:AK$149,$CZ$2:$CZ$149,Table1[[#This Row],[BAĞLANTI]])</f>
        <v>7228.7999999999993</v>
      </c>
      <c r="AL216" s="8">
        <f>+SUMIFS(AL$2:AL$149,$CZ$2:$CZ$149,Table1[[#This Row],[BAĞLANTI]])</f>
        <v>2523.84</v>
      </c>
      <c r="AM216" s="8">
        <f>+SUMIFS(AM$2:AM$149,$CZ$2:$CZ$149,Table1[[#This Row],[BAĞLANTI]])</f>
        <v>0</v>
      </c>
      <c r="AN216" s="8">
        <f>+SUMIFS(AN$2:AN$149,$CZ$2:$CZ$149,Table1[[#This Row],[BAĞLANTI]])</f>
        <v>0</v>
      </c>
      <c r="AO216" s="8">
        <f>+SUMIFS(AO$2:AO$149,$CZ$2:$CZ$149,Table1[[#This Row],[BAĞLANTI]])</f>
        <v>0</v>
      </c>
      <c r="AP216" s="8">
        <f>+SUMIFS(AP$2:AP$149,$CZ$2:$CZ$149,Table1[[#This Row],[BAĞLANTI]])</f>
        <v>0</v>
      </c>
      <c r="AQ216" s="8">
        <f>+SUMIFS(AQ$2:AQ$149,$CZ$2:$CZ$149,Table1[[#This Row],[BAĞLANTI]])</f>
        <v>0</v>
      </c>
      <c r="AR216" s="8">
        <f>+SUMIFS(AR$2:AR$149,$CZ$2:$CZ$149,Table1[[#This Row],[BAĞLANTI]])</f>
        <v>0</v>
      </c>
      <c r="AS216" s="8">
        <f>+SUMIFS(AS$2:AS$149,$CZ$2:$CZ$149,Table1[[#This Row],[BAĞLANTI]])</f>
        <v>0</v>
      </c>
      <c r="AT216" s="8">
        <f>+SUMIFS(AT$2:AT$149,$CZ$2:$CZ$149,Table1[[#This Row],[BAĞLANTI]])</f>
        <v>0</v>
      </c>
      <c r="AU216" s="8">
        <f>+SUMIFS(AU$2:AU$149,$CZ$2:$CZ$149,Table1[[#This Row],[BAĞLANTI]])</f>
        <v>0</v>
      </c>
      <c r="AV216" s="8">
        <f>+SUMIFS(AV$2:AV$149,$CZ$2:$CZ$149,Table1[[#This Row],[BAĞLANTI]])</f>
        <v>0</v>
      </c>
      <c r="AW216" s="8">
        <f>+SUMIFS(AW$2:AW$149,$CZ$2:$CZ$149,Table1[[#This Row],[BAĞLANTI]])</f>
        <v>0</v>
      </c>
      <c r="AX216" s="8">
        <f>+SUMIFS(AX$2:AX$149,$CZ$2:$CZ$149,Table1[[#This Row],[BAĞLANTI]])</f>
        <v>0</v>
      </c>
      <c r="AY216" s="8">
        <f>+SUMIFS(AY$2:AY$149,$CZ$2:$CZ$149,Table1[[#This Row],[BAĞLANTI]])</f>
        <v>0</v>
      </c>
      <c r="AZ216" s="8">
        <f>+SUMIFS(AZ$2:AZ$149,$CZ$2:$CZ$149,Table1[[#This Row],[BAĞLANTI]])</f>
        <v>0</v>
      </c>
      <c r="BA216" s="8">
        <f>+SUMIFS(BA$2:BA$149,$CZ$2:$CZ$149,Table1[[#This Row],[BAĞLANTI]])</f>
        <v>0</v>
      </c>
      <c r="BB216" s="8">
        <f>+SUMIFS(BB$2:BB$149,$CZ$2:$CZ$149,Table1[[#This Row],[BAĞLANTI]])</f>
        <v>0</v>
      </c>
      <c r="BC216" s="8">
        <f>+SUMIFS(BC$2:BC$149,$CZ$2:$CZ$149,Table1[[#This Row],[BAĞLANTI]])</f>
        <v>0</v>
      </c>
      <c r="BD216" s="8">
        <f>+SUMIFS(BD$2:BD$149,$CZ$2:$CZ$149,Table1[[#This Row],[BAĞLANTI]])</f>
        <v>0</v>
      </c>
      <c r="BE216" s="8">
        <f>+SUMIFS(BE$2:BE$149,$CZ$2:$CZ$149,Table1[[#This Row],[BAĞLANTI]])</f>
        <v>0</v>
      </c>
      <c r="BF216" s="8">
        <f>+SUMIFS(BF$2:BF$149,$CZ$2:$CZ$149,Table1[[#This Row],[BAĞLANTI]])</f>
        <v>0</v>
      </c>
      <c r="BG216" s="8">
        <f>+SUMIFS(BG$2:BG$149,$CZ$2:$CZ$149,Table1[[#This Row],[BAĞLANTI]])</f>
        <v>0</v>
      </c>
      <c r="BH216" s="8">
        <f>+SUMIFS(BH$2:BH$149,$CZ$2:$CZ$149,Table1[[#This Row],[BAĞLANTI]])</f>
        <v>0</v>
      </c>
      <c r="BI216" s="8">
        <f>+SUMIFS(BI$2:BI$149,$CZ$2:$CZ$149,Table1[[#This Row],[BAĞLANTI]])</f>
        <v>0</v>
      </c>
      <c r="BJ216" s="8">
        <f>+SUMIFS(BJ$2:BJ$149,$CZ$2:$CZ$149,Table1[[#This Row],[BAĞLANTI]])</f>
        <v>0</v>
      </c>
      <c r="BK216" s="8">
        <f>+SUMIFS(BK$2:BK$149,$CZ$2:$CZ$149,Table1[[#This Row],[BAĞLANTI]])</f>
        <v>0</v>
      </c>
      <c r="BL216" s="8">
        <f>+SUMIFS(BL$2:BL$149,$CZ$2:$CZ$149,Table1[[#This Row],[BAĞLANTI]])</f>
        <v>0</v>
      </c>
      <c r="BM216" s="8">
        <f>+SUMIFS(BM$2:BM$149,$CZ$2:$CZ$149,Table1[[#This Row],[BAĞLANTI]])</f>
        <v>0</v>
      </c>
      <c r="BN216" s="8">
        <f>+SUMIFS(BN$2:BN$149,$CZ$2:$CZ$149,Table1[[#This Row],[BAĞLANTI]])</f>
        <v>0</v>
      </c>
      <c r="BO216" s="8">
        <f>+SUMIFS(BO$2:BO$149,$CZ$2:$CZ$149,Table1[[#This Row],[BAĞLANTI]])</f>
        <v>0</v>
      </c>
      <c r="BP216" s="8">
        <f>+SUMIFS(BP$2:BP$149,$CZ$2:$CZ$149,Table1[[#This Row],[BAĞLANTI]])</f>
        <v>0</v>
      </c>
      <c r="BQ216" s="8">
        <f>+SUMIFS(BQ$2:BQ$149,$CZ$2:$CZ$149,Table1[[#This Row],[BAĞLANTI]])</f>
        <v>0</v>
      </c>
      <c r="BR216" s="8">
        <f>+SUMIFS(BR$2:BR$149,$CZ$2:$CZ$149,Table1[[#This Row],[BAĞLANTI]])</f>
        <v>0</v>
      </c>
      <c r="BS216" s="8">
        <f>+SUMIFS(BS$2:BS$149,$CZ$2:$CZ$149,Table1[[#This Row],[BAĞLANTI]])</f>
        <v>0</v>
      </c>
      <c r="BT216" s="8">
        <f>+SUMIFS(BT$2:BT$149,$CZ$2:$CZ$149,Table1[[#This Row],[BAĞLANTI]])</f>
        <v>0</v>
      </c>
      <c r="BU216" s="8">
        <f>+SUMIFS(BU$2:BU$149,$CZ$2:$CZ$149,Table1[[#This Row],[BAĞLANTI]])</f>
        <v>0</v>
      </c>
      <c r="BV216" s="8">
        <f>+SUMIFS(BV$2:BV$149,$CZ$2:$CZ$149,Table1[[#This Row],[BAĞLANTI]])</f>
        <v>0</v>
      </c>
      <c r="BW216" s="8">
        <f>+SUMIFS(BW$2:BW$149,$CZ$2:$CZ$149,Table1[[#This Row],[BAĞLANTI]])</f>
        <v>0</v>
      </c>
      <c r="CK216" s="8">
        <f t="shared" si="65"/>
        <v>0</v>
      </c>
      <c r="CL216" s="8">
        <f t="shared" si="66"/>
        <v>0</v>
      </c>
      <c r="CM216" s="8">
        <f t="shared" si="67"/>
        <v>0</v>
      </c>
      <c r="CN216" s="8">
        <f t="shared" si="68"/>
        <v>0</v>
      </c>
      <c r="CO216" s="8">
        <f t="shared" si="69"/>
        <v>0</v>
      </c>
      <c r="CP216" s="8">
        <f t="shared" si="70"/>
        <v>0</v>
      </c>
      <c r="CQ216" s="8">
        <f t="shared" si="71"/>
        <v>0</v>
      </c>
      <c r="CR216" s="8">
        <f t="shared" si="72"/>
        <v>0</v>
      </c>
      <c r="CS216" s="8">
        <f t="shared" si="73"/>
        <v>0</v>
      </c>
      <c r="CT216" s="8">
        <f t="shared" si="74"/>
        <v>0</v>
      </c>
      <c r="CU216" s="8">
        <f t="shared" si="75"/>
        <v>0</v>
      </c>
      <c r="CV216" s="8">
        <f t="shared" si="76"/>
        <v>0</v>
      </c>
      <c r="CW216" s="8">
        <f>+SUMIFS(CW$2:CW$149,$CZ$2:$CZ$149,Table1[[#This Row],[BAĞLANTI]])</f>
        <v>0</v>
      </c>
      <c r="CX216" s="8">
        <f>+SUMIFS(CX$2:CX$149,$CZ$2:$CZ$149,Table1[[#This Row],[BAĞLANTI]])</f>
        <v>0</v>
      </c>
      <c r="CY216" s="8">
        <f>+SUMIFS(CY$2:CY$149,$CZ$2:$CZ$149,Table1[[#This Row],[BAĞLANTI]])</f>
        <v>0</v>
      </c>
      <c r="CZ216" s="8" t="s">
        <v>5418</v>
      </c>
      <c r="DA216" s="8"/>
      <c r="DB216" s="8"/>
      <c r="DC216" s="8"/>
      <c r="DD216" s="8"/>
      <c r="DE216" s="8"/>
      <c r="DF216" s="8"/>
      <c r="DG216" s="8"/>
      <c r="DH216" s="8"/>
    </row>
    <row r="217" spans="1:112">
      <c r="A217" s="3" t="s">
        <v>5443</v>
      </c>
      <c r="B217" t="s">
        <v>24</v>
      </c>
      <c r="C217" t="s">
        <v>340</v>
      </c>
      <c r="D217" t="s">
        <v>72</v>
      </c>
      <c r="E217" t="s">
        <v>4974</v>
      </c>
      <c r="F217" s="77" t="s">
        <v>4973</v>
      </c>
      <c r="G217" t="s">
        <v>4983</v>
      </c>
      <c r="H217" s="3" t="s">
        <v>5444</v>
      </c>
      <c r="I217" s="3" t="s">
        <v>5194</v>
      </c>
      <c r="J217" s="78"/>
      <c r="K217" s="78"/>
      <c r="M217" s="78"/>
      <c r="N217" s="8">
        <f>+SUMIFS(N$2:N$149,$CZ$2:$CZ$149,Table1[[#This Row],[BAĞLANTI]])</f>
        <v>0</v>
      </c>
      <c r="O217" s="8">
        <f>+SUMIFS(O$2:O$149,$CZ$2:$CZ$149,Table1[[#This Row],[BAĞLANTI]])</f>
        <v>0</v>
      </c>
      <c r="P217" s="8">
        <f>+SUMIFS(P$2:P$149,$CZ$2:$CZ$149,Table1[[#This Row],[BAĞLANTI]])</f>
        <v>0</v>
      </c>
      <c r="Q217" s="8">
        <f>+SUMIFS(Q$2:Q$149,$CZ$2:$CZ$149,Table1[[#This Row],[BAĞLANTI]])</f>
        <v>0</v>
      </c>
      <c r="R217" s="8">
        <f>+SUMIFS(R$2:R$149,$CZ$2:$CZ$149,Table1[[#This Row],[BAĞLANTI]])</f>
        <v>0</v>
      </c>
      <c r="S217" s="8">
        <f>+SUMIFS(S$2:S$149,$CZ$2:$CZ$149,Table1[[#This Row],[BAĞLANTI]])</f>
        <v>0</v>
      </c>
      <c r="T217" s="8">
        <f>+SUMIFS(T$2:T$149,$CZ$2:$CZ$149,Table1[[#This Row],[BAĞLANTI]])</f>
        <v>0</v>
      </c>
      <c r="U217" s="8">
        <f>+SUMIFS(U$2:U$149,$CZ$2:$CZ$149,Table1[[#This Row],[BAĞLANTI]])</f>
        <v>0</v>
      </c>
      <c r="V217" s="8">
        <f>+SUMIFS(V$2:V$149,$CZ$2:$CZ$149,Table1[[#This Row],[BAĞLANTI]])</f>
        <v>0</v>
      </c>
      <c r="W217" s="8">
        <f>+SUMIFS(W$2:W$149,$CZ$2:$CZ$149,Table1[[#This Row],[BAĞLANTI]])</f>
        <v>0</v>
      </c>
      <c r="X217" s="8">
        <f>+SUMIFS(X$2:X$149,$CZ$2:$CZ$149,Table1[[#This Row],[BAĞLANTI]])</f>
        <v>0</v>
      </c>
      <c r="Y217" s="10">
        <f>+SUMIFS(Y$2:Y$149,$CZ$2:$CZ$149,Table1[[#This Row],[BAĞLANTI]])</f>
        <v>0</v>
      </c>
      <c r="Z217" s="8">
        <f>+SUMIFS(Z$2:Z$149,$CZ$2:$CZ$149,Table1[[#This Row],[BAĞLANTI]])</f>
        <v>0</v>
      </c>
      <c r="AA217" s="8">
        <f>+SUMIFS(AA$2:AA$149,$CZ$2:$CZ$149,Table1[[#This Row],[BAĞLANTI]])</f>
        <v>0</v>
      </c>
      <c r="AB217" s="8">
        <f>+SUMIFS(AB$2:AB$149,$CZ$2:$CZ$149,Table1[[#This Row],[BAĞLANTI]])</f>
        <v>666.50434782608704</v>
      </c>
      <c r="AC217" s="8">
        <f>+SUMIFS(AC$2:AC$149,$CZ$2:$CZ$149,Table1[[#This Row],[BAĞLANTI]])</f>
        <v>4384.5806521739132</v>
      </c>
      <c r="AD217" s="8">
        <f>+SUMIFS(AD$2:AD$149,$CZ$2:$CZ$149,Table1[[#This Row],[BAĞLANTI]])</f>
        <v>4275.7400000000007</v>
      </c>
      <c r="AE217" s="8">
        <f>+SUMIFS(AE$2:AE$149,$CZ$2:$CZ$149,Table1[[#This Row],[BAĞLANTI]])</f>
        <v>458.11499999999978</v>
      </c>
      <c r="AF217" s="8">
        <f>+SUMIFS(AF$2:AF$149,$CZ$2:$CZ$149,Table1[[#This Row],[BAĞLANTI]])</f>
        <v>0</v>
      </c>
      <c r="AG217" s="8">
        <f>+SUMIFS(AG$2:AG$149,$CZ$2:$CZ$149,Table1[[#This Row],[BAĞLANTI]])</f>
        <v>0</v>
      </c>
      <c r="AH217" s="8">
        <f>+SUMIFS(AH$2:AH$149,$CZ$2:$CZ$149,Table1[[#This Row],[BAĞLANTI]])</f>
        <v>0</v>
      </c>
      <c r="AI217" s="8">
        <f>+SUMIFS(AI$2:AI$149,$CZ$2:$CZ$149,Table1[[#This Row],[BAĞLANTI]])</f>
        <v>561.89699999999993</v>
      </c>
      <c r="AJ217" s="8">
        <f>+SUMIFS(AJ$2:AJ$149,$CZ$2:$CZ$149,Table1[[#This Row],[BAĞLANTI]])</f>
        <v>0</v>
      </c>
      <c r="AK217" s="8">
        <f>+SUMIFS(AK$2:AK$149,$CZ$2:$CZ$149,Table1[[#This Row],[BAĞLANTI]])</f>
        <v>0</v>
      </c>
      <c r="AL217" s="8">
        <f>+SUMIFS(AL$2:AL$149,$CZ$2:$CZ$149,Table1[[#This Row],[BAĞLANTI]])</f>
        <v>0</v>
      </c>
      <c r="AM217" s="8">
        <f>+SUMIFS(AM$2:AM$149,$CZ$2:$CZ$149,Table1[[#This Row],[BAĞLANTI]])</f>
        <v>0</v>
      </c>
      <c r="AN217" s="8">
        <f>+SUMIFS(AN$2:AN$149,$CZ$2:$CZ$149,Table1[[#This Row],[BAĞLANTI]])</f>
        <v>0</v>
      </c>
      <c r="AO217" s="8">
        <f>+SUMIFS(AO$2:AO$149,$CZ$2:$CZ$149,Table1[[#This Row],[BAĞLANTI]])</f>
        <v>0</v>
      </c>
      <c r="AP217" s="8">
        <f>+SUMIFS(AP$2:AP$149,$CZ$2:$CZ$149,Table1[[#This Row],[BAĞLANTI]])</f>
        <v>0</v>
      </c>
      <c r="AQ217" s="8">
        <f>+SUMIFS(AQ$2:AQ$149,$CZ$2:$CZ$149,Table1[[#This Row],[BAĞLANTI]])</f>
        <v>0</v>
      </c>
      <c r="AR217" s="8">
        <f>+SUMIFS(AR$2:AR$149,$CZ$2:$CZ$149,Table1[[#This Row],[BAĞLANTI]])</f>
        <v>0</v>
      </c>
      <c r="AS217" s="8">
        <f>+SUMIFS(AS$2:AS$149,$CZ$2:$CZ$149,Table1[[#This Row],[BAĞLANTI]])</f>
        <v>0</v>
      </c>
      <c r="AT217" s="8">
        <f>+SUMIFS(AT$2:AT$149,$CZ$2:$CZ$149,Table1[[#This Row],[BAĞLANTI]])</f>
        <v>0</v>
      </c>
      <c r="AU217" s="8">
        <f>+SUMIFS(AU$2:AU$149,$CZ$2:$CZ$149,Table1[[#This Row],[BAĞLANTI]])</f>
        <v>0</v>
      </c>
      <c r="AV217" s="8">
        <f>+SUMIFS(AV$2:AV$149,$CZ$2:$CZ$149,Table1[[#This Row],[BAĞLANTI]])</f>
        <v>0</v>
      </c>
      <c r="AW217" s="8">
        <f>+SUMIFS(AW$2:AW$149,$CZ$2:$CZ$149,Table1[[#This Row],[BAĞLANTI]])</f>
        <v>0</v>
      </c>
      <c r="AX217" s="8">
        <f>+SUMIFS(AX$2:AX$149,$CZ$2:$CZ$149,Table1[[#This Row],[BAĞLANTI]])</f>
        <v>0</v>
      </c>
      <c r="AY217" s="8">
        <f>+SUMIFS(AY$2:AY$149,$CZ$2:$CZ$149,Table1[[#This Row],[BAĞLANTI]])</f>
        <v>352.50352941176465</v>
      </c>
      <c r="AZ217" s="8">
        <f>+SUMIFS(AZ$2:AZ$149,$CZ$2:$CZ$149,Table1[[#This Row],[BAĞLANTI]])</f>
        <v>3523.6832013574658</v>
      </c>
      <c r="BA217" s="8">
        <f>+SUMIFS(BA$2:BA$149,$CZ$2:$CZ$149,Table1[[#This Row],[BAĞLANTI]])</f>
        <v>3539.9948957367933</v>
      </c>
      <c r="BB217" s="8">
        <f>+SUMIFS(BB$2:BB$149,$CZ$2:$CZ$149,Table1[[#This Row],[BAĞLANTI]])</f>
        <v>3239.6084337349398</v>
      </c>
      <c r="BC217" s="8">
        <f>+SUMIFS(BC$2:BC$149,$CZ$2:$CZ$149,Table1[[#This Row],[BAĞLANTI]])</f>
        <v>3586.7093373493976</v>
      </c>
      <c r="BD217" s="8">
        <f>+SUMIFS(BD$2:BD$149,$CZ$2:$CZ$149,Table1[[#This Row],[BAĞLANTI]])</f>
        <v>231.40060240963794</v>
      </c>
      <c r="BE217" s="8">
        <f>+SUMIFS(BE$2:BE$149,$CZ$2:$CZ$149,Table1[[#This Row],[BAĞLANTI]])</f>
        <v>974.76691666666659</v>
      </c>
      <c r="BF217" s="8">
        <f>+SUMIFS(BF$2:BF$149,$CZ$2:$CZ$149,Table1[[#This Row],[BAĞLANTI]])</f>
        <v>7228.3194537037034</v>
      </c>
      <c r="BG217" s="8">
        <f>+SUMIFS(BG$2:BG$149,$CZ$2:$CZ$149,Table1[[#This Row],[BAĞLANTI]])</f>
        <v>7438.2888287037031</v>
      </c>
      <c r="BH217" s="8">
        <f>+SUMIFS(BH$2:BH$149,$CZ$2:$CZ$149,Table1[[#This Row],[BAĞLANTI]])</f>
        <v>6929.2248009259265</v>
      </c>
      <c r="BI217" s="8">
        <f>+SUMIFS(BI$2:BI$149,$CZ$2:$CZ$149,Table1[[#This Row],[BAĞLANTI]])</f>
        <v>6689.28</v>
      </c>
      <c r="BJ217" s="8">
        <f>+SUMIFS(BJ$2:BJ$149,$CZ$2:$CZ$149,Table1[[#This Row],[BAĞLANTI]])</f>
        <v>6912.2560000000003</v>
      </c>
      <c r="BK217" s="8">
        <f>+SUMIFS(BK$2:BK$149,$CZ$2:$CZ$149,Table1[[#This Row],[BAĞLANTI]])</f>
        <v>2006.7839999999997</v>
      </c>
      <c r="BL217" s="8">
        <f>+SUMIFS(BL$2:BL$149,$CZ$2:$CZ$149,Table1[[#This Row],[BAĞLANTI]])</f>
        <v>0</v>
      </c>
      <c r="BM217" s="8">
        <f>+SUMIFS(BM$2:BM$149,$CZ$2:$CZ$149,Table1[[#This Row],[BAĞLANTI]])</f>
        <v>0</v>
      </c>
      <c r="BN217" s="8">
        <f>+SUMIFS(BN$2:BN$149,$CZ$2:$CZ$149,Table1[[#This Row],[BAĞLANTI]])</f>
        <v>0</v>
      </c>
      <c r="BO217" s="8">
        <f>+SUMIFS(BO$2:BO$149,$CZ$2:$CZ$149,Table1[[#This Row],[BAĞLANTI]])</f>
        <v>0</v>
      </c>
      <c r="BP217" s="8">
        <f>+SUMIFS(BP$2:BP$149,$CZ$2:$CZ$149,Table1[[#This Row],[BAĞLANTI]])</f>
        <v>0</v>
      </c>
      <c r="BQ217" s="8">
        <f>+SUMIFS(BQ$2:BQ$149,$CZ$2:$CZ$149,Table1[[#This Row],[BAĞLANTI]])</f>
        <v>0</v>
      </c>
      <c r="BR217" s="8">
        <f>+SUMIFS(BR$2:BR$149,$CZ$2:$CZ$149,Table1[[#This Row],[BAĞLANTI]])</f>
        <v>0</v>
      </c>
      <c r="BS217" s="8">
        <f>+SUMIFS(BS$2:BS$149,$CZ$2:$CZ$149,Table1[[#This Row],[BAĞLANTI]])</f>
        <v>0</v>
      </c>
      <c r="BT217" s="8">
        <f>+SUMIFS(BT$2:BT$149,$CZ$2:$CZ$149,Table1[[#This Row],[BAĞLANTI]])</f>
        <v>0</v>
      </c>
      <c r="BU217" s="8">
        <f>+SUMIFS(BU$2:BU$149,$CZ$2:$CZ$149,Table1[[#This Row],[BAĞLANTI]])</f>
        <v>0</v>
      </c>
      <c r="BV217" s="8">
        <f>+SUMIFS(BV$2:BV$149,$CZ$2:$CZ$149,Table1[[#This Row],[BAĞLANTI]])</f>
        <v>0</v>
      </c>
      <c r="BW217" s="8">
        <f>+SUMIFS(BW$2:BW$149,$CZ$2:$CZ$149,Table1[[#This Row],[BAĞLANTI]])</f>
        <v>0</v>
      </c>
      <c r="CK217" s="8">
        <f t="shared" si="65"/>
        <v>0</v>
      </c>
      <c r="CL217" s="8">
        <f t="shared" si="66"/>
        <v>0</v>
      </c>
      <c r="CM217" s="8">
        <f t="shared" si="67"/>
        <v>0</v>
      </c>
      <c r="CN217" s="8">
        <f t="shared" si="68"/>
        <v>0</v>
      </c>
      <c r="CO217" s="8">
        <f t="shared" si="69"/>
        <v>0</v>
      </c>
      <c r="CP217" s="8">
        <f t="shared" si="70"/>
        <v>0</v>
      </c>
      <c r="CQ217" s="8">
        <f t="shared" si="71"/>
        <v>0</v>
      </c>
      <c r="CR217" s="8">
        <f t="shared" si="72"/>
        <v>0</v>
      </c>
      <c r="CS217" s="8">
        <f t="shared" si="73"/>
        <v>0</v>
      </c>
      <c r="CT217" s="8">
        <f t="shared" si="74"/>
        <v>0</v>
      </c>
      <c r="CU217" s="8">
        <f t="shared" si="75"/>
        <v>0</v>
      </c>
      <c r="CV217" s="8">
        <f t="shared" si="76"/>
        <v>0</v>
      </c>
      <c r="CW217" s="8">
        <f>+SUMIFS(CW$2:CW$149,$CZ$2:$CZ$149,Table1[[#This Row],[BAĞLANTI]])</f>
        <v>0</v>
      </c>
      <c r="CX217" s="8">
        <f>+SUMIFS(CX$2:CX$149,$CZ$2:$CZ$149,Table1[[#This Row],[BAĞLANTI]])</f>
        <v>0</v>
      </c>
      <c r="CY217" s="8">
        <f>+SUMIFS(CY$2:CY$149,$CZ$2:$CZ$149,Table1[[#This Row],[BAĞLANTI]])</f>
        <v>0</v>
      </c>
      <c r="CZ217" s="8" t="s">
        <v>5419</v>
      </c>
      <c r="DA217" s="8"/>
      <c r="DB217" s="8"/>
      <c r="DC217" s="8"/>
      <c r="DD217" s="8"/>
      <c r="DE217" s="8"/>
      <c r="DF217" s="8"/>
      <c r="DG217" s="8"/>
      <c r="DH217" s="8"/>
    </row>
    <row r="218" spans="1:112">
      <c r="A218" s="3" t="s">
        <v>5443</v>
      </c>
      <c r="B218" t="s">
        <v>24</v>
      </c>
      <c r="C218" t="s">
        <v>340</v>
      </c>
      <c r="D218" t="s">
        <v>74</v>
      </c>
      <c r="E218" t="s">
        <v>4975</v>
      </c>
      <c r="F218" s="77" t="s">
        <v>4973</v>
      </c>
      <c r="G218" t="s">
        <v>4983</v>
      </c>
      <c r="H218" s="3" t="s">
        <v>5444</v>
      </c>
      <c r="I218" s="3" t="s">
        <v>5194</v>
      </c>
      <c r="J218" s="78"/>
      <c r="K218" s="78"/>
      <c r="M218" s="78"/>
      <c r="N218" s="8">
        <f>+SUMIFS(N$2:N$149,$CZ$2:$CZ$149,Table1[[#This Row],[BAĞLANTI]])</f>
        <v>0</v>
      </c>
      <c r="O218" s="8">
        <f>+SUMIFS(O$2:O$149,$CZ$2:$CZ$149,Table1[[#This Row],[BAĞLANTI]])</f>
        <v>0</v>
      </c>
      <c r="P218" s="8">
        <f>+SUMIFS(P$2:P$149,$CZ$2:$CZ$149,Table1[[#This Row],[BAĞLANTI]])</f>
        <v>0</v>
      </c>
      <c r="Q218" s="8">
        <f>+SUMIFS(Q$2:Q$149,$CZ$2:$CZ$149,Table1[[#This Row],[BAĞLANTI]])</f>
        <v>0</v>
      </c>
      <c r="R218" s="8">
        <f>+SUMIFS(R$2:R$149,$CZ$2:$CZ$149,Table1[[#This Row],[BAĞLANTI]])</f>
        <v>0</v>
      </c>
      <c r="S218" s="8">
        <f>+SUMIFS(S$2:S$149,$CZ$2:$CZ$149,Table1[[#This Row],[BAĞLANTI]])</f>
        <v>0</v>
      </c>
      <c r="T218" s="8">
        <f>+SUMIFS(T$2:T$149,$CZ$2:$CZ$149,Table1[[#This Row],[BAĞLANTI]])</f>
        <v>0</v>
      </c>
      <c r="U218" s="8">
        <f>+SUMIFS(U$2:U$149,$CZ$2:$CZ$149,Table1[[#This Row],[BAĞLANTI]])</f>
        <v>0</v>
      </c>
      <c r="V218" s="8">
        <f>+SUMIFS(V$2:V$149,$CZ$2:$CZ$149,Table1[[#This Row],[BAĞLANTI]])</f>
        <v>0</v>
      </c>
      <c r="W218" s="8">
        <f>+SUMIFS(W$2:W$149,$CZ$2:$CZ$149,Table1[[#This Row],[BAĞLANTI]])</f>
        <v>0</v>
      </c>
      <c r="X218" s="8">
        <f>+SUMIFS(X$2:X$149,$CZ$2:$CZ$149,Table1[[#This Row],[BAĞLANTI]])</f>
        <v>0</v>
      </c>
      <c r="Y218" s="10">
        <f>+SUMIFS(Y$2:Y$149,$CZ$2:$CZ$149,Table1[[#This Row],[BAĞLANTI]])</f>
        <v>0</v>
      </c>
      <c r="Z218" s="8">
        <f>+SUMIFS(Z$2:Z$149,$CZ$2:$CZ$149,Table1[[#This Row],[BAĞLANTI]])</f>
        <v>0</v>
      </c>
      <c r="AA218" s="8">
        <f>+SUMIFS(AA$2:AA$149,$CZ$2:$CZ$149,Table1[[#This Row],[BAĞLANTI]])</f>
        <v>0</v>
      </c>
      <c r="AB218" s="8">
        <f>+SUMIFS(AB$2:AB$149,$CZ$2:$CZ$149,Table1[[#This Row],[BAĞLANTI]])</f>
        <v>0</v>
      </c>
      <c r="AC218" s="8">
        <f>+SUMIFS(AC$2:AC$149,$CZ$2:$CZ$149,Table1[[#This Row],[BAĞLANTI]])</f>
        <v>0</v>
      </c>
      <c r="AD218" s="8">
        <f>+SUMIFS(AD$2:AD$149,$CZ$2:$CZ$149,Table1[[#This Row],[BAĞLANTI]])</f>
        <v>0</v>
      </c>
      <c r="AE218" s="8">
        <f>+SUMIFS(AE$2:AE$149,$CZ$2:$CZ$149,Table1[[#This Row],[BAĞLANTI]])</f>
        <v>0</v>
      </c>
      <c r="AF218" s="8">
        <f>+SUMIFS(AF$2:AF$149,$CZ$2:$CZ$149,Table1[[#This Row],[BAĞLANTI]])</f>
        <v>0</v>
      </c>
      <c r="AG218" s="8">
        <f>+SUMIFS(AG$2:AG$149,$CZ$2:$CZ$149,Table1[[#This Row],[BAĞLANTI]])</f>
        <v>0</v>
      </c>
      <c r="AH218" s="8">
        <f>+SUMIFS(AH$2:AH$149,$CZ$2:$CZ$149,Table1[[#This Row],[BAĞLANTI]])</f>
        <v>4544.8739074074074</v>
      </c>
      <c r="AI218" s="8">
        <f>+SUMIFS(AI$2:AI$149,$CZ$2:$CZ$149,Table1[[#This Row],[BAĞLANTI]])</f>
        <v>6948.7395543572984</v>
      </c>
      <c r="AJ218" s="8">
        <f>+SUMIFS(AJ$2:AJ$149,$CZ$2:$CZ$149,Table1[[#This Row],[BAĞLANTI]])</f>
        <v>7124.4767179382634</v>
      </c>
      <c r="AK218" s="8">
        <f>+SUMIFS(AK$2:AK$149,$CZ$2:$CZ$149,Table1[[#This Row],[BAĞLANTI]])</f>
        <v>6693.8333465346532</v>
      </c>
      <c r="AL218" s="8">
        <f>+SUMIFS(AL$2:AL$149,$CZ$2:$CZ$149,Table1[[#This Row],[BAĞLANTI]])</f>
        <v>6916.9611247524745</v>
      </c>
      <c r="AM218" s="8">
        <f>+SUMIFS(AM$2:AM$149,$CZ$2:$CZ$149,Table1[[#This Row],[BAĞLANTI]])</f>
        <v>5406.3138990098996</v>
      </c>
      <c r="AN218" s="8">
        <f>+SUMIFS(AN$2:AN$149,$CZ$2:$CZ$149,Table1[[#This Row],[BAĞLANTI]])</f>
        <v>1644.5427777777777</v>
      </c>
      <c r="AO218" s="8">
        <f>+SUMIFS(AO$2:AO$149,$CZ$2:$CZ$149,Table1[[#This Row],[BAĞLANTI]])</f>
        <v>846.78222222222212</v>
      </c>
      <c r="AP218" s="8">
        <f>+SUMIFS(AP$2:AP$149,$CZ$2:$CZ$149,Table1[[#This Row],[BAĞLANTI]])</f>
        <v>0</v>
      </c>
      <c r="AQ218" s="8">
        <f>+SUMIFS(AQ$2:AQ$149,$CZ$2:$CZ$149,Table1[[#This Row],[BAĞLANTI]])</f>
        <v>0</v>
      </c>
      <c r="AR218" s="8">
        <f>+SUMIFS(AR$2:AR$149,$CZ$2:$CZ$149,Table1[[#This Row],[BAĞLANTI]])</f>
        <v>0</v>
      </c>
      <c r="AS218" s="8">
        <f>+SUMIFS(AS$2:AS$149,$CZ$2:$CZ$149,Table1[[#This Row],[BAĞLANTI]])</f>
        <v>0</v>
      </c>
      <c r="AT218" s="8">
        <f>+SUMIFS(AT$2:AT$149,$CZ$2:$CZ$149,Table1[[#This Row],[BAĞLANTI]])</f>
        <v>0</v>
      </c>
      <c r="AU218" s="8">
        <f>+SUMIFS(AU$2:AU$149,$CZ$2:$CZ$149,Table1[[#This Row],[BAĞLANTI]])</f>
        <v>0</v>
      </c>
      <c r="AV218" s="8">
        <f>+SUMIFS(AV$2:AV$149,$CZ$2:$CZ$149,Table1[[#This Row],[BAĞLANTI]])</f>
        <v>0</v>
      </c>
      <c r="AW218" s="8">
        <f>+SUMIFS(AW$2:AW$149,$CZ$2:$CZ$149,Table1[[#This Row],[BAĞLANTI]])</f>
        <v>0</v>
      </c>
      <c r="AX218" s="8">
        <f>+SUMIFS(AX$2:AX$149,$CZ$2:$CZ$149,Table1[[#This Row],[BAĞLANTI]])</f>
        <v>0</v>
      </c>
      <c r="AY218" s="8">
        <f>+SUMIFS(AY$2:AY$149,$CZ$2:$CZ$149,Table1[[#This Row],[BAĞLANTI]])</f>
        <v>0</v>
      </c>
      <c r="AZ218" s="8">
        <f>+SUMIFS(AZ$2:AZ$149,$CZ$2:$CZ$149,Table1[[#This Row],[BAĞLANTI]])</f>
        <v>0</v>
      </c>
      <c r="BA218" s="8">
        <f>+SUMIFS(BA$2:BA$149,$CZ$2:$CZ$149,Table1[[#This Row],[BAĞLANTI]])</f>
        <v>0</v>
      </c>
      <c r="BB218" s="8">
        <f>+SUMIFS(BB$2:BB$149,$CZ$2:$CZ$149,Table1[[#This Row],[BAĞLANTI]])</f>
        <v>0</v>
      </c>
      <c r="BC218" s="8">
        <f>+SUMIFS(BC$2:BC$149,$CZ$2:$CZ$149,Table1[[#This Row],[BAĞLANTI]])</f>
        <v>0</v>
      </c>
      <c r="BD218" s="8">
        <f>+SUMIFS(BD$2:BD$149,$CZ$2:$CZ$149,Table1[[#This Row],[BAĞLANTI]])</f>
        <v>0</v>
      </c>
      <c r="BE218" s="8">
        <f>+SUMIFS(BE$2:BE$149,$CZ$2:$CZ$149,Table1[[#This Row],[BAĞLANTI]])</f>
        <v>0</v>
      </c>
      <c r="BF218" s="8">
        <f>+SUMIFS(BF$2:BF$149,$CZ$2:$CZ$149,Table1[[#This Row],[BAĞLANTI]])</f>
        <v>0</v>
      </c>
      <c r="BG218" s="8">
        <f>+SUMIFS(BG$2:BG$149,$CZ$2:$CZ$149,Table1[[#This Row],[BAĞLANTI]])</f>
        <v>0</v>
      </c>
      <c r="BH218" s="8">
        <f>+SUMIFS(BH$2:BH$149,$CZ$2:$CZ$149,Table1[[#This Row],[BAĞLANTI]])</f>
        <v>0</v>
      </c>
      <c r="BI218" s="8">
        <f>+SUMIFS(BI$2:BI$149,$CZ$2:$CZ$149,Table1[[#This Row],[BAĞLANTI]])</f>
        <v>0</v>
      </c>
      <c r="BJ218" s="8">
        <f>+SUMIFS(BJ$2:BJ$149,$CZ$2:$CZ$149,Table1[[#This Row],[BAĞLANTI]])</f>
        <v>0</v>
      </c>
      <c r="BK218" s="8">
        <f>+SUMIFS(BK$2:BK$149,$CZ$2:$CZ$149,Table1[[#This Row],[BAĞLANTI]])</f>
        <v>0</v>
      </c>
      <c r="BL218" s="8">
        <f>+SUMIFS(BL$2:BL$149,$CZ$2:$CZ$149,Table1[[#This Row],[BAĞLANTI]])</f>
        <v>0</v>
      </c>
      <c r="BM218" s="8">
        <f>+SUMIFS(BM$2:BM$149,$CZ$2:$CZ$149,Table1[[#This Row],[BAĞLANTI]])</f>
        <v>0</v>
      </c>
      <c r="BN218" s="8">
        <f>+SUMIFS(BN$2:BN$149,$CZ$2:$CZ$149,Table1[[#This Row],[BAĞLANTI]])</f>
        <v>0</v>
      </c>
      <c r="BO218" s="8">
        <f>+SUMIFS(BO$2:BO$149,$CZ$2:$CZ$149,Table1[[#This Row],[BAĞLANTI]])</f>
        <v>0</v>
      </c>
      <c r="BP218" s="8">
        <f>+SUMIFS(BP$2:BP$149,$CZ$2:$CZ$149,Table1[[#This Row],[BAĞLANTI]])</f>
        <v>0</v>
      </c>
      <c r="BQ218" s="8">
        <f>+SUMIFS(BQ$2:BQ$149,$CZ$2:$CZ$149,Table1[[#This Row],[BAĞLANTI]])</f>
        <v>0</v>
      </c>
      <c r="BR218" s="8">
        <f>+SUMIFS(BR$2:BR$149,$CZ$2:$CZ$149,Table1[[#This Row],[BAĞLANTI]])</f>
        <v>0</v>
      </c>
      <c r="BS218" s="8">
        <f>+SUMIFS(BS$2:BS$149,$CZ$2:$CZ$149,Table1[[#This Row],[BAĞLANTI]])</f>
        <v>0</v>
      </c>
      <c r="BT218" s="8">
        <f>+SUMIFS(BT$2:BT$149,$CZ$2:$CZ$149,Table1[[#This Row],[BAĞLANTI]])</f>
        <v>0</v>
      </c>
      <c r="BU218" s="8">
        <f>+SUMIFS(BU$2:BU$149,$CZ$2:$CZ$149,Table1[[#This Row],[BAĞLANTI]])</f>
        <v>0</v>
      </c>
      <c r="BV218" s="8">
        <f>+SUMIFS(BV$2:BV$149,$CZ$2:$CZ$149,Table1[[#This Row],[BAĞLANTI]])</f>
        <v>0</v>
      </c>
      <c r="BW218" s="8">
        <f>+SUMIFS(BW$2:BW$149,$CZ$2:$CZ$149,Table1[[#This Row],[BAĞLANTI]])</f>
        <v>0</v>
      </c>
      <c r="CK218" s="8">
        <f t="shared" si="65"/>
        <v>0</v>
      </c>
      <c r="CL218" s="8">
        <f t="shared" si="66"/>
        <v>0</v>
      </c>
      <c r="CM218" s="8">
        <f t="shared" si="67"/>
        <v>0</v>
      </c>
      <c r="CN218" s="8">
        <f t="shared" si="68"/>
        <v>0</v>
      </c>
      <c r="CO218" s="8">
        <f t="shared" si="69"/>
        <v>0</v>
      </c>
      <c r="CP218" s="8">
        <f t="shared" si="70"/>
        <v>0</v>
      </c>
      <c r="CQ218" s="8">
        <f t="shared" si="71"/>
        <v>0</v>
      </c>
      <c r="CR218" s="8">
        <f t="shared" si="72"/>
        <v>0</v>
      </c>
      <c r="CS218" s="8">
        <f t="shared" si="73"/>
        <v>0</v>
      </c>
      <c r="CT218" s="8">
        <f t="shared" si="74"/>
        <v>0</v>
      </c>
      <c r="CU218" s="8">
        <f t="shared" si="75"/>
        <v>0</v>
      </c>
      <c r="CV218" s="8">
        <f t="shared" si="76"/>
        <v>0</v>
      </c>
      <c r="CW218" s="8">
        <f>+SUMIFS(CW$2:CW$149,$CZ$2:$CZ$149,Table1[[#This Row],[BAĞLANTI]])</f>
        <v>0</v>
      </c>
      <c r="CX218" s="8">
        <f>+SUMIFS(CX$2:CX$149,$CZ$2:$CZ$149,Table1[[#This Row],[BAĞLANTI]])</f>
        <v>0</v>
      </c>
      <c r="CY218" s="8">
        <f>+SUMIFS(CY$2:CY$149,$CZ$2:$CZ$149,Table1[[#This Row],[BAĞLANTI]])</f>
        <v>0</v>
      </c>
      <c r="CZ218" s="8" t="s">
        <v>5420</v>
      </c>
      <c r="DA218" s="8"/>
      <c r="DB218" s="8"/>
      <c r="DC218" s="8"/>
      <c r="DD218" s="8"/>
      <c r="DE218" s="8"/>
      <c r="DF218" s="8"/>
      <c r="DG218" s="8"/>
      <c r="DH218" s="8"/>
    </row>
    <row r="219" spans="1:112">
      <c r="A219" s="3" t="s">
        <v>5443</v>
      </c>
      <c r="B219" t="s">
        <v>24</v>
      </c>
      <c r="C219" t="s">
        <v>340</v>
      </c>
      <c r="D219" t="s">
        <v>5182</v>
      </c>
      <c r="E219" t="s">
        <v>5183</v>
      </c>
      <c r="F219" s="77" t="s">
        <v>4973</v>
      </c>
      <c r="G219" t="s">
        <v>4983</v>
      </c>
      <c r="H219" s="3" t="s">
        <v>5444</v>
      </c>
      <c r="I219" s="3" t="s">
        <v>5194</v>
      </c>
      <c r="J219" s="78"/>
      <c r="K219" s="78"/>
      <c r="M219" s="78"/>
      <c r="N219" s="8">
        <f>+SUMIFS(N$2:N$149,$CZ$2:$CZ$149,Table1[[#This Row],[BAĞLANTI]])</f>
        <v>0</v>
      </c>
      <c r="O219" s="8">
        <f>+SUMIFS(O$2:O$149,$CZ$2:$CZ$149,Table1[[#This Row],[BAĞLANTI]])</f>
        <v>0</v>
      </c>
      <c r="P219" s="8">
        <f>+SUMIFS(P$2:P$149,$CZ$2:$CZ$149,Table1[[#This Row],[BAĞLANTI]])</f>
        <v>0</v>
      </c>
      <c r="Q219" s="8">
        <f>+SUMIFS(Q$2:Q$149,$CZ$2:$CZ$149,Table1[[#This Row],[BAĞLANTI]])</f>
        <v>0</v>
      </c>
      <c r="R219" s="8">
        <f>+SUMIFS(R$2:R$149,$CZ$2:$CZ$149,Table1[[#This Row],[BAĞLANTI]])</f>
        <v>0</v>
      </c>
      <c r="S219" s="8">
        <f>+SUMIFS(S$2:S$149,$CZ$2:$CZ$149,Table1[[#This Row],[BAĞLANTI]])</f>
        <v>0</v>
      </c>
      <c r="T219" s="8">
        <f>+SUMIFS(T$2:T$149,$CZ$2:$CZ$149,Table1[[#This Row],[BAĞLANTI]])</f>
        <v>0</v>
      </c>
      <c r="U219" s="8">
        <f>+SUMIFS(U$2:U$149,$CZ$2:$CZ$149,Table1[[#This Row],[BAĞLANTI]])</f>
        <v>0</v>
      </c>
      <c r="V219" s="8">
        <f>+SUMIFS(V$2:V$149,$CZ$2:$CZ$149,Table1[[#This Row],[BAĞLANTI]])</f>
        <v>0</v>
      </c>
      <c r="W219" s="8">
        <f>+SUMIFS(W$2:W$149,$CZ$2:$CZ$149,Table1[[#This Row],[BAĞLANTI]])</f>
        <v>0</v>
      </c>
      <c r="X219" s="8">
        <f>+SUMIFS(X$2:X$149,$CZ$2:$CZ$149,Table1[[#This Row],[BAĞLANTI]])</f>
        <v>0</v>
      </c>
      <c r="Y219" s="10">
        <f>+SUMIFS(Y$2:Y$149,$CZ$2:$CZ$149,Table1[[#This Row],[BAĞLANTI]])</f>
        <v>0</v>
      </c>
      <c r="Z219" s="8">
        <f>+SUMIFS(Z$2:Z$149,$CZ$2:$CZ$149,Table1[[#This Row],[BAĞLANTI]])</f>
        <v>0</v>
      </c>
      <c r="AA219" s="8">
        <f>+SUMIFS(AA$2:AA$149,$CZ$2:$CZ$149,Table1[[#This Row],[BAĞLANTI]])</f>
        <v>0</v>
      </c>
      <c r="AB219" s="8">
        <f>+SUMIFS(AB$2:AB$149,$CZ$2:$CZ$149,Table1[[#This Row],[BAĞLANTI]])</f>
        <v>0</v>
      </c>
      <c r="AC219" s="8">
        <f>+SUMIFS(AC$2:AC$149,$CZ$2:$CZ$149,Table1[[#This Row],[BAĞLANTI]])</f>
        <v>0</v>
      </c>
      <c r="AD219" s="8">
        <f>+SUMIFS(AD$2:AD$149,$CZ$2:$CZ$149,Table1[[#This Row],[BAĞLANTI]])</f>
        <v>0</v>
      </c>
      <c r="AE219" s="8">
        <f>+SUMIFS(AE$2:AE$149,$CZ$2:$CZ$149,Table1[[#This Row],[BAĞLANTI]])</f>
        <v>0</v>
      </c>
      <c r="AF219" s="8">
        <f>+SUMIFS(AF$2:AF$149,$CZ$2:$CZ$149,Table1[[#This Row],[BAĞLANTI]])</f>
        <v>0</v>
      </c>
      <c r="AG219" s="8">
        <f>+SUMIFS(AG$2:AG$149,$CZ$2:$CZ$149,Table1[[#This Row],[BAĞLANTI]])</f>
        <v>0</v>
      </c>
      <c r="AH219" s="8">
        <f>+SUMIFS(AH$2:AH$149,$CZ$2:$CZ$149,Table1[[#This Row],[BAĞLANTI]])</f>
        <v>0</v>
      </c>
      <c r="AI219" s="8">
        <f>+SUMIFS(AI$2:AI$149,$CZ$2:$CZ$149,Table1[[#This Row],[BAĞLANTI]])</f>
        <v>0</v>
      </c>
      <c r="AJ219" s="8">
        <f>+SUMIFS(AJ$2:AJ$149,$CZ$2:$CZ$149,Table1[[#This Row],[BAĞLANTI]])</f>
        <v>0</v>
      </c>
      <c r="AK219" s="8">
        <f>+SUMIFS(AK$2:AK$149,$CZ$2:$CZ$149,Table1[[#This Row],[BAĞLANTI]])</f>
        <v>0</v>
      </c>
      <c r="AL219" s="8">
        <f>+SUMIFS(AL$2:AL$149,$CZ$2:$CZ$149,Table1[[#This Row],[BAĞLANTI]])</f>
        <v>0</v>
      </c>
      <c r="AM219" s="8">
        <f>+SUMIFS(AM$2:AM$149,$CZ$2:$CZ$149,Table1[[#This Row],[BAĞLANTI]])</f>
        <v>0</v>
      </c>
      <c r="AN219" s="8">
        <f>+SUMIFS(AN$2:AN$149,$CZ$2:$CZ$149,Table1[[#This Row],[BAĞLANTI]])</f>
        <v>0</v>
      </c>
      <c r="AO219" s="8">
        <f>+SUMIFS(AO$2:AO$149,$CZ$2:$CZ$149,Table1[[#This Row],[BAĞLANTI]])</f>
        <v>0</v>
      </c>
      <c r="AP219" s="8">
        <f>+SUMIFS(AP$2:AP$149,$CZ$2:$CZ$149,Table1[[#This Row],[BAĞLANTI]])</f>
        <v>3726.8845714285712</v>
      </c>
      <c r="AQ219" s="8">
        <f>+SUMIFS(AQ$2:AQ$149,$CZ$2:$CZ$149,Table1[[#This Row],[BAĞLANTI]])</f>
        <v>6418.5234285714287</v>
      </c>
      <c r="AR219" s="8">
        <f>+SUMIFS(AR$2:AR$149,$CZ$2:$CZ$149,Table1[[#This Row],[BAĞLANTI]])</f>
        <v>6908.5848275862072</v>
      </c>
      <c r="AS219" s="8">
        <f>+SUMIFS(AS$2:AS$149,$CZ$2:$CZ$149,Table1[[#This Row],[BAĞLANTI]])</f>
        <v>7138.8709885057469</v>
      </c>
      <c r="AT219" s="8">
        <f>+SUMIFS(AT$2:AT$149,$CZ$2:$CZ$149,Table1[[#This Row],[BAĞLANTI]])</f>
        <v>5987.4401839080456</v>
      </c>
      <c r="AU219" s="8">
        <f>+SUMIFS(AU$2:AU$149,$CZ$2:$CZ$149,Table1[[#This Row],[BAĞLANTI]])</f>
        <v>0</v>
      </c>
      <c r="AV219" s="8">
        <f>+SUMIFS(AV$2:AV$149,$CZ$2:$CZ$149,Table1[[#This Row],[BAĞLANTI]])</f>
        <v>0</v>
      </c>
      <c r="AW219" s="8">
        <f>+SUMIFS(AW$2:AW$149,$CZ$2:$CZ$149,Table1[[#This Row],[BAĞLANTI]])</f>
        <v>0</v>
      </c>
      <c r="AX219" s="8">
        <f>+SUMIFS(AX$2:AX$149,$CZ$2:$CZ$149,Table1[[#This Row],[BAĞLANTI]])</f>
        <v>0</v>
      </c>
      <c r="AY219" s="8">
        <f>+SUMIFS(AY$2:AY$149,$CZ$2:$CZ$149,Table1[[#This Row],[BAĞLANTI]])</f>
        <v>0</v>
      </c>
      <c r="AZ219" s="8">
        <f>+SUMIFS(AZ$2:AZ$149,$CZ$2:$CZ$149,Table1[[#This Row],[BAĞLANTI]])</f>
        <v>0</v>
      </c>
      <c r="BA219" s="8">
        <f>+SUMIFS(BA$2:BA$149,$CZ$2:$CZ$149,Table1[[#This Row],[BAĞLANTI]])</f>
        <v>0</v>
      </c>
      <c r="BB219" s="8">
        <f>+SUMIFS(BB$2:BB$149,$CZ$2:$CZ$149,Table1[[#This Row],[BAĞLANTI]])</f>
        <v>0</v>
      </c>
      <c r="BC219" s="8">
        <f>+SUMIFS(BC$2:BC$149,$CZ$2:$CZ$149,Table1[[#This Row],[BAĞLANTI]])</f>
        <v>0</v>
      </c>
      <c r="BD219" s="8">
        <f>+SUMIFS(BD$2:BD$149,$CZ$2:$CZ$149,Table1[[#This Row],[BAĞLANTI]])</f>
        <v>0</v>
      </c>
      <c r="BE219" s="8">
        <f>+SUMIFS(BE$2:BE$149,$CZ$2:$CZ$149,Table1[[#This Row],[BAĞLANTI]])</f>
        <v>0</v>
      </c>
      <c r="BF219" s="8">
        <f>+SUMIFS(BF$2:BF$149,$CZ$2:$CZ$149,Table1[[#This Row],[BAĞLANTI]])</f>
        <v>0</v>
      </c>
      <c r="BG219" s="8">
        <f>+SUMIFS(BG$2:BG$149,$CZ$2:$CZ$149,Table1[[#This Row],[BAĞLANTI]])</f>
        <v>0</v>
      </c>
      <c r="BH219" s="8">
        <f>+SUMIFS(BH$2:BH$149,$CZ$2:$CZ$149,Table1[[#This Row],[BAĞLANTI]])</f>
        <v>0</v>
      </c>
      <c r="BI219" s="8">
        <f>+SUMIFS(BI$2:BI$149,$CZ$2:$CZ$149,Table1[[#This Row],[BAĞLANTI]])</f>
        <v>0</v>
      </c>
      <c r="BJ219" s="8">
        <f>+SUMIFS(BJ$2:BJ$149,$CZ$2:$CZ$149,Table1[[#This Row],[BAĞLANTI]])</f>
        <v>0</v>
      </c>
      <c r="BK219" s="8">
        <f>+SUMIFS(BK$2:BK$149,$CZ$2:$CZ$149,Table1[[#This Row],[BAĞLANTI]])</f>
        <v>0</v>
      </c>
      <c r="BL219" s="8">
        <f>+SUMIFS(BL$2:BL$149,$CZ$2:$CZ$149,Table1[[#This Row],[BAĞLANTI]])</f>
        <v>0</v>
      </c>
      <c r="BM219" s="8">
        <f>+SUMIFS(BM$2:BM$149,$CZ$2:$CZ$149,Table1[[#This Row],[BAĞLANTI]])</f>
        <v>0</v>
      </c>
      <c r="BN219" s="8">
        <f>+SUMIFS(BN$2:BN$149,$CZ$2:$CZ$149,Table1[[#This Row],[BAĞLANTI]])</f>
        <v>0</v>
      </c>
      <c r="BO219" s="8">
        <f>+SUMIFS(BO$2:BO$149,$CZ$2:$CZ$149,Table1[[#This Row],[BAĞLANTI]])</f>
        <v>0</v>
      </c>
      <c r="BP219" s="8">
        <f>+SUMIFS(BP$2:BP$149,$CZ$2:$CZ$149,Table1[[#This Row],[BAĞLANTI]])</f>
        <v>0</v>
      </c>
      <c r="BQ219" s="8">
        <f>+SUMIFS(BQ$2:BQ$149,$CZ$2:$CZ$149,Table1[[#This Row],[BAĞLANTI]])</f>
        <v>0</v>
      </c>
      <c r="BR219" s="8">
        <f>+SUMIFS(BR$2:BR$149,$CZ$2:$CZ$149,Table1[[#This Row],[BAĞLANTI]])</f>
        <v>0</v>
      </c>
      <c r="BS219" s="8">
        <f>+SUMIFS(BS$2:BS$149,$CZ$2:$CZ$149,Table1[[#This Row],[BAĞLANTI]])</f>
        <v>0</v>
      </c>
      <c r="BT219" s="8">
        <f>+SUMIFS(BT$2:BT$149,$CZ$2:$CZ$149,Table1[[#This Row],[BAĞLANTI]])</f>
        <v>0</v>
      </c>
      <c r="BU219" s="8">
        <f>+SUMIFS(BU$2:BU$149,$CZ$2:$CZ$149,Table1[[#This Row],[BAĞLANTI]])</f>
        <v>0</v>
      </c>
      <c r="BV219" s="8">
        <f>+SUMIFS(BV$2:BV$149,$CZ$2:$CZ$149,Table1[[#This Row],[BAĞLANTI]])</f>
        <v>0</v>
      </c>
      <c r="BW219" s="8">
        <f>+SUMIFS(BW$2:BW$149,$CZ$2:$CZ$149,Table1[[#This Row],[BAĞLANTI]])</f>
        <v>0</v>
      </c>
      <c r="CK219" s="8">
        <f t="shared" si="65"/>
        <v>0</v>
      </c>
      <c r="CL219" s="8">
        <f t="shared" si="66"/>
        <v>0</v>
      </c>
      <c r="CM219" s="8">
        <f t="shared" si="67"/>
        <v>0</v>
      </c>
      <c r="CN219" s="8">
        <f t="shared" si="68"/>
        <v>0</v>
      </c>
      <c r="CO219" s="8">
        <f t="shared" si="69"/>
        <v>0</v>
      </c>
      <c r="CP219" s="8">
        <f t="shared" si="70"/>
        <v>0</v>
      </c>
      <c r="CQ219" s="8">
        <f t="shared" si="71"/>
        <v>0</v>
      </c>
      <c r="CR219" s="8">
        <f t="shared" si="72"/>
        <v>0</v>
      </c>
      <c r="CS219" s="8">
        <f t="shared" si="73"/>
        <v>0</v>
      </c>
      <c r="CT219" s="8">
        <f t="shared" si="74"/>
        <v>0</v>
      </c>
      <c r="CU219" s="8">
        <f t="shared" si="75"/>
        <v>0</v>
      </c>
      <c r="CV219" s="8">
        <f t="shared" si="76"/>
        <v>0</v>
      </c>
      <c r="CW219" s="8">
        <f>+SUMIFS(CW$2:CW$149,$CZ$2:$CZ$149,Table1[[#This Row],[BAĞLANTI]])</f>
        <v>0</v>
      </c>
      <c r="CX219" s="8">
        <f>+SUMIFS(CX$2:CX$149,$CZ$2:$CZ$149,Table1[[#This Row],[BAĞLANTI]])</f>
        <v>0</v>
      </c>
      <c r="CY219" s="8">
        <f>+SUMIFS(CY$2:CY$149,$CZ$2:$CZ$149,Table1[[#This Row],[BAĞLANTI]])</f>
        <v>0</v>
      </c>
      <c r="CZ219" s="8" t="s">
        <v>5421</v>
      </c>
      <c r="DA219" s="8"/>
      <c r="DB219" s="8"/>
      <c r="DC219" s="8"/>
      <c r="DD219" s="8"/>
      <c r="DE219" s="8"/>
      <c r="DF219" s="8"/>
      <c r="DG219" s="8"/>
      <c r="DH219" s="8"/>
    </row>
    <row r="220" spans="1:112">
      <c r="A220" s="3" t="s">
        <v>5443</v>
      </c>
      <c r="B220" t="s">
        <v>25</v>
      </c>
      <c r="C220" t="s">
        <v>344</v>
      </c>
      <c r="D220" t="s">
        <v>72</v>
      </c>
      <c r="E220" t="s">
        <v>4974</v>
      </c>
      <c r="F220" s="77" t="s">
        <v>4973</v>
      </c>
      <c r="G220" t="s">
        <v>4983</v>
      </c>
      <c r="H220" s="3" t="s">
        <v>5444</v>
      </c>
      <c r="I220" s="3" t="s">
        <v>5194</v>
      </c>
      <c r="J220" s="78"/>
      <c r="K220" s="78"/>
      <c r="M220" s="78"/>
      <c r="N220" s="8">
        <f>+SUMIFS(N$2:N$149,$CZ$2:$CZ$149,Table1[[#This Row],[BAĞLANTI]])</f>
        <v>0</v>
      </c>
      <c r="O220" s="8">
        <f>+SUMIFS(O$2:O$149,$CZ$2:$CZ$149,Table1[[#This Row],[BAĞLANTI]])</f>
        <v>0</v>
      </c>
      <c r="P220" s="8">
        <f>+SUMIFS(P$2:P$149,$CZ$2:$CZ$149,Table1[[#This Row],[BAĞLANTI]])</f>
        <v>0</v>
      </c>
      <c r="Q220" s="8">
        <f>+SUMIFS(Q$2:Q$149,$CZ$2:$CZ$149,Table1[[#This Row],[BAĞLANTI]])</f>
        <v>0</v>
      </c>
      <c r="R220" s="8">
        <f>+SUMIFS(R$2:R$149,$CZ$2:$CZ$149,Table1[[#This Row],[BAĞLANTI]])</f>
        <v>0</v>
      </c>
      <c r="S220" s="8">
        <f>+SUMIFS(S$2:S$149,$CZ$2:$CZ$149,Table1[[#This Row],[BAĞLANTI]])</f>
        <v>0</v>
      </c>
      <c r="T220" s="8">
        <f>+SUMIFS(T$2:T$149,$CZ$2:$CZ$149,Table1[[#This Row],[BAĞLANTI]])</f>
        <v>0</v>
      </c>
      <c r="U220" s="8">
        <f>+SUMIFS(U$2:U$149,$CZ$2:$CZ$149,Table1[[#This Row],[BAĞLANTI]])</f>
        <v>0</v>
      </c>
      <c r="V220" s="8">
        <f>+SUMIFS(V$2:V$149,$CZ$2:$CZ$149,Table1[[#This Row],[BAĞLANTI]])</f>
        <v>0</v>
      </c>
      <c r="W220" s="8">
        <f>+SUMIFS(W$2:W$149,$CZ$2:$CZ$149,Table1[[#This Row],[BAĞLANTI]])</f>
        <v>0</v>
      </c>
      <c r="X220" s="8">
        <f>+SUMIFS(X$2:X$149,$CZ$2:$CZ$149,Table1[[#This Row],[BAĞLANTI]])</f>
        <v>0</v>
      </c>
      <c r="Y220" s="10">
        <f>+SUMIFS(Y$2:Y$149,$CZ$2:$CZ$149,Table1[[#This Row],[BAĞLANTI]])</f>
        <v>0</v>
      </c>
      <c r="Z220" s="8">
        <f>+SUMIFS(Z$2:Z$149,$CZ$2:$CZ$149,Table1[[#This Row],[BAĞLANTI]])</f>
        <v>0</v>
      </c>
      <c r="AA220" s="8">
        <f>+SUMIFS(AA$2:AA$149,$CZ$2:$CZ$149,Table1[[#This Row],[BAĞLANTI]])</f>
        <v>0</v>
      </c>
      <c r="AB220" s="8">
        <f>+SUMIFS(AB$2:AB$149,$CZ$2:$CZ$149,Table1[[#This Row],[BAĞLANTI]])</f>
        <v>515.23043478260865</v>
      </c>
      <c r="AC220" s="8">
        <f>+SUMIFS(AC$2:AC$149,$CZ$2:$CZ$149,Table1[[#This Row],[BAĞLANTI]])</f>
        <v>4137.8895652173915</v>
      </c>
      <c r="AD220" s="8">
        <f>+SUMIFS(AD$2:AD$149,$CZ$2:$CZ$149,Table1[[#This Row],[BAĞLANTI]])</f>
        <v>4917.3600000000006</v>
      </c>
      <c r="AE220" s="8">
        <f>+SUMIFS(AE$2:AE$149,$CZ$2:$CZ$149,Table1[[#This Row],[BAĞLANTI]])</f>
        <v>526.86000000000058</v>
      </c>
      <c r="AF220" s="8">
        <f>+SUMIFS(AF$2:AF$149,$CZ$2:$CZ$149,Table1[[#This Row],[BAĞLANTI]])</f>
        <v>0</v>
      </c>
      <c r="AG220" s="8">
        <f>+SUMIFS(AG$2:AG$149,$CZ$2:$CZ$149,Table1[[#This Row],[BAĞLANTI]])</f>
        <v>0</v>
      </c>
      <c r="AH220" s="8">
        <f>+SUMIFS(AH$2:AH$149,$CZ$2:$CZ$149,Table1[[#This Row],[BAĞLANTI]])</f>
        <v>0</v>
      </c>
      <c r="AI220" s="8">
        <f>+SUMIFS(AI$2:AI$149,$CZ$2:$CZ$149,Table1[[#This Row],[BAĞLANTI]])</f>
        <v>488.41481250000004</v>
      </c>
      <c r="AJ220" s="8">
        <f>+SUMIFS(AJ$2:AJ$149,$CZ$2:$CZ$149,Table1[[#This Row],[BAĞLANTI]])</f>
        <v>0</v>
      </c>
      <c r="AK220" s="8">
        <f>+SUMIFS(AK$2:AK$149,$CZ$2:$CZ$149,Table1[[#This Row],[BAĞLANTI]])</f>
        <v>0</v>
      </c>
      <c r="AL220" s="8">
        <f>+SUMIFS(AL$2:AL$149,$CZ$2:$CZ$149,Table1[[#This Row],[BAĞLANTI]])</f>
        <v>0</v>
      </c>
      <c r="AM220" s="8">
        <f>+SUMIFS(AM$2:AM$149,$CZ$2:$CZ$149,Table1[[#This Row],[BAĞLANTI]])</f>
        <v>0</v>
      </c>
      <c r="AN220" s="8">
        <f>+SUMIFS(AN$2:AN$149,$CZ$2:$CZ$149,Table1[[#This Row],[BAĞLANTI]])</f>
        <v>0</v>
      </c>
      <c r="AO220" s="8">
        <f>+SUMIFS(AO$2:AO$149,$CZ$2:$CZ$149,Table1[[#This Row],[BAĞLANTI]])</f>
        <v>0</v>
      </c>
      <c r="AP220" s="8">
        <f>+SUMIFS(AP$2:AP$149,$CZ$2:$CZ$149,Table1[[#This Row],[BAĞLANTI]])</f>
        <v>0</v>
      </c>
      <c r="AQ220" s="8">
        <f>+SUMIFS(AQ$2:AQ$149,$CZ$2:$CZ$149,Table1[[#This Row],[BAĞLANTI]])</f>
        <v>0</v>
      </c>
      <c r="AR220" s="8">
        <f>+SUMIFS(AR$2:AR$149,$CZ$2:$CZ$149,Table1[[#This Row],[BAĞLANTI]])</f>
        <v>0</v>
      </c>
      <c r="AS220" s="8">
        <f>+SUMIFS(AS$2:AS$149,$CZ$2:$CZ$149,Table1[[#This Row],[BAĞLANTI]])</f>
        <v>0</v>
      </c>
      <c r="AT220" s="8">
        <f>+SUMIFS(AT$2:AT$149,$CZ$2:$CZ$149,Table1[[#This Row],[BAĞLANTI]])</f>
        <v>0</v>
      </c>
      <c r="AU220" s="8">
        <f>+SUMIFS(AU$2:AU$149,$CZ$2:$CZ$149,Table1[[#This Row],[BAĞLANTI]])</f>
        <v>0</v>
      </c>
      <c r="AV220" s="8">
        <f>+SUMIFS(AV$2:AV$149,$CZ$2:$CZ$149,Table1[[#This Row],[BAĞLANTI]])</f>
        <v>0</v>
      </c>
      <c r="AW220" s="8">
        <f>+SUMIFS(AW$2:AW$149,$CZ$2:$CZ$149,Table1[[#This Row],[BAĞLANTI]])</f>
        <v>0</v>
      </c>
      <c r="AX220" s="8">
        <f>+SUMIFS(AX$2:AX$149,$CZ$2:$CZ$149,Table1[[#This Row],[BAĞLANTI]])</f>
        <v>0</v>
      </c>
      <c r="AY220" s="8">
        <f>+SUMIFS(AY$2:AY$149,$CZ$2:$CZ$149,Table1[[#This Row],[BAĞLANTI]])</f>
        <v>222.05117647058825</v>
      </c>
      <c r="AZ220" s="8">
        <f>+SUMIFS(AZ$2:AZ$149,$CZ$2:$CZ$149,Table1[[#This Row],[BAĞLANTI]])</f>
        <v>2150.9674004524886</v>
      </c>
      <c r="BA220" s="8">
        <f>+SUMIFS(BA$2:BA$149,$CZ$2:$CZ$149,Table1[[#This Row],[BAĞLANTI]])</f>
        <v>2100.496808619092</v>
      </c>
      <c r="BB220" s="8">
        <f>+SUMIFS(BB$2:BB$149,$CZ$2:$CZ$149,Table1[[#This Row],[BAĞLANTI]])</f>
        <v>1922.2590361445787</v>
      </c>
      <c r="BC220" s="8">
        <f>+SUMIFS(BC$2:BC$149,$CZ$2:$CZ$149,Table1[[#This Row],[BAĞLANTI]])</f>
        <v>2128.2153614457834</v>
      </c>
      <c r="BD220" s="8">
        <f>+SUMIFS(BD$2:BD$149,$CZ$2:$CZ$149,Table1[[#This Row],[BAĞLANTI]])</f>
        <v>137.30421686747013</v>
      </c>
      <c r="BE220" s="8">
        <f>+SUMIFS(BE$2:BE$149,$CZ$2:$CZ$149,Table1[[#This Row],[BAĞLANTI]])</f>
        <v>1121.0409999999999</v>
      </c>
      <c r="BF220" s="8">
        <f>+SUMIFS(BF$2:BF$149,$CZ$2:$CZ$149,Table1[[#This Row],[BAĞLANTI]])</f>
        <v>8313.0052222222221</v>
      </c>
      <c r="BG220" s="8">
        <f>+SUMIFS(BG$2:BG$149,$CZ$2:$CZ$149,Table1[[#This Row],[BAĞLANTI]])</f>
        <v>8554.4827222222229</v>
      </c>
      <c r="BH220" s="8">
        <f>+SUMIFS(BH$2:BH$149,$CZ$2:$CZ$149,Table1[[#This Row],[BAĞLANTI]])</f>
        <v>5446.9910555555552</v>
      </c>
      <c r="BI220" s="8">
        <f>+SUMIFS(BI$2:BI$149,$CZ$2:$CZ$149,Table1[[#This Row],[BAĞLANTI]])</f>
        <v>5171.04</v>
      </c>
      <c r="BJ220" s="8">
        <f>+SUMIFS(BJ$2:BJ$149,$CZ$2:$CZ$149,Table1[[#This Row],[BAĞLANTI]])</f>
        <v>5343.4079999999994</v>
      </c>
      <c r="BK220" s="8">
        <f>+SUMIFS(BK$2:BK$149,$CZ$2:$CZ$149,Table1[[#This Row],[BAĞLANTI]])</f>
        <v>1551.3119999999999</v>
      </c>
      <c r="BL220" s="8">
        <f>+SUMIFS(BL$2:BL$149,$CZ$2:$CZ$149,Table1[[#This Row],[BAĞLANTI]])</f>
        <v>0</v>
      </c>
      <c r="BM220" s="8">
        <f>+SUMIFS(BM$2:BM$149,$CZ$2:$CZ$149,Table1[[#This Row],[BAĞLANTI]])</f>
        <v>0</v>
      </c>
      <c r="BN220" s="8">
        <f>+SUMIFS(BN$2:BN$149,$CZ$2:$CZ$149,Table1[[#This Row],[BAĞLANTI]])</f>
        <v>0</v>
      </c>
      <c r="BO220" s="8">
        <f>+SUMIFS(BO$2:BO$149,$CZ$2:$CZ$149,Table1[[#This Row],[BAĞLANTI]])</f>
        <v>0</v>
      </c>
      <c r="BP220" s="8">
        <f>+SUMIFS(BP$2:BP$149,$CZ$2:$CZ$149,Table1[[#This Row],[BAĞLANTI]])</f>
        <v>0</v>
      </c>
      <c r="BQ220" s="8">
        <f>+SUMIFS(BQ$2:BQ$149,$CZ$2:$CZ$149,Table1[[#This Row],[BAĞLANTI]])</f>
        <v>0</v>
      </c>
      <c r="BR220" s="8">
        <f>+SUMIFS(BR$2:BR$149,$CZ$2:$CZ$149,Table1[[#This Row],[BAĞLANTI]])</f>
        <v>0</v>
      </c>
      <c r="BS220" s="8">
        <f>+SUMIFS(BS$2:BS$149,$CZ$2:$CZ$149,Table1[[#This Row],[BAĞLANTI]])</f>
        <v>0</v>
      </c>
      <c r="BT220" s="8">
        <f>+SUMIFS(BT$2:BT$149,$CZ$2:$CZ$149,Table1[[#This Row],[BAĞLANTI]])</f>
        <v>0</v>
      </c>
      <c r="BU220" s="8">
        <f>+SUMIFS(BU$2:BU$149,$CZ$2:$CZ$149,Table1[[#This Row],[BAĞLANTI]])</f>
        <v>0</v>
      </c>
      <c r="BV220" s="8">
        <f>+SUMIFS(BV$2:BV$149,$CZ$2:$CZ$149,Table1[[#This Row],[BAĞLANTI]])</f>
        <v>0</v>
      </c>
      <c r="BW220" s="8">
        <f>+SUMIFS(BW$2:BW$149,$CZ$2:$CZ$149,Table1[[#This Row],[BAĞLANTI]])</f>
        <v>0</v>
      </c>
      <c r="CK220" s="8">
        <f t="shared" si="65"/>
        <v>0</v>
      </c>
      <c r="CL220" s="8">
        <f t="shared" si="66"/>
        <v>0</v>
      </c>
      <c r="CM220" s="8">
        <f t="shared" si="67"/>
        <v>0</v>
      </c>
      <c r="CN220" s="8">
        <f t="shared" si="68"/>
        <v>0</v>
      </c>
      <c r="CO220" s="8">
        <f t="shared" si="69"/>
        <v>0</v>
      </c>
      <c r="CP220" s="8">
        <f t="shared" si="70"/>
        <v>0</v>
      </c>
      <c r="CQ220" s="8">
        <f t="shared" si="71"/>
        <v>0</v>
      </c>
      <c r="CR220" s="8">
        <f t="shared" si="72"/>
        <v>0</v>
      </c>
      <c r="CS220" s="8">
        <f t="shared" si="73"/>
        <v>0</v>
      </c>
      <c r="CT220" s="8">
        <f t="shared" si="74"/>
        <v>0</v>
      </c>
      <c r="CU220" s="8">
        <f t="shared" si="75"/>
        <v>0</v>
      </c>
      <c r="CV220" s="8">
        <f t="shared" si="76"/>
        <v>0</v>
      </c>
      <c r="CW220" s="8">
        <f>+SUMIFS(CW$2:CW$149,$CZ$2:$CZ$149,Table1[[#This Row],[BAĞLANTI]])</f>
        <v>0</v>
      </c>
      <c r="CX220" s="8">
        <f>+SUMIFS(CX$2:CX$149,$CZ$2:$CZ$149,Table1[[#This Row],[BAĞLANTI]])</f>
        <v>0</v>
      </c>
      <c r="CY220" s="8">
        <f>+SUMIFS(CY$2:CY$149,$CZ$2:$CZ$149,Table1[[#This Row],[BAĞLANTI]])</f>
        <v>0</v>
      </c>
      <c r="CZ220" s="8" t="s">
        <v>5425</v>
      </c>
      <c r="DA220" s="8"/>
      <c r="DB220" s="8"/>
      <c r="DC220" s="8"/>
      <c r="DD220" s="8"/>
      <c r="DE220" s="8"/>
      <c r="DF220" s="8"/>
      <c r="DG220" s="8"/>
      <c r="DH220" s="8"/>
    </row>
    <row r="221" spans="1:112">
      <c r="A221" s="3" t="s">
        <v>5443</v>
      </c>
      <c r="B221" t="s">
        <v>25</v>
      </c>
      <c r="C221" t="s">
        <v>344</v>
      </c>
      <c r="D221" t="s">
        <v>74</v>
      </c>
      <c r="E221" t="s">
        <v>4975</v>
      </c>
      <c r="F221" s="77" t="s">
        <v>4973</v>
      </c>
      <c r="G221" t="s">
        <v>4983</v>
      </c>
      <c r="H221" s="3" t="s">
        <v>5444</v>
      </c>
      <c r="I221" s="3" t="s">
        <v>5194</v>
      </c>
      <c r="J221" s="78"/>
      <c r="K221" s="78"/>
      <c r="M221" s="78"/>
      <c r="N221" s="8">
        <f>+SUMIFS(N$2:N$149,$CZ$2:$CZ$149,Table1[[#This Row],[BAĞLANTI]])</f>
        <v>0</v>
      </c>
      <c r="O221" s="8">
        <f>+SUMIFS(O$2:O$149,$CZ$2:$CZ$149,Table1[[#This Row],[BAĞLANTI]])</f>
        <v>0</v>
      </c>
      <c r="P221" s="8">
        <f>+SUMIFS(P$2:P$149,$CZ$2:$CZ$149,Table1[[#This Row],[BAĞLANTI]])</f>
        <v>0</v>
      </c>
      <c r="Q221" s="8">
        <f>+SUMIFS(Q$2:Q$149,$CZ$2:$CZ$149,Table1[[#This Row],[BAĞLANTI]])</f>
        <v>0</v>
      </c>
      <c r="R221" s="8">
        <f>+SUMIFS(R$2:R$149,$CZ$2:$CZ$149,Table1[[#This Row],[BAĞLANTI]])</f>
        <v>0</v>
      </c>
      <c r="S221" s="8">
        <f>+SUMIFS(S$2:S$149,$CZ$2:$CZ$149,Table1[[#This Row],[BAĞLANTI]])</f>
        <v>0</v>
      </c>
      <c r="T221" s="8">
        <f>+SUMIFS(T$2:T$149,$CZ$2:$CZ$149,Table1[[#This Row],[BAĞLANTI]])</f>
        <v>0</v>
      </c>
      <c r="U221" s="8">
        <f>+SUMIFS(U$2:U$149,$CZ$2:$CZ$149,Table1[[#This Row],[BAĞLANTI]])</f>
        <v>0</v>
      </c>
      <c r="V221" s="8">
        <f>+SUMIFS(V$2:V$149,$CZ$2:$CZ$149,Table1[[#This Row],[BAĞLANTI]])</f>
        <v>0</v>
      </c>
      <c r="W221" s="8">
        <f>+SUMIFS(W$2:W$149,$CZ$2:$CZ$149,Table1[[#This Row],[BAĞLANTI]])</f>
        <v>0</v>
      </c>
      <c r="X221" s="8">
        <f>+SUMIFS(X$2:X$149,$CZ$2:$CZ$149,Table1[[#This Row],[BAĞLANTI]])</f>
        <v>0</v>
      </c>
      <c r="Y221" s="10">
        <f>+SUMIFS(Y$2:Y$149,$CZ$2:$CZ$149,Table1[[#This Row],[BAĞLANTI]])</f>
        <v>0</v>
      </c>
      <c r="Z221" s="8">
        <f>+SUMIFS(Z$2:Z$149,$CZ$2:$CZ$149,Table1[[#This Row],[BAĞLANTI]])</f>
        <v>0</v>
      </c>
      <c r="AA221" s="8">
        <f>+SUMIFS(AA$2:AA$149,$CZ$2:$CZ$149,Table1[[#This Row],[BAĞLANTI]])</f>
        <v>0</v>
      </c>
      <c r="AB221" s="8">
        <f>+SUMIFS(AB$2:AB$149,$CZ$2:$CZ$149,Table1[[#This Row],[BAĞLANTI]])</f>
        <v>0</v>
      </c>
      <c r="AC221" s="8">
        <f>+SUMIFS(AC$2:AC$149,$CZ$2:$CZ$149,Table1[[#This Row],[BAĞLANTI]])</f>
        <v>0</v>
      </c>
      <c r="AD221" s="8">
        <f>+SUMIFS(AD$2:AD$149,$CZ$2:$CZ$149,Table1[[#This Row],[BAĞLANTI]])</f>
        <v>0</v>
      </c>
      <c r="AE221" s="8">
        <f>+SUMIFS(AE$2:AE$149,$CZ$2:$CZ$149,Table1[[#This Row],[BAĞLANTI]])</f>
        <v>0</v>
      </c>
      <c r="AF221" s="8">
        <f>+SUMIFS(AF$2:AF$149,$CZ$2:$CZ$149,Table1[[#This Row],[BAĞLANTI]])</f>
        <v>0</v>
      </c>
      <c r="AG221" s="8">
        <f>+SUMIFS(AG$2:AG$149,$CZ$2:$CZ$149,Table1[[#This Row],[BAĞLANTI]])</f>
        <v>0</v>
      </c>
      <c r="AH221" s="8">
        <f>+SUMIFS(AH$2:AH$149,$CZ$2:$CZ$149,Table1[[#This Row],[BAĞLANTI]])</f>
        <v>4666.505444444444</v>
      </c>
      <c r="AI221" s="8">
        <f>+SUMIFS(AI$2:AI$149,$CZ$2:$CZ$149,Table1[[#This Row],[BAĞLANTI]])</f>
        <v>7991.4714026143793</v>
      </c>
      <c r="AJ221" s="8">
        <f>+SUMIFS(AJ$2:AJ$149,$CZ$2:$CZ$149,Table1[[#This Row],[BAĞLANTI]])</f>
        <v>6763.4525578916709</v>
      </c>
      <c r="AK221" s="8">
        <f>+SUMIFS(AK$2:AK$149,$CZ$2:$CZ$149,Table1[[#This Row],[BAĞLANTI]])</f>
        <v>5174.5598910891085</v>
      </c>
      <c r="AL221" s="8">
        <f>+SUMIFS(AL$2:AL$149,$CZ$2:$CZ$149,Table1[[#This Row],[BAĞLANTI]])</f>
        <v>5347.0452207920789</v>
      </c>
      <c r="AM221" s="8">
        <f>+SUMIFS(AM$2:AM$149,$CZ$2:$CZ$149,Table1[[#This Row],[BAĞLANTI]])</f>
        <v>4129.9661545968893</v>
      </c>
      <c r="AN221" s="8">
        <f>+SUMIFS(AN$2:AN$149,$CZ$2:$CZ$149,Table1[[#This Row],[BAĞLANTI]])</f>
        <v>1079.2933174603177</v>
      </c>
      <c r="AO221" s="8">
        <f>+SUMIFS(AO$2:AO$149,$CZ$2:$CZ$149,Table1[[#This Row],[BAĞLANTI]])</f>
        <v>559.5431111111111</v>
      </c>
      <c r="AP221" s="8">
        <f>+SUMIFS(AP$2:AP$149,$CZ$2:$CZ$149,Table1[[#This Row],[BAĞLANTI]])</f>
        <v>0</v>
      </c>
      <c r="AQ221" s="8">
        <f>+SUMIFS(AQ$2:AQ$149,$CZ$2:$CZ$149,Table1[[#This Row],[BAĞLANTI]])</f>
        <v>0</v>
      </c>
      <c r="AR221" s="8">
        <f>+SUMIFS(AR$2:AR$149,$CZ$2:$CZ$149,Table1[[#This Row],[BAĞLANTI]])</f>
        <v>0</v>
      </c>
      <c r="AS221" s="8">
        <f>+SUMIFS(AS$2:AS$149,$CZ$2:$CZ$149,Table1[[#This Row],[BAĞLANTI]])</f>
        <v>0</v>
      </c>
      <c r="AT221" s="8">
        <f>+SUMIFS(AT$2:AT$149,$CZ$2:$CZ$149,Table1[[#This Row],[BAĞLANTI]])</f>
        <v>0</v>
      </c>
      <c r="AU221" s="8">
        <f>+SUMIFS(AU$2:AU$149,$CZ$2:$CZ$149,Table1[[#This Row],[BAĞLANTI]])</f>
        <v>0</v>
      </c>
      <c r="AV221" s="8">
        <f>+SUMIFS(AV$2:AV$149,$CZ$2:$CZ$149,Table1[[#This Row],[BAĞLANTI]])</f>
        <v>0</v>
      </c>
      <c r="AW221" s="8">
        <f>+SUMIFS(AW$2:AW$149,$CZ$2:$CZ$149,Table1[[#This Row],[BAĞLANTI]])</f>
        <v>0</v>
      </c>
      <c r="AX221" s="8">
        <f>+SUMIFS(AX$2:AX$149,$CZ$2:$CZ$149,Table1[[#This Row],[BAĞLANTI]])</f>
        <v>0</v>
      </c>
      <c r="AY221" s="8">
        <f>+SUMIFS(AY$2:AY$149,$CZ$2:$CZ$149,Table1[[#This Row],[BAĞLANTI]])</f>
        <v>0</v>
      </c>
      <c r="AZ221" s="8">
        <f>+SUMIFS(AZ$2:AZ$149,$CZ$2:$CZ$149,Table1[[#This Row],[BAĞLANTI]])</f>
        <v>0</v>
      </c>
      <c r="BA221" s="8">
        <f>+SUMIFS(BA$2:BA$149,$CZ$2:$CZ$149,Table1[[#This Row],[BAĞLANTI]])</f>
        <v>0</v>
      </c>
      <c r="BB221" s="8">
        <f>+SUMIFS(BB$2:BB$149,$CZ$2:$CZ$149,Table1[[#This Row],[BAĞLANTI]])</f>
        <v>0</v>
      </c>
      <c r="BC221" s="8">
        <f>+SUMIFS(BC$2:BC$149,$CZ$2:$CZ$149,Table1[[#This Row],[BAĞLANTI]])</f>
        <v>0</v>
      </c>
      <c r="BD221" s="8">
        <f>+SUMIFS(BD$2:BD$149,$CZ$2:$CZ$149,Table1[[#This Row],[BAĞLANTI]])</f>
        <v>0</v>
      </c>
      <c r="BE221" s="8">
        <f>+SUMIFS(BE$2:BE$149,$CZ$2:$CZ$149,Table1[[#This Row],[BAĞLANTI]])</f>
        <v>0</v>
      </c>
      <c r="BF221" s="8">
        <f>+SUMIFS(BF$2:BF$149,$CZ$2:$CZ$149,Table1[[#This Row],[BAĞLANTI]])</f>
        <v>0</v>
      </c>
      <c r="BG221" s="8">
        <f>+SUMIFS(BG$2:BG$149,$CZ$2:$CZ$149,Table1[[#This Row],[BAĞLANTI]])</f>
        <v>0</v>
      </c>
      <c r="BH221" s="8">
        <f>+SUMIFS(BH$2:BH$149,$CZ$2:$CZ$149,Table1[[#This Row],[BAĞLANTI]])</f>
        <v>0</v>
      </c>
      <c r="BI221" s="8">
        <f>+SUMIFS(BI$2:BI$149,$CZ$2:$CZ$149,Table1[[#This Row],[BAĞLANTI]])</f>
        <v>0</v>
      </c>
      <c r="BJ221" s="8">
        <f>+SUMIFS(BJ$2:BJ$149,$CZ$2:$CZ$149,Table1[[#This Row],[BAĞLANTI]])</f>
        <v>0</v>
      </c>
      <c r="BK221" s="8">
        <f>+SUMIFS(BK$2:BK$149,$CZ$2:$CZ$149,Table1[[#This Row],[BAĞLANTI]])</f>
        <v>0</v>
      </c>
      <c r="BL221" s="8">
        <f>+SUMIFS(BL$2:BL$149,$CZ$2:$CZ$149,Table1[[#This Row],[BAĞLANTI]])</f>
        <v>0</v>
      </c>
      <c r="BM221" s="8">
        <f>+SUMIFS(BM$2:BM$149,$CZ$2:$CZ$149,Table1[[#This Row],[BAĞLANTI]])</f>
        <v>0</v>
      </c>
      <c r="BN221" s="8">
        <f>+SUMIFS(BN$2:BN$149,$CZ$2:$CZ$149,Table1[[#This Row],[BAĞLANTI]])</f>
        <v>0</v>
      </c>
      <c r="BO221" s="8">
        <f>+SUMIFS(BO$2:BO$149,$CZ$2:$CZ$149,Table1[[#This Row],[BAĞLANTI]])</f>
        <v>0</v>
      </c>
      <c r="BP221" s="8">
        <f>+SUMIFS(BP$2:BP$149,$CZ$2:$CZ$149,Table1[[#This Row],[BAĞLANTI]])</f>
        <v>0</v>
      </c>
      <c r="BQ221" s="8">
        <f>+SUMIFS(BQ$2:BQ$149,$CZ$2:$CZ$149,Table1[[#This Row],[BAĞLANTI]])</f>
        <v>0</v>
      </c>
      <c r="BR221" s="8">
        <f>+SUMIFS(BR$2:BR$149,$CZ$2:$CZ$149,Table1[[#This Row],[BAĞLANTI]])</f>
        <v>0</v>
      </c>
      <c r="BS221" s="8">
        <f>+SUMIFS(BS$2:BS$149,$CZ$2:$CZ$149,Table1[[#This Row],[BAĞLANTI]])</f>
        <v>0</v>
      </c>
      <c r="BT221" s="8">
        <f>+SUMIFS(BT$2:BT$149,$CZ$2:$CZ$149,Table1[[#This Row],[BAĞLANTI]])</f>
        <v>0</v>
      </c>
      <c r="BU221" s="8">
        <f>+SUMIFS(BU$2:BU$149,$CZ$2:$CZ$149,Table1[[#This Row],[BAĞLANTI]])</f>
        <v>0</v>
      </c>
      <c r="BV221" s="8">
        <f>+SUMIFS(BV$2:BV$149,$CZ$2:$CZ$149,Table1[[#This Row],[BAĞLANTI]])</f>
        <v>0</v>
      </c>
      <c r="BW221" s="8">
        <f>+SUMIFS(BW$2:BW$149,$CZ$2:$CZ$149,Table1[[#This Row],[BAĞLANTI]])</f>
        <v>0</v>
      </c>
      <c r="CK221" s="8">
        <f t="shared" si="65"/>
        <v>0</v>
      </c>
      <c r="CL221" s="8">
        <f t="shared" si="66"/>
        <v>0</v>
      </c>
      <c r="CM221" s="8">
        <f t="shared" si="67"/>
        <v>0</v>
      </c>
      <c r="CN221" s="8">
        <f t="shared" si="68"/>
        <v>0</v>
      </c>
      <c r="CO221" s="8">
        <f t="shared" si="69"/>
        <v>0</v>
      </c>
      <c r="CP221" s="8">
        <f t="shared" si="70"/>
        <v>0</v>
      </c>
      <c r="CQ221" s="8">
        <f t="shared" si="71"/>
        <v>0</v>
      </c>
      <c r="CR221" s="8">
        <f t="shared" si="72"/>
        <v>0</v>
      </c>
      <c r="CS221" s="8">
        <f t="shared" si="73"/>
        <v>0</v>
      </c>
      <c r="CT221" s="8">
        <f t="shared" si="74"/>
        <v>0</v>
      </c>
      <c r="CU221" s="8">
        <f t="shared" si="75"/>
        <v>0</v>
      </c>
      <c r="CV221" s="8">
        <f t="shared" si="76"/>
        <v>0</v>
      </c>
      <c r="CW221" s="8">
        <f>+SUMIFS(CW$2:CW$149,$CZ$2:$CZ$149,Table1[[#This Row],[BAĞLANTI]])</f>
        <v>0</v>
      </c>
      <c r="CX221" s="8">
        <f>+SUMIFS(CX$2:CX$149,$CZ$2:$CZ$149,Table1[[#This Row],[BAĞLANTI]])</f>
        <v>0</v>
      </c>
      <c r="CY221" s="8">
        <f>+SUMIFS(CY$2:CY$149,$CZ$2:$CZ$149,Table1[[#This Row],[BAĞLANTI]])</f>
        <v>0</v>
      </c>
      <c r="CZ221" s="8" t="s">
        <v>5426</v>
      </c>
      <c r="DA221" s="8"/>
      <c r="DB221" s="8"/>
      <c r="DC221" s="8"/>
      <c r="DD221" s="8"/>
      <c r="DE221" s="8"/>
      <c r="DF221" s="8"/>
      <c r="DG221" s="8"/>
      <c r="DH221" s="8"/>
    </row>
    <row r="222" spans="1:112">
      <c r="A222" s="3" t="s">
        <v>5443</v>
      </c>
      <c r="B222" t="s">
        <v>25</v>
      </c>
      <c r="C222" t="s">
        <v>344</v>
      </c>
      <c r="D222" t="s">
        <v>5182</v>
      </c>
      <c r="E222" t="s">
        <v>5183</v>
      </c>
      <c r="F222" s="77" t="s">
        <v>4973</v>
      </c>
      <c r="G222" t="s">
        <v>4983</v>
      </c>
      <c r="H222" s="3" t="s">
        <v>5444</v>
      </c>
      <c r="I222" s="3" t="s">
        <v>5194</v>
      </c>
      <c r="J222" s="78"/>
      <c r="K222" s="78"/>
      <c r="M222" s="78"/>
      <c r="N222" s="8">
        <f>+SUMIFS(N$2:N$149,$CZ$2:$CZ$149,Table1[[#This Row],[BAĞLANTI]])</f>
        <v>0</v>
      </c>
      <c r="O222" s="8">
        <f>+SUMIFS(O$2:O$149,$CZ$2:$CZ$149,Table1[[#This Row],[BAĞLANTI]])</f>
        <v>0</v>
      </c>
      <c r="P222" s="8">
        <f>+SUMIFS(P$2:P$149,$CZ$2:$CZ$149,Table1[[#This Row],[BAĞLANTI]])</f>
        <v>0</v>
      </c>
      <c r="Q222" s="8">
        <f>+SUMIFS(Q$2:Q$149,$CZ$2:$CZ$149,Table1[[#This Row],[BAĞLANTI]])</f>
        <v>0</v>
      </c>
      <c r="R222" s="8">
        <f>+SUMIFS(R$2:R$149,$CZ$2:$CZ$149,Table1[[#This Row],[BAĞLANTI]])</f>
        <v>0</v>
      </c>
      <c r="S222" s="8">
        <f>+SUMIFS(S$2:S$149,$CZ$2:$CZ$149,Table1[[#This Row],[BAĞLANTI]])</f>
        <v>0</v>
      </c>
      <c r="T222" s="8">
        <f>+SUMIFS(T$2:T$149,$CZ$2:$CZ$149,Table1[[#This Row],[BAĞLANTI]])</f>
        <v>0</v>
      </c>
      <c r="U222" s="8">
        <f>+SUMIFS(U$2:U$149,$CZ$2:$CZ$149,Table1[[#This Row],[BAĞLANTI]])</f>
        <v>0</v>
      </c>
      <c r="V222" s="8">
        <f>+SUMIFS(V$2:V$149,$CZ$2:$CZ$149,Table1[[#This Row],[BAĞLANTI]])</f>
        <v>0</v>
      </c>
      <c r="W222" s="8">
        <f>+SUMIFS(W$2:W$149,$CZ$2:$CZ$149,Table1[[#This Row],[BAĞLANTI]])</f>
        <v>0</v>
      </c>
      <c r="X222" s="8">
        <f>+SUMIFS(X$2:X$149,$CZ$2:$CZ$149,Table1[[#This Row],[BAĞLANTI]])</f>
        <v>0</v>
      </c>
      <c r="Y222" s="10">
        <f>+SUMIFS(Y$2:Y$149,$CZ$2:$CZ$149,Table1[[#This Row],[BAĞLANTI]])</f>
        <v>0</v>
      </c>
      <c r="Z222" s="8">
        <f>+SUMIFS(Z$2:Z$149,$CZ$2:$CZ$149,Table1[[#This Row],[BAĞLANTI]])</f>
        <v>0</v>
      </c>
      <c r="AA222" s="8">
        <f>+SUMIFS(AA$2:AA$149,$CZ$2:$CZ$149,Table1[[#This Row],[BAĞLANTI]])</f>
        <v>0</v>
      </c>
      <c r="AB222" s="8">
        <f>+SUMIFS(AB$2:AB$149,$CZ$2:$CZ$149,Table1[[#This Row],[BAĞLANTI]])</f>
        <v>0</v>
      </c>
      <c r="AC222" s="8">
        <f>+SUMIFS(AC$2:AC$149,$CZ$2:$CZ$149,Table1[[#This Row],[BAĞLANTI]])</f>
        <v>0</v>
      </c>
      <c r="AD222" s="8">
        <f>+SUMIFS(AD$2:AD$149,$CZ$2:$CZ$149,Table1[[#This Row],[BAĞLANTI]])</f>
        <v>0</v>
      </c>
      <c r="AE222" s="8">
        <f>+SUMIFS(AE$2:AE$149,$CZ$2:$CZ$149,Table1[[#This Row],[BAĞLANTI]])</f>
        <v>0</v>
      </c>
      <c r="AF222" s="8">
        <f>+SUMIFS(AF$2:AF$149,$CZ$2:$CZ$149,Table1[[#This Row],[BAĞLANTI]])</f>
        <v>0</v>
      </c>
      <c r="AG222" s="8">
        <f>+SUMIFS(AG$2:AG$149,$CZ$2:$CZ$149,Table1[[#This Row],[BAĞLANTI]])</f>
        <v>0</v>
      </c>
      <c r="AH222" s="8">
        <f>+SUMIFS(AH$2:AH$149,$CZ$2:$CZ$149,Table1[[#This Row],[BAĞLANTI]])</f>
        <v>0</v>
      </c>
      <c r="AI222" s="8">
        <f>+SUMIFS(AI$2:AI$149,$CZ$2:$CZ$149,Table1[[#This Row],[BAĞLANTI]])</f>
        <v>0</v>
      </c>
      <c r="AJ222" s="8">
        <f>+SUMIFS(AJ$2:AJ$149,$CZ$2:$CZ$149,Table1[[#This Row],[BAĞLANTI]])</f>
        <v>0</v>
      </c>
      <c r="AK222" s="8">
        <f>+SUMIFS(AK$2:AK$149,$CZ$2:$CZ$149,Table1[[#This Row],[BAĞLANTI]])</f>
        <v>0</v>
      </c>
      <c r="AL222" s="8">
        <f>+SUMIFS(AL$2:AL$149,$CZ$2:$CZ$149,Table1[[#This Row],[BAĞLANTI]])</f>
        <v>0</v>
      </c>
      <c r="AM222" s="8">
        <f>+SUMIFS(AM$2:AM$149,$CZ$2:$CZ$149,Table1[[#This Row],[BAĞLANTI]])</f>
        <v>0</v>
      </c>
      <c r="AN222" s="8">
        <f>+SUMIFS(AN$2:AN$149,$CZ$2:$CZ$149,Table1[[#This Row],[BAĞLANTI]])</f>
        <v>0</v>
      </c>
      <c r="AO222" s="8">
        <f>+SUMIFS(AO$2:AO$149,$CZ$2:$CZ$149,Table1[[#This Row],[BAĞLANTI]])</f>
        <v>0</v>
      </c>
      <c r="AP222" s="8">
        <f>+SUMIFS(AP$2:AP$149,$CZ$2:$CZ$149,Table1[[#This Row],[BAĞLANTI]])</f>
        <v>2881.0079999999998</v>
      </c>
      <c r="AQ222" s="8">
        <f>+SUMIFS(AQ$2:AQ$149,$CZ$2:$CZ$149,Table1[[#This Row],[BAĞLANTI]])</f>
        <v>4961.7359999999999</v>
      </c>
      <c r="AR222" s="8">
        <f>+SUMIFS(AR$2:AR$149,$CZ$2:$CZ$149,Table1[[#This Row],[BAĞLANTI]])</f>
        <v>7945.2910344827596</v>
      </c>
      <c r="AS222" s="8">
        <f>+SUMIFS(AS$2:AS$149,$CZ$2:$CZ$149,Table1[[#This Row],[BAĞLANTI]])</f>
        <v>8210.1340689655171</v>
      </c>
      <c r="AT222" s="8">
        <f>+SUMIFS(AT$2:AT$149,$CZ$2:$CZ$149,Table1[[#This Row],[BAĞLANTI]])</f>
        <v>6885.9188965517242</v>
      </c>
      <c r="AU222" s="8">
        <f>+SUMIFS(AU$2:AU$149,$CZ$2:$CZ$149,Table1[[#This Row],[BAĞLANTI]])</f>
        <v>0</v>
      </c>
      <c r="AV222" s="8">
        <f>+SUMIFS(AV$2:AV$149,$CZ$2:$CZ$149,Table1[[#This Row],[BAĞLANTI]])</f>
        <v>0</v>
      </c>
      <c r="AW222" s="8">
        <f>+SUMIFS(AW$2:AW$149,$CZ$2:$CZ$149,Table1[[#This Row],[BAĞLANTI]])</f>
        <v>0</v>
      </c>
      <c r="AX222" s="8">
        <f>+SUMIFS(AX$2:AX$149,$CZ$2:$CZ$149,Table1[[#This Row],[BAĞLANTI]])</f>
        <v>0</v>
      </c>
      <c r="AY222" s="8">
        <f>+SUMIFS(AY$2:AY$149,$CZ$2:$CZ$149,Table1[[#This Row],[BAĞLANTI]])</f>
        <v>0</v>
      </c>
      <c r="AZ222" s="8">
        <f>+SUMIFS(AZ$2:AZ$149,$CZ$2:$CZ$149,Table1[[#This Row],[BAĞLANTI]])</f>
        <v>0</v>
      </c>
      <c r="BA222" s="8">
        <f>+SUMIFS(BA$2:BA$149,$CZ$2:$CZ$149,Table1[[#This Row],[BAĞLANTI]])</f>
        <v>0</v>
      </c>
      <c r="BB222" s="8">
        <f>+SUMIFS(BB$2:BB$149,$CZ$2:$CZ$149,Table1[[#This Row],[BAĞLANTI]])</f>
        <v>0</v>
      </c>
      <c r="BC222" s="8">
        <f>+SUMIFS(BC$2:BC$149,$CZ$2:$CZ$149,Table1[[#This Row],[BAĞLANTI]])</f>
        <v>0</v>
      </c>
      <c r="BD222" s="8">
        <f>+SUMIFS(BD$2:BD$149,$CZ$2:$CZ$149,Table1[[#This Row],[BAĞLANTI]])</f>
        <v>0</v>
      </c>
      <c r="BE222" s="8">
        <f>+SUMIFS(BE$2:BE$149,$CZ$2:$CZ$149,Table1[[#This Row],[BAĞLANTI]])</f>
        <v>0</v>
      </c>
      <c r="BF222" s="8">
        <f>+SUMIFS(BF$2:BF$149,$CZ$2:$CZ$149,Table1[[#This Row],[BAĞLANTI]])</f>
        <v>0</v>
      </c>
      <c r="BG222" s="8">
        <f>+SUMIFS(BG$2:BG$149,$CZ$2:$CZ$149,Table1[[#This Row],[BAĞLANTI]])</f>
        <v>0</v>
      </c>
      <c r="BH222" s="8">
        <f>+SUMIFS(BH$2:BH$149,$CZ$2:$CZ$149,Table1[[#This Row],[BAĞLANTI]])</f>
        <v>0</v>
      </c>
      <c r="BI222" s="8">
        <f>+SUMIFS(BI$2:BI$149,$CZ$2:$CZ$149,Table1[[#This Row],[BAĞLANTI]])</f>
        <v>0</v>
      </c>
      <c r="BJ222" s="8">
        <f>+SUMIFS(BJ$2:BJ$149,$CZ$2:$CZ$149,Table1[[#This Row],[BAĞLANTI]])</f>
        <v>0</v>
      </c>
      <c r="BK222" s="8">
        <f>+SUMIFS(BK$2:BK$149,$CZ$2:$CZ$149,Table1[[#This Row],[BAĞLANTI]])</f>
        <v>0</v>
      </c>
      <c r="BL222" s="8">
        <f>+SUMIFS(BL$2:BL$149,$CZ$2:$CZ$149,Table1[[#This Row],[BAĞLANTI]])</f>
        <v>0</v>
      </c>
      <c r="BM222" s="8">
        <f>+SUMIFS(BM$2:BM$149,$CZ$2:$CZ$149,Table1[[#This Row],[BAĞLANTI]])</f>
        <v>0</v>
      </c>
      <c r="BN222" s="8">
        <f>+SUMIFS(BN$2:BN$149,$CZ$2:$CZ$149,Table1[[#This Row],[BAĞLANTI]])</f>
        <v>0</v>
      </c>
      <c r="BO222" s="8">
        <f>+SUMIFS(BO$2:BO$149,$CZ$2:$CZ$149,Table1[[#This Row],[BAĞLANTI]])</f>
        <v>0</v>
      </c>
      <c r="BP222" s="8">
        <f>+SUMIFS(BP$2:BP$149,$CZ$2:$CZ$149,Table1[[#This Row],[BAĞLANTI]])</f>
        <v>0</v>
      </c>
      <c r="BQ222" s="8">
        <f>+SUMIFS(BQ$2:BQ$149,$CZ$2:$CZ$149,Table1[[#This Row],[BAĞLANTI]])</f>
        <v>0</v>
      </c>
      <c r="BR222" s="8">
        <f>+SUMIFS(BR$2:BR$149,$CZ$2:$CZ$149,Table1[[#This Row],[BAĞLANTI]])</f>
        <v>0</v>
      </c>
      <c r="BS222" s="8">
        <f>+SUMIFS(BS$2:BS$149,$CZ$2:$CZ$149,Table1[[#This Row],[BAĞLANTI]])</f>
        <v>0</v>
      </c>
      <c r="BT222" s="8">
        <f>+SUMIFS(BT$2:BT$149,$CZ$2:$CZ$149,Table1[[#This Row],[BAĞLANTI]])</f>
        <v>0</v>
      </c>
      <c r="BU222" s="8">
        <f>+SUMIFS(BU$2:BU$149,$CZ$2:$CZ$149,Table1[[#This Row],[BAĞLANTI]])</f>
        <v>0</v>
      </c>
      <c r="BV222" s="8">
        <f>+SUMIFS(BV$2:BV$149,$CZ$2:$CZ$149,Table1[[#This Row],[BAĞLANTI]])</f>
        <v>0</v>
      </c>
      <c r="BW222" s="8">
        <f>+SUMIFS(BW$2:BW$149,$CZ$2:$CZ$149,Table1[[#This Row],[BAĞLANTI]])</f>
        <v>0</v>
      </c>
      <c r="CK222" s="8">
        <f t="shared" si="65"/>
        <v>0</v>
      </c>
      <c r="CL222" s="8">
        <f t="shared" si="66"/>
        <v>0</v>
      </c>
      <c r="CM222" s="8">
        <f t="shared" si="67"/>
        <v>0</v>
      </c>
      <c r="CN222" s="8">
        <f t="shared" si="68"/>
        <v>0</v>
      </c>
      <c r="CO222" s="8">
        <f t="shared" si="69"/>
        <v>0</v>
      </c>
      <c r="CP222" s="8">
        <f t="shared" si="70"/>
        <v>0</v>
      </c>
      <c r="CQ222" s="8">
        <f t="shared" si="71"/>
        <v>0</v>
      </c>
      <c r="CR222" s="8">
        <f t="shared" si="72"/>
        <v>0</v>
      </c>
      <c r="CS222" s="8">
        <f t="shared" si="73"/>
        <v>0</v>
      </c>
      <c r="CT222" s="8">
        <f t="shared" si="74"/>
        <v>0</v>
      </c>
      <c r="CU222" s="8">
        <f t="shared" si="75"/>
        <v>0</v>
      </c>
      <c r="CV222" s="8">
        <f t="shared" si="76"/>
        <v>0</v>
      </c>
      <c r="CW222" s="8">
        <f>+SUMIFS(CW$2:CW$149,$CZ$2:$CZ$149,Table1[[#This Row],[BAĞLANTI]])</f>
        <v>0</v>
      </c>
      <c r="CX222" s="8">
        <f>+SUMIFS(CX$2:CX$149,$CZ$2:$CZ$149,Table1[[#This Row],[BAĞLANTI]])</f>
        <v>0</v>
      </c>
      <c r="CY222" s="8">
        <f>+SUMIFS(CY$2:CY$149,$CZ$2:$CZ$149,Table1[[#This Row],[BAĞLANTI]])</f>
        <v>0</v>
      </c>
      <c r="CZ222" s="8" t="s">
        <v>5427</v>
      </c>
      <c r="DA222" s="8"/>
      <c r="DB222" s="8"/>
      <c r="DC222" s="8"/>
      <c r="DD222" s="8"/>
      <c r="DE222" s="8"/>
      <c r="DF222" s="8"/>
      <c r="DG222" s="8"/>
      <c r="DH222" s="8"/>
    </row>
    <row r="223" spans="1:112">
      <c r="A223" s="3" t="s">
        <v>5443</v>
      </c>
      <c r="B223" t="s">
        <v>26</v>
      </c>
      <c r="C223" t="s">
        <v>348</v>
      </c>
      <c r="D223" t="s">
        <v>72</v>
      </c>
      <c r="E223" t="s">
        <v>4974</v>
      </c>
      <c r="F223" s="77" t="s">
        <v>4973</v>
      </c>
      <c r="G223" t="s">
        <v>4983</v>
      </c>
      <c r="H223" s="3" t="s">
        <v>5444</v>
      </c>
      <c r="I223" s="3" t="s">
        <v>5194</v>
      </c>
      <c r="J223" s="78"/>
      <c r="K223" s="78"/>
      <c r="M223" s="78"/>
      <c r="N223" s="8">
        <f>+SUMIFS(N$2:N$149,$CZ$2:$CZ$149,Table1[[#This Row],[BAĞLANTI]])</f>
        <v>0</v>
      </c>
      <c r="O223" s="8">
        <f>+SUMIFS(O$2:O$149,$CZ$2:$CZ$149,Table1[[#This Row],[BAĞLANTI]])</f>
        <v>0</v>
      </c>
      <c r="P223" s="8">
        <f>+SUMIFS(P$2:P$149,$CZ$2:$CZ$149,Table1[[#This Row],[BAĞLANTI]])</f>
        <v>0</v>
      </c>
      <c r="Q223" s="8">
        <f>+SUMIFS(Q$2:Q$149,$CZ$2:$CZ$149,Table1[[#This Row],[BAĞLANTI]])</f>
        <v>0</v>
      </c>
      <c r="R223" s="8">
        <f>+SUMIFS(R$2:R$149,$CZ$2:$CZ$149,Table1[[#This Row],[BAĞLANTI]])</f>
        <v>0</v>
      </c>
      <c r="S223" s="8">
        <f>+SUMIFS(S$2:S$149,$CZ$2:$CZ$149,Table1[[#This Row],[BAĞLANTI]])</f>
        <v>0</v>
      </c>
      <c r="T223" s="8">
        <f>+SUMIFS(T$2:T$149,$CZ$2:$CZ$149,Table1[[#This Row],[BAĞLANTI]])</f>
        <v>0</v>
      </c>
      <c r="U223" s="8">
        <f>+SUMIFS(U$2:U$149,$CZ$2:$CZ$149,Table1[[#This Row],[BAĞLANTI]])</f>
        <v>0</v>
      </c>
      <c r="V223" s="8">
        <f>+SUMIFS(V$2:V$149,$CZ$2:$CZ$149,Table1[[#This Row],[BAĞLANTI]])</f>
        <v>0</v>
      </c>
      <c r="W223" s="8">
        <f>+SUMIFS(W$2:W$149,$CZ$2:$CZ$149,Table1[[#This Row],[BAĞLANTI]])</f>
        <v>0</v>
      </c>
      <c r="X223" s="8">
        <f>+SUMIFS(X$2:X$149,$CZ$2:$CZ$149,Table1[[#This Row],[BAĞLANTI]])</f>
        <v>0</v>
      </c>
      <c r="Y223" s="10">
        <f>+SUMIFS(Y$2:Y$149,$CZ$2:$CZ$149,Table1[[#This Row],[BAĞLANTI]])</f>
        <v>0</v>
      </c>
      <c r="Z223" s="8">
        <f>+SUMIFS(Z$2:Z$149,$CZ$2:$CZ$149,Table1[[#This Row],[BAĞLANTI]])</f>
        <v>0</v>
      </c>
      <c r="AA223" s="8">
        <f>+SUMIFS(AA$2:AA$149,$CZ$2:$CZ$149,Table1[[#This Row],[BAĞLANTI]])</f>
        <v>0</v>
      </c>
      <c r="AB223" s="8">
        <f>+SUMIFS(AB$2:AB$149,$CZ$2:$CZ$149,Table1[[#This Row],[BAĞLANTI]])</f>
        <v>0</v>
      </c>
      <c r="AC223" s="8">
        <f>+SUMIFS(AC$2:AC$149,$CZ$2:$CZ$149,Table1[[#This Row],[BAĞLANTI]])</f>
        <v>0</v>
      </c>
      <c r="AD223" s="8">
        <f>+SUMIFS(AD$2:AD$149,$CZ$2:$CZ$149,Table1[[#This Row],[BAĞLANTI]])</f>
        <v>0</v>
      </c>
      <c r="AE223" s="8">
        <f>+SUMIFS(AE$2:AE$149,$CZ$2:$CZ$149,Table1[[#This Row],[BAĞLANTI]])</f>
        <v>0</v>
      </c>
      <c r="AF223" s="8">
        <f>+SUMIFS(AF$2:AF$149,$CZ$2:$CZ$149,Table1[[#This Row],[BAĞLANTI]])</f>
        <v>0</v>
      </c>
      <c r="AG223" s="8">
        <f>+SUMIFS(AG$2:AG$149,$CZ$2:$CZ$149,Table1[[#This Row],[BAĞLANTI]])</f>
        <v>0</v>
      </c>
      <c r="AH223" s="8">
        <f>+SUMIFS(AH$2:AH$149,$CZ$2:$CZ$149,Table1[[#This Row],[BAĞLANTI]])</f>
        <v>0</v>
      </c>
      <c r="AI223" s="8">
        <f>+SUMIFS(AI$2:AI$149,$CZ$2:$CZ$149,Table1[[#This Row],[BAĞLANTI]])</f>
        <v>0</v>
      </c>
      <c r="AJ223" s="8">
        <f>+SUMIFS(AJ$2:AJ$149,$CZ$2:$CZ$149,Table1[[#This Row],[BAĞLANTI]])</f>
        <v>0</v>
      </c>
      <c r="AK223" s="8">
        <f>+SUMIFS(AK$2:AK$149,$CZ$2:$CZ$149,Table1[[#This Row],[BAĞLANTI]])</f>
        <v>0</v>
      </c>
      <c r="AL223" s="8">
        <f>+SUMIFS(AL$2:AL$149,$CZ$2:$CZ$149,Table1[[#This Row],[BAĞLANTI]])</f>
        <v>0</v>
      </c>
      <c r="AM223" s="8">
        <f>+SUMIFS(AM$2:AM$149,$CZ$2:$CZ$149,Table1[[#This Row],[BAĞLANTI]])</f>
        <v>0</v>
      </c>
      <c r="AN223" s="8">
        <f>+SUMIFS(AN$2:AN$149,$CZ$2:$CZ$149,Table1[[#This Row],[BAĞLANTI]])</f>
        <v>0</v>
      </c>
      <c r="AO223" s="8">
        <f>+SUMIFS(AO$2:AO$149,$CZ$2:$CZ$149,Table1[[#This Row],[BAĞLANTI]])</f>
        <v>0</v>
      </c>
      <c r="AP223" s="8">
        <f>+SUMIFS(AP$2:AP$149,$CZ$2:$CZ$149,Table1[[#This Row],[BAĞLANTI]])</f>
        <v>0</v>
      </c>
      <c r="AQ223" s="8">
        <f>+SUMIFS(AQ$2:AQ$149,$CZ$2:$CZ$149,Table1[[#This Row],[BAĞLANTI]])</f>
        <v>0</v>
      </c>
      <c r="AR223" s="8">
        <f>+SUMIFS(AR$2:AR$149,$CZ$2:$CZ$149,Table1[[#This Row],[BAĞLANTI]])</f>
        <v>0</v>
      </c>
      <c r="AS223" s="8">
        <f>+SUMIFS(AS$2:AS$149,$CZ$2:$CZ$149,Table1[[#This Row],[BAĞLANTI]])</f>
        <v>0</v>
      </c>
      <c r="AT223" s="8">
        <f>+SUMIFS(AT$2:AT$149,$CZ$2:$CZ$149,Table1[[#This Row],[BAĞLANTI]])</f>
        <v>0</v>
      </c>
      <c r="AU223" s="8">
        <f>+SUMIFS(AU$2:AU$149,$CZ$2:$CZ$149,Table1[[#This Row],[BAĞLANTI]])</f>
        <v>0</v>
      </c>
      <c r="AV223" s="8">
        <f>+SUMIFS(AV$2:AV$149,$CZ$2:$CZ$149,Table1[[#This Row],[BAĞLANTI]])</f>
        <v>0</v>
      </c>
      <c r="AW223" s="8">
        <f>+SUMIFS(AW$2:AW$149,$CZ$2:$CZ$149,Table1[[#This Row],[BAĞLANTI]])</f>
        <v>0</v>
      </c>
      <c r="AX223" s="8">
        <f>+SUMIFS(AX$2:AX$149,$CZ$2:$CZ$149,Table1[[#This Row],[BAĞLANTI]])</f>
        <v>0</v>
      </c>
      <c r="AY223" s="8">
        <f>+SUMIFS(AY$2:AY$149,$CZ$2:$CZ$149,Table1[[#This Row],[BAĞLANTI]])</f>
        <v>0</v>
      </c>
      <c r="AZ223" s="8">
        <f>+SUMIFS(AZ$2:AZ$149,$CZ$2:$CZ$149,Table1[[#This Row],[BAĞLANTI]])</f>
        <v>0</v>
      </c>
      <c r="BA223" s="8">
        <f>+SUMIFS(BA$2:BA$149,$CZ$2:$CZ$149,Table1[[#This Row],[BAĞLANTI]])</f>
        <v>0</v>
      </c>
      <c r="BB223" s="8">
        <f>+SUMIFS(BB$2:BB$149,$CZ$2:$CZ$149,Table1[[#This Row],[BAĞLANTI]])</f>
        <v>0</v>
      </c>
      <c r="BC223" s="8">
        <f>+SUMIFS(BC$2:BC$149,$CZ$2:$CZ$149,Table1[[#This Row],[BAĞLANTI]])</f>
        <v>0</v>
      </c>
      <c r="BD223" s="8">
        <f>+SUMIFS(BD$2:BD$149,$CZ$2:$CZ$149,Table1[[#This Row],[BAĞLANTI]])</f>
        <v>0</v>
      </c>
      <c r="BE223" s="8">
        <f>+SUMIFS(BE$2:BE$149,$CZ$2:$CZ$149,Table1[[#This Row],[BAĞLANTI]])</f>
        <v>0</v>
      </c>
      <c r="BF223" s="8">
        <f>+SUMIFS(BF$2:BF$149,$CZ$2:$CZ$149,Table1[[#This Row],[BAĞLANTI]])</f>
        <v>0</v>
      </c>
      <c r="BG223" s="8">
        <f>+SUMIFS(BG$2:BG$149,$CZ$2:$CZ$149,Table1[[#This Row],[BAĞLANTI]])</f>
        <v>0</v>
      </c>
      <c r="BH223" s="8">
        <f>+SUMIFS(BH$2:BH$149,$CZ$2:$CZ$149,Table1[[#This Row],[BAĞLANTI]])</f>
        <v>0</v>
      </c>
      <c r="BI223" s="8">
        <f>+SUMIFS(BI$2:BI$149,$CZ$2:$CZ$149,Table1[[#This Row],[BAĞLANTI]])</f>
        <v>0</v>
      </c>
      <c r="BJ223" s="8">
        <f>+SUMIFS(BJ$2:BJ$149,$CZ$2:$CZ$149,Table1[[#This Row],[BAĞLANTI]])</f>
        <v>0</v>
      </c>
      <c r="BK223" s="8">
        <f>+SUMIFS(BK$2:BK$149,$CZ$2:$CZ$149,Table1[[#This Row],[BAĞLANTI]])</f>
        <v>0</v>
      </c>
      <c r="BL223" s="8">
        <f>+SUMIFS(BL$2:BL$149,$CZ$2:$CZ$149,Table1[[#This Row],[BAĞLANTI]])</f>
        <v>0</v>
      </c>
      <c r="BM223" s="8">
        <f>+SUMIFS(BM$2:BM$149,$CZ$2:$CZ$149,Table1[[#This Row],[BAĞLANTI]])</f>
        <v>0</v>
      </c>
      <c r="BN223" s="8">
        <f>+SUMIFS(BN$2:BN$149,$CZ$2:$CZ$149,Table1[[#This Row],[BAĞLANTI]])</f>
        <v>0</v>
      </c>
      <c r="BO223" s="8">
        <f>+SUMIFS(BO$2:BO$149,$CZ$2:$CZ$149,Table1[[#This Row],[BAĞLANTI]])</f>
        <v>0</v>
      </c>
      <c r="BP223" s="8">
        <f>+SUMIFS(BP$2:BP$149,$CZ$2:$CZ$149,Table1[[#This Row],[BAĞLANTI]])</f>
        <v>0</v>
      </c>
      <c r="BQ223" s="8">
        <f>+SUMIFS(BQ$2:BQ$149,$CZ$2:$CZ$149,Table1[[#This Row],[BAĞLANTI]])</f>
        <v>0</v>
      </c>
      <c r="BR223" s="8">
        <f>+SUMIFS(BR$2:BR$149,$CZ$2:$CZ$149,Table1[[#This Row],[BAĞLANTI]])</f>
        <v>0</v>
      </c>
      <c r="BS223" s="8">
        <f>+SUMIFS(BS$2:BS$149,$CZ$2:$CZ$149,Table1[[#This Row],[BAĞLANTI]])</f>
        <v>0</v>
      </c>
      <c r="BT223" s="8">
        <f>+SUMIFS(BT$2:BT$149,$CZ$2:$CZ$149,Table1[[#This Row],[BAĞLANTI]])</f>
        <v>0</v>
      </c>
      <c r="BU223" s="8">
        <f>+SUMIFS(BU$2:BU$149,$CZ$2:$CZ$149,Table1[[#This Row],[BAĞLANTI]])</f>
        <v>0</v>
      </c>
      <c r="BV223" s="8">
        <f>+SUMIFS(BV$2:BV$149,$CZ$2:$CZ$149,Table1[[#This Row],[BAĞLANTI]])</f>
        <v>0</v>
      </c>
      <c r="BW223" s="8">
        <f>+SUMIFS(BW$2:BW$149,$CZ$2:$CZ$149,Table1[[#This Row],[BAĞLANTI]])</f>
        <v>0</v>
      </c>
      <c r="CK223" s="8">
        <f t="shared" si="65"/>
        <v>0</v>
      </c>
      <c r="CL223" s="8">
        <f t="shared" si="66"/>
        <v>0</v>
      </c>
      <c r="CM223" s="8">
        <f t="shared" si="67"/>
        <v>0</v>
      </c>
      <c r="CN223" s="8">
        <f t="shared" si="68"/>
        <v>0</v>
      </c>
      <c r="CO223" s="8">
        <f t="shared" si="69"/>
        <v>0</v>
      </c>
      <c r="CP223" s="8">
        <f t="shared" si="70"/>
        <v>0</v>
      </c>
      <c r="CQ223" s="8">
        <f t="shared" si="71"/>
        <v>0</v>
      </c>
      <c r="CR223" s="8">
        <f t="shared" si="72"/>
        <v>0</v>
      </c>
      <c r="CS223" s="8">
        <f t="shared" si="73"/>
        <v>0</v>
      </c>
      <c r="CT223" s="8">
        <f t="shared" si="74"/>
        <v>0</v>
      </c>
      <c r="CU223" s="8">
        <f t="shared" si="75"/>
        <v>0</v>
      </c>
      <c r="CV223" s="8">
        <f t="shared" si="76"/>
        <v>0</v>
      </c>
      <c r="CW223" s="8">
        <f>+SUMIFS(CW$2:CW$149,$CZ$2:$CZ$149,Table1[[#This Row],[BAĞLANTI]])</f>
        <v>0</v>
      </c>
      <c r="CX223" s="8">
        <f>+SUMIFS(CX$2:CX$149,$CZ$2:$CZ$149,Table1[[#This Row],[BAĞLANTI]])</f>
        <v>0</v>
      </c>
      <c r="CY223" s="8">
        <f>+SUMIFS(CY$2:CY$149,$CZ$2:$CZ$149,Table1[[#This Row],[BAĞLANTI]])</f>
        <v>0</v>
      </c>
      <c r="CZ223" s="8" t="s">
        <v>5435</v>
      </c>
      <c r="DA223" s="8"/>
      <c r="DB223" s="8"/>
      <c r="DC223" s="8"/>
      <c r="DD223" s="8"/>
      <c r="DE223" s="8"/>
      <c r="DF223" s="8"/>
      <c r="DG223" s="8"/>
      <c r="DH223" s="8"/>
    </row>
    <row r="224" spans="1:112">
      <c r="A224" s="3" t="s">
        <v>5443</v>
      </c>
      <c r="B224" t="s">
        <v>26</v>
      </c>
      <c r="C224" t="s">
        <v>348</v>
      </c>
      <c r="D224" t="s">
        <v>74</v>
      </c>
      <c r="E224" t="s">
        <v>4975</v>
      </c>
      <c r="F224" s="77" t="s">
        <v>4973</v>
      </c>
      <c r="G224" t="s">
        <v>4983</v>
      </c>
      <c r="H224" s="3" t="s">
        <v>5444</v>
      </c>
      <c r="I224" s="3" t="s">
        <v>5194</v>
      </c>
      <c r="J224" s="78"/>
      <c r="K224" s="78"/>
      <c r="M224" s="78"/>
      <c r="N224" s="8">
        <f>+SUMIFS(N$2:N$149,$CZ$2:$CZ$149,Table1[[#This Row],[BAĞLANTI]])</f>
        <v>0</v>
      </c>
      <c r="O224" s="8">
        <f>+SUMIFS(O$2:O$149,$CZ$2:$CZ$149,Table1[[#This Row],[BAĞLANTI]])</f>
        <v>0</v>
      </c>
      <c r="P224" s="8">
        <f>+SUMIFS(P$2:P$149,$CZ$2:$CZ$149,Table1[[#This Row],[BAĞLANTI]])</f>
        <v>0</v>
      </c>
      <c r="Q224" s="8">
        <f>+SUMIFS(Q$2:Q$149,$CZ$2:$CZ$149,Table1[[#This Row],[BAĞLANTI]])</f>
        <v>0</v>
      </c>
      <c r="R224" s="8">
        <f>+SUMIFS(R$2:R$149,$CZ$2:$CZ$149,Table1[[#This Row],[BAĞLANTI]])</f>
        <v>0</v>
      </c>
      <c r="S224" s="8">
        <f>+SUMIFS(S$2:S$149,$CZ$2:$CZ$149,Table1[[#This Row],[BAĞLANTI]])</f>
        <v>0</v>
      </c>
      <c r="T224" s="8">
        <f>+SUMIFS(T$2:T$149,$CZ$2:$CZ$149,Table1[[#This Row],[BAĞLANTI]])</f>
        <v>0</v>
      </c>
      <c r="U224" s="8">
        <f>+SUMIFS(U$2:U$149,$CZ$2:$CZ$149,Table1[[#This Row],[BAĞLANTI]])</f>
        <v>0</v>
      </c>
      <c r="V224" s="8">
        <f>+SUMIFS(V$2:V$149,$CZ$2:$CZ$149,Table1[[#This Row],[BAĞLANTI]])</f>
        <v>0</v>
      </c>
      <c r="W224" s="8">
        <f>+SUMIFS(W$2:W$149,$CZ$2:$CZ$149,Table1[[#This Row],[BAĞLANTI]])</f>
        <v>0</v>
      </c>
      <c r="X224" s="8">
        <f>+SUMIFS(X$2:X$149,$CZ$2:$CZ$149,Table1[[#This Row],[BAĞLANTI]])</f>
        <v>0</v>
      </c>
      <c r="Y224" s="10">
        <f>+SUMIFS(Y$2:Y$149,$CZ$2:$CZ$149,Table1[[#This Row],[BAĞLANTI]])</f>
        <v>0</v>
      </c>
      <c r="Z224" s="8">
        <f>+SUMIFS(Z$2:Z$149,$CZ$2:$CZ$149,Table1[[#This Row],[BAĞLANTI]])</f>
        <v>0</v>
      </c>
      <c r="AA224" s="8">
        <f>+SUMIFS(AA$2:AA$149,$CZ$2:$CZ$149,Table1[[#This Row],[BAĞLANTI]])</f>
        <v>0</v>
      </c>
      <c r="AB224" s="8">
        <f>+SUMIFS(AB$2:AB$149,$CZ$2:$CZ$149,Table1[[#This Row],[BAĞLANTI]])</f>
        <v>0</v>
      </c>
      <c r="AC224" s="8">
        <f>+SUMIFS(AC$2:AC$149,$CZ$2:$CZ$149,Table1[[#This Row],[BAĞLANTI]])</f>
        <v>0</v>
      </c>
      <c r="AD224" s="8">
        <f>+SUMIFS(AD$2:AD$149,$CZ$2:$CZ$149,Table1[[#This Row],[BAĞLANTI]])</f>
        <v>0</v>
      </c>
      <c r="AE224" s="8">
        <f>+SUMIFS(AE$2:AE$149,$CZ$2:$CZ$149,Table1[[#This Row],[BAĞLANTI]])</f>
        <v>0</v>
      </c>
      <c r="AF224" s="8">
        <f>+SUMIFS(AF$2:AF$149,$CZ$2:$CZ$149,Table1[[#This Row],[BAĞLANTI]])</f>
        <v>0</v>
      </c>
      <c r="AG224" s="8">
        <f>+SUMIFS(AG$2:AG$149,$CZ$2:$CZ$149,Table1[[#This Row],[BAĞLANTI]])</f>
        <v>0</v>
      </c>
      <c r="AH224" s="8">
        <f>+SUMIFS(AH$2:AH$149,$CZ$2:$CZ$149,Table1[[#This Row],[BAĞLANTI]])</f>
        <v>0</v>
      </c>
      <c r="AI224" s="8">
        <f>+SUMIFS(AI$2:AI$149,$CZ$2:$CZ$149,Table1[[#This Row],[BAĞLANTI]])</f>
        <v>0</v>
      </c>
      <c r="AJ224" s="8">
        <f>+SUMIFS(AJ$2:AJ$149,$CZ$2:$CZ$149,Table1[[#This Row],[BAĞLANTI]])</f>
        <v>0</v>
      </c>
      <c r="AK224" s="8">
        <f>+SUMIFS(AK$2:AK$149,$CZ$2:$CZ$149,Table1[[#This Row],[BAĞLANTI]])</f>
        <v>0</v>
      </c>
      <c r="AL224" s="8">
        <f>+SUMIFS(AL$2:AL$149,$CZ$2:$CZ$149,Table1[[#This Row],[BAĞLANTI]])</f>
        <v>0</v>
      </c>
      <c r="AM224" s="8">
        <f>+SUMIFS(AM$2:AM$149,$CZ$2:$CZ$149,Table1[[#This Row],[BAĞLANTI]])</f>
        <v>0</v>
      </c>
      <c r="AN224" s="8">
        <f>+SUMIFS(AN$2:AN$149,$CZ$2:$CZ$149,Table1[[#This Row],[BAĞLANTI]])</f>
        <v>0</v>
      </c>
      <c r="AO224" s="8">
        <f>+SUMIFS(AO$2:AO$149,$CZ$2:$CZ$149,Table1[[#This Row],[BAĞLANTI]])</f>
        <v>0</v>
      </c>
      <c r="AP224" s="8">
        <f>+SUMIFS(AP$2:AP$149,$CZ$2:$CZ$149,Table1[[#This Row],[BAĞLANTI]])</f>
        <v>0</v>
      </c>
      <c r="AQ224" s="8">
        <f>+SUMIFS(AQ$2:AQ$149,$CZ$2:$CZ$149,Table1[[#This Row],[BAĞLANTI]])</f>
        <v>0</v>
      </c>
      <c r="AR224" s="8">
        <f>+SUMIFS(AR$2:AR$149,$CZ$2:$CZ$149,Table1[[#This Row],[BAĞLANTI]])</f>
        <v>0</v>
      </c>
      <c r="AS224" s="8">
        <f>+SUMIFS(AS$2:AS$149,$CZ$2:$CZ$149,Table1[[#This Row],[BAĞLANTI]])</f>
        <v>0</v>
      </c>
      <c r="AT224" s="8">
        <f>+SUMIFS(AT$2:AT$149,$CZ$2:$CZ$149,Table1[[#This Row],[BAĞLANTI]])</f>
        <v>0</v>
      </c>
      <c r="AU224" s="8">
        <f>+SUMIFS(AU$2:AU$149,$CZ$2:$CZ$149,Table1[[#This Row],[BAĞLANTI]])</f>
        <v>0</v>
      </c>
      <c r="AV224" s="8">
        <f>+SUMIFS(AV$2:AV$149,$CZ$2:$CZ$149,Table1[[#This Row],[BAĞLANTI]])</f>
        <v>0</v>
      </c>
      <c r="AW224" s="8">
        <f>+SUMIFS(AW$2:AW$149,$CZ$2:$CZ$149,Table1[[#This Row],[BAĞLANTI]])</f>
        <v>0</v>
      </c>
      <c r="AX224" s="8">
        <f>+SUMIFS(AX$2:AX$149,$CZ$2:$CZ$149,Table1[[#This Row],[BAĞLANTI]])</f>
        <v>0</v>
      </c>
      <c r="AY224" s="8">
        <f>+SUMIFS(AY$2:AY$149,$CZ$2:$CZ$149,Table1[[#This Row],[BAĞLANTI]])</f>
        <v>0</v>
      </c>
      <c r="AZ224" s="8">
        <f>+SUMIFS(AZ$2:AZ$149,$CZ$2:$CZ$149,Table1[[#This Row],[BAĞLANTI]])</f>
        <v>0</v>
      </c>
      <c r="BA224" s="8">
        <f>+SUMIFS(BA$2:BA$149,$CZ$2:$CZ$149,Table1[[#This Row],[BAĞLANTI]])</f>
        <v>0</v>
      </c>
      <c r="BB224" s="8">
        <f>+SUMIFS(BB$2:BB$149,$CZ$2:$CZ$149,Table1[[#This Row],[BAĞLANTI]])</f>
        <v>0</v>
      </c>
      <c r="BC224" s="8">
        <f>+SUMIFS(BC$2:BC$149,$CZ$2:$CZ$149,Table1[[#This Row],[BAĞLANTI]])</f>
        <v>0</v>
      </c>
      <c r="BD224" s="8">
        <f>+SUMIFS(BD$2:BD$149,$CZ$2:$CZ$149,Table1[[#This Row],[BAĞLANTI]])</f>
        <v>0</v>
      </c>
      <c r="BE224" s="8">
        <f>+SUMIFS(BE$2:BE$149,$CZ$2:$CZ$149,Table1[[#This Row],[BAĞLANTI]])</f>
        <v>0</v>
      </c>
      <c r="BF224" s="8">
        <f>+SUMIFS(BF$2:BF$149,$CZ$2:$CZ$149,Table1[[#This Row],[BAĞLANTI]])</f>
        <v>0</v>
      </c>
      <c r="BG224" s="8">
        <f>+SUMIFS(BG$2:BG$149,$CZ$2:$CZ$149,Table1[[#This Row],[BAĞLANTI]])</f>
        <v>0</v>
      </c>
      <c r="BH224" s="8">
        <f>+SUMIFS(BH$2:BH$149,$CZ$2:$CZ$149,Table1[[#This Row],[BAĞLANTI]])</f>
        <v>0</v>
      </c>
      <c r="BI224" s="8">
        <f>+SUMIFS(BI$2:BI$149,$CZ$2:$CZ$149,Table1[[#This Row],[BAĞLANTI]])</f>
        <v>0</v>
      </c>
      <c r="BJ224" s="8">
        <f>+SUMIFS(BJ$2:BJ$149,$CZ$2:$CZ$149,Table1[[#This Row],[BAĞLANTI]])</f>
        <v>0</v>
      </c>
      <c r="BK224" s="8">
        <f>+SUMIFS(BK$2:BK$149,$CZ$2:$CZ$149,Table1[[#This Row],[BAĞLANTI]])</f>
        <v>0</v>
      </c>
      <c r="BL224" s="8">
        <f>+SUMIFS(BL$2:BL$149,$CZ$2:$CZ$149,Table1[[#This Row],[BAĞLANTI]])</f>
        <v>0</v>
      </c>
      <c r="BM224" s="8">
        <f>+SUMIFS(BM$2:BM$149,$CZ$2:$CZ$149,Table1[[#This Row],[BAĞLANTI]])</f>
        <v>0</v>
      </c>
      <c r="BN224" s="8">
        <f>+SUMIFS(BN$2:BN$149,$CZ$2:$CZ$149,Table1[[#This Row],[BAĞLANTI]])</f>
        <v>0</v>
      </c>
      <c r="BO224" s="8">
        <f>+SUMIFS(BO$2:BO$149,$CZ$2:$CZ$149,Table1[[#This Row],[BAĞLANTI]])</f>
        <v>0</v>
      </c>
      <c r="BP224" s="8">
        <f>+SUMIFS(BP$2:BP$149,$CZ$2:$CZ$149,Table1[[#This Row],[BAĞLANTI]])</f>
        <v>0</v>
      </c>
      <c r="BQ224" s="8">
        <f>+SUMIFS(BQ$2:BQ$149,$CZ$2:$CZ$149,Table1[[#This Row],[BAĞLANTI]])</f>
        <v>0</v>
      </c>
      <c r="BR224" s="8">
        <f>+SUMIFS(BR$2:BR$149,$CZ$2:$CZ$149,Table1[[#This Row],[BAĞLANTI]])</f>
        <v>0</v>
      </c>
      <c r="BS224" s="8">
        <f>+SUMIFS(BS$2:BS$149,$CZ$2:$CZ$149,Table1[[#This Row],[BAĞLANTI]])</f>
        <v>0</v>
      </c>
      <c r="BT224" s="8">
        <f>+SUMIFS(BT$2:BT$149,$CZ$2:$CZ$149,Table1[[#This Row],[BAĞLANTI]])</f>
        <v>0</v>
      </c>
      <c r="BU224" s="8">
        <f>+SUMIFS(BU$2:BU$149,$CZ$2:$CZ$149,Table1[[#This Row],[BAĞLANTI]])</f>
        <v>0</v>
      </c>
      <c r="BV224" s="8">
        <f>+SUMIFS(BV$2:BV$149,$CZ$2:$CZ$149,Table1[[#This Row],[BAĞLANTI]])</f>
        <v>0</v>
      </c>
      <c r="BW224" s="8">
        <f>+SUMIFS(BW$2:BW$149,$CZ$2:$CZ$149,Table1[[#This Row],[BAĞLANTI]])</f>
        <v>0</v>
      </c>
      <c r="CK224" s="8">
        <f t="shared" si="65"/>
        <v>0</v>
      </c>
      <c r="CL224" s="8">
        <f t="shared" si="66"/>
        <v>0</v>
      </c>
      <c r="CM224" s="8">
        <f t="shared" si="67"/>
        <v>0</v>
      </c>
      <c r="CN224" s="8">
        <f t="shared" si="68"/>
        <v>0</v>
      </c>
      <c r="CO224" s="8">
        <f t="shared" si="69"/>
        <v>0</v>
      </c>
      <c r="CP224" s="8">
        <f t="shared" si="70"/>
        <v>0</v>
      </c>
      <c r="CQ224" s="8">
        <f t="shared" si="71"/>
        <v>0</v>
      </c>
      <c r="CR224" s="8">
        <f t="shared" si="72"/>
        <v>0</v>
      </c>
      <c r="CS224" s="8">
        <f t="shared" si="73"/>
        <v>0</v>
      </c>
      <c r="CT224" s="8">
        <f t="shared" si="74"/>
        <v>0</v>
      </c>
      <c r="CU224" s="8">
        <f t="shared" si="75"/>
        <v>0</v>
      </c>
      <c r="CV224" s="8">
        <f t="shared" si="76"/>
        <v>0</v>
      </c>
      <c r="CW224" s="8">
        <f>+SUMIFS(CW$2:CW$149,$CZ$2:$CZ$149,Table1[[#This Row],[BAĞLANTI]])</f>
        <v>0</v>
      </c>
      <c r="CX224" s="8">
        <f>+SUMIFS(CX$2:CX$149,$CZ$2:$CZ$149,Table1[[#This Row],[BAĞLANTI]])</f>
        <v>0</v>
      </c>
      <c r="CY224" s="8">
        <f>+SUMIFS(CY$2:CY$149,$CZ$2:$CZ$149,Table1[[#This Row],[BAĞLANTI]])</f>
        <v>0</v>
      </c>
      <c r="CZ224" s="8" t="s">
        <v>5436</v>
      </c>
      <c r="DA224" s="8"/>
      <c r="DB224" s="8"/>
      <c r="DC224" s="8"/>
      <c r="DD224" s="8"/>
      <c r="DE224" s="8"/>
      <c r="DF224" s="8"/>
      <c r="DG224" s="8"/>
      <c r="DH224" s="8"/>
    </row>
    <row r="225" spans="1:112">
      <c r="A225" s="3" t="s">
        <v>5443</v>
      </c>
      <c r="B225" t="s">
        <v>26</v>
      </c>
      <c r="C225" t="s">
        <v>348</v>
      </c>
      <c r="D225" t="s">
        <v>5182</v>
      </c>
      <c r="E225" t="s">
        <v>5183</v>
      </c>
      <c r="F225" s="77" t="s">
        <v>4973</v>
      </c>
      <c r="G225" t="s">
        <v>4983</v>
      </c>
      <c r="H225" s="3" t="s">
        <v>5444</v>
      </c>
      <c r="I225" s="3" t="s">
        <v>5194</v>
      </c>
      <c r="J225" s="78"/>
      <c r="K225" s="78"/>
      <c r="M225" s="78"/>
      <c r="N225" s="8">
        <f>+SUMIFS(N$2:N$149,$CZ$2:$CZ$149,Table1[[#This Row],[BAĞLANTI]])</f>
        <v>0</v>
      </c>
      <c r="O225" s="8">
        <f>+SUMIFS(O$2:O$149,$CZ$2:$CZ$149,Table1[[#This Row],[BAĞLANTI]])</f>
        <v>0</v>
      </c>
      <c r="P225" s="8">
        <f>+SUMIFS(P$2:P$149,$CZ$2:$CZ$149,Table1[[#This Row],[BAĞLANTI]])</f>
        <v>0</v>
      </c>
      <c r="Q225" s="8">
        <f>+SUMIFS(Q$2:Q$149,$CZ$2:$CZ$149,Table1[[#This Row],[BAĞLANTI]])</f>
        <v>0</v>
      </c>
      <c r="R225" s="8">
        <f>+SUMIFS(R$2:R$149,$CZ$2:$CZ$149,Table1[[#This Row],[BAĞLANTI]])</f>
        <v>0</v>
      </c>
      <c r="S225" s="8">
        <f>+SUMIFS(S$2:S$149,$CZ$2:$CZ$149,Table1[[#This Row],[BAĞLANTI]])</f>
        <v>0</v>
      </c>
      <c r="T225" s="8">
        <f>+SUMIFS(T$2:T$149,$CZ$2:$CZ$149,Table1[[#This Row],[BAĞLANTI]])</f>
        <v>0</v>
      </c>
      <c r="U225" s="8">
        <f>+SUMIFS(U$2:U$149,$CZ$2:$CZ$149,Table1[[#This Row],[BAĞLANTI]])</f>
        <v>0</v>
      </c>
      <c r="V225" s="8">
        <f>+SUMIFS(V$2:V$149,$CZ$2:$CZ$149,Table1[[#This Row],[BAĞLANTI]])</f>
        <v>0</v>
      </c>
      <c r="W225" s="8">
        <f>+SUMIFS(W$2:W$149,$CZ$2:$CZ$149,Table1[[#This Row],[BAĞLANTI]])</f>
        <v>0</v>
      </c>
      <c r="X225" s="8">
        <f>+SUMIFS(X$2:X$149,$CZ$2:$CZ$149,Table1[[#This Row],[BAĞLANTI]])</f>
        <v>0</v>
      </c>
      <c r="Y225" s="10">
        <f>+SUMIFS(Y$2:Y$149,$CZ$2:$CZ$149,Table1[[#This Row],[BAĞLANTI]])</f>
        <v>0</v>
      </c>
      <c r="Z225" s="8">
        <f>+SUMIFS(Z$2:Z$149,$CZ$2:$CZ$149,Table1[[#This Row],[BAĞLANTI]])</f>
        <v>0</v>
      </c>
      <c r="AA225" s="8">
        <f>+SUMIFS(AA$2:AA$149,$CZ$2:$CZ$149,Table1[[#This Row],[BAĞLANTI]])</f>
        <v>0</v>
      </c>
      <c r="AB225" s="8">
        <f>+SUMIFS(AB$2:AB$149,$CZ$2:$CZ$149,Table1[[#This Row],[BAĞLANTI]])</f>
        <v>0</v>
      </c>
      <c r="AC225" s="8">
        <f>+SUMIFS(AC$2:AC$149,$CZ$2:$CZ$149,Table1[[#This Row],[BAĞLANTI]])</f>
        <v>0</v>
      </c>
      <c r="AD225" s="8">
        <f>+SUMIFS(AD$2:AD$149,$CZ$2:$CZ$149,Table1[[#This Row],[BAĞLANTI]])</f>
        <v>0</v>
      </c>
      <c r="AE225" s="8">
        <f>+SUMIFS(AE$2:AE$149,$CZ$2:$CZ$149,Table1[[#This Row],[BAĞLANTI]])</f>
        <v>0</v>
      </c>
      <c r="AF225" s="8">
        <f>+SUMIFS(AF$2:AF$149,$CZ$2:$CZ$149,Table1[[#This Row],[BAĞLANTI]])</f>
        <v>0</v>
      </c>
      <c r="AG225" s="8">
        <f>+SUMIFS(AG$2:AG$149,$CZ$2:$CZ$149,Table1[[#This Row],[BAĞLANTI]])</f>
        <v>0</v>
      </c>
      <c r="AH225" s="8">
        <f>+SUMIFS(AH$2:AH$149,$CZ$2:$CZ$149,Table1[[#This Row],[BAĞLANTI]])</f>
        <v>0</v>
      </c>
      <c r="AI225" s="8">
        <f>+SUMIFS(AI$2:AI$149,$CZ$2:$CZ$149,Table1[[#This Row],[BAĞLANTI]])</f>
        <v>0</v>
      </c>
      <c r="AJ225" s="8">
        <f>+SUMIFS(AJ$2:AJ$149,$CZ$2:$CZ$149,Table1[[#This Row],[BAĞLANTI]])</f>
        <v>0</v>
      </c>
      <c r="AK225" s="8">
        <f>+SUMIFS(AK$2:AK$149,$CZ$2:$CZ$149,Table1[[#This Row],[BAĞLANTI]])</f>
        <v>0</v>
      </c>
      <c r="AL225" s="8">
        <f>+SUMIFS(AL$2:AL$149,$CZ$2:$CZ$149,Table1[[#This Row],[BAĞLANTI]])</f>
        <v>0</v>
      </c>
      <c r="AM225" s="8">
        <f>+SUMIFS(AM$2:AM$149,$CZ$2:$CZ$149,Table1[[#This Row],[BAĞLANTI]])</f>
        <v>0</v>
      </c>
      <c r="AN225" s="8">
        <f>+SUMIFS(AN$2:AN$149,$CZ$2:$CZ$149,Table1[[#This Row],[BAĞLANTI]])</f>
        <v>0</v>
      </c>
      <c r="AO225" s="8">
        <f>+SUMIFS(AO$2:AO$149,$CZ$2:$CZ$149,Table1[[#This Row],[BAĞLANTI]])</f>
        <v>0</v>
      </c>
      <c r="AP225" s="8">
        <f>+SUMIFS(AP$2:AP$149,$CZ$2:$CZ$149,Table1[[#This Row],[BAĞLANTI]])</f>
        <v>0</v>
      </c>
      <c r="AQ225" s="8">
        <f>+SUMIFS(AQ$2:AQ$149,$CZ$2:$CZ$149,Table1[[#This Row],[BAĞLANTI]])</f>
        <v>0</v>
      </c>
      <c r="AR225" s="8">
        <f>+SUMIFS(AR$2:AR$149,$CZ$2:$CZ$149,Table1[[#This Row],[BAĞLANTI]])</f>
        <v>0</v>
      </c>
      <c r="AS225" s="8">
        <f>+SUMIFS(AS$2:AS$149,$CZ$2:$CZ$149,Table1[[#This Row],[BAĞLANTI]])</f>
        <v>0</v>
      </c>
      <c r="AT225" s="8">
        <f>+SUMIFS(AT$2:AT$149,$CZ$2:$CZ$149,Table1[[#This Row],[BAĞLANTI]])</f>
        <v>0</v>
      </c>
      <c r="AU225" s="8">
        <f>+SUMIFS(AU$2:AU$149,$CZ$2:$CZ$149,Table1[[#This Row],[BAĞLANTI]])</f>
        <v>0</v>
      </c>
      <c r="AV225" s="8">
        <f>+SUMIFS(AV$2:AV$149,$CZ$2:$CZ$149,Table1[[#This Row],[BAĞLANTI]])</f>
        <v>0</v>
      </c>
      <c r="AW225" s="8">
        <f>+SUMIFS(AW$2:AW$149,$CZ$2:$CZ$149,Table1[[#This Row],[BAĞLANTI]])</f>
        <v>0</v>
      </c>
      <c r="AX225" s="8">
        <f>+SUMIFS(AX$2:AX$149,$CZ$2:$CZ$149,Table1[[#This Row],[BAĞLANTI]])</f>
        <v>0</v>
      </c>
      <c r="AY225" s="8">
        <f>+SUMIFS(AY$2:AY$149,$CZ$2:$CZ$149,Table1[[#This Row],[BAĞLANTI]])</f>
        <v>0</v>
      </c>
      <c r="AZ225" s="8">
        <f>+SUMIFS(AZ$2:AZ$149,$CZ$2:$CZ$149,Table1[[#This Row],[BAĞLANTI]])</f>
        <v>0</v>
      </c>
      <c r="BA225" s="8">
        <f>+SUMIFS(BA$2:BA$149,$CZ$2:$CZ$149,Table1[[#This Row],[BAĞLANTI]])</f>
        <v>0</v>
      </c>
      <c r="BB225" s="8">
        <f>+SUMIFS(BB$2:BB$149,$CZ$2:$CZ$149,Table1[[#This Row],[BAĞLANTI]])</f>
        <v>0</v>
      </c>
      <c r="BC225" s="8">
        <f>+SUMIFS(BC$2:BC$149,$CZ$2:$CZ$149,Table1[[#This Row],[BAĞLANTI]])</f>
        <v>0</v>
      </c>
      <c r="BD225" s="8">
        <f>+SUMIFS(BD$2:BD$149,$CZ$2:$CZ$149,Table1[[#This Row],[BAĞLANTI]])</f>
        <v>0</v>
      </c>
      <c r="BE225" s="8">
        <f>+SUMIFS(BE$2:BE$149,$CZ$2:$CZ$149,Table1[[#This Row],[BAĞLANTI]])</f>
        <v>0</v>
      </c>
      <c r="BF225" s="8">
        <f>+SUMIFS(BF$2:BF$149,$CZ$2:$CZ$149,Table1[[#This Row],[BAĞLANTI]])</f>
        <v>0</v>
      </c>
      <c r="BG225" s="8">
        <f>+SUMIFS(BG$2:BG$149,$CZ$2:$CZ$149,Table1[[#This Row],[BAĞLANTI]])</f>
        <v>0</v>
      </c>
      <c r="BH225" s="8">
        <f>+SUMIFS(BH$2:BH$149,$CZ$2:$CZ$149,Table1[[#This Row],[BAĞLANTI]])</f>
        <v>0</v>
      </c>
      <c r="BI225" s="8">
        <f>+SUMIFS(BI$2:BI$149,$CZ$2:$CZ$149,Table1[[#This Row],[BAĞLANTI]])</f>
        <v>0</v>
      </c>
      <c r="BJ225" s="8">
        <f>+SUMIFS(BJ$2:BJ$149,$CZ$2:$CZ$149,Table1[[#This Row],[BAĞLANTI]])</f>
        <v>0</v>
      </c>
      <c r="BK225" s="8">
        <f>+SUMIFS(BK$2:BK$149,$CZ$2:$CZ$149,Table1[[#This Row],[BAĞLANTI]])</f>
        <v>0</v>
      </c>
      <c r="BL225" s="8">
        <f>+SUMIFS(BL$2:BL$149,$CZ$2:$CZ$149,Table1[[#This Row],[BAĞLANTI]])</f>
        <v>0</v>
      </c>
      <c r="BM225" s="8">
        <f>+SUMIFS(BM$2:BM$149,$CZ$2:$CZ$149,Table1[[#This Row],[BAĞLANTI]])</f>
        <v>0</v>
      </c>
      <c r="BN225" s="8">
        <f>+SUMIFS(BN$2:BN$149,$CZ$2:$CZ$149,Table1[[#This Row],[BAĞLANTI]])</f>
        <v>0</v>
      </c>
      <c r="BO225" s="8">
        <f>+SUMIFS(BO$2:BO$149,$CZ$2:$CZ$149,Table1[[#This Row],[BAĞLANTI]])</f>
        <v>0</v>
      </c>
      <c r="BP225" s="8">
        <f>+SUMIFS(BP$2:BP$149,$CZ$2:$CZ$149,Table1[[#This Row],[BAĞLANTI]])</f>
        <v>0</v>
      </c>
      <c r="BQ225" s="8">
        <f>+SUMIFS(BQ$2:BQ$149,$CZ$2:$CZ$149,Table1[[#This Row],[BAĞLANTI]])</f>
        <v>0</v>
      </c>
      <c r="BR225" s="8">
        <f>+SUMIFS(BR$2:BR$149,$CZ$2:$CZ$149,Table1[[#This Row],[BAĞLANTI]])</f>
        <v>0</v>
      </c>
      <c r="BS225" s="8">
        <f>+SUMIFS(BS$2:BS$149,$CZ$2:$CZ$149,Table1[[#This Row],[BAĞLANTI]])</f>
        <v>0</v>
      </c>
      <c r="BT225" s="8">
        <f>+SUMIFS(BT$2:BT$149,$CZ$2:$CZ$149,Table1[[#This Row],[BAĞLANTI]])</f>
        <v>0</v>
      </c>
      <c r="BU225" s="8">
        <f>+SUMIFS(BU$2:BU$149,$CZ$2:$CZ$149,Table1[[#This Row],[BAĞLANTI]])</f>
        <v>0</v>
      </c>
      <c r="BV225" s="8">
        <f>+SUMIFS(BV$2:BV$149,$CZ$2:$CZ$149,Table1[[#This Row],[BAĞLANTI]])</f>
        <v>0</v>
      </c>
      <c r="BW225" s="8">
        <f>+SUMIFS(BW$2:BW$149,$CZ$2:$CZ$149,Table1[[#This Row],[BAĞLANTI]])</f>
        <v>0</v>
      </c>
      <c r="CK225" s="8">
        <f t="shared" si="65"/>
        <v>0</v>
      </c>
      <c r="CL225" s="8">
        <f t="shared" si="66"/>
        <v>0</v>
      </c>
      <c r="CM225" s="8">
        <f t="shared" si="67"/>
        <v>0</v>
      </c>
      <c r="CN225" s="8">
        <f t="shared" si="68"/>
        <v>0</v>
      </c>
      <c r="CO225" s="8">
        <f t="shared" si="69"/>
        <v>0</v>
      </c>
      <c r="CP225" s="8">
        <f t="shared" si="70"/>
        <v>0</v>
      </c>
      <c r="CQ225" s="8">
        <f t="shared" si="71"/>
        <v>0</v>
      </c>
      <c r="CR225" s="8">
        <f t="shared" si="72"/>
        <v>0</v>
      </c>
      <c r="CS225" s="8">
        <f t="shared" si="73"/>
        <v>0</v>
      </c>
      <c r="CT225" s="8">
        <f t="shared" si="74"/>
        <v>0</v>
      </c>
      <c r="CU225" s="8">
        <f t="shared" si="75"/>
        <v>0</v>
      </c>
      <c r="CV225" s="8">
        <f t="shared" si="76"/>
        <v>0</v>
      </c>
      <c r="CW225" s="8">
        <f>+SUMIFS(CW$2:CW$149,$CZ$2:$CZ$149,Table1[[#This Row],[BAĞLANTI]])</f>
        <v>0</v>
      </c>
      <c r="CX225" s="8">
        <f>+SUMIFS(CX$2:CX$149,$CZ$2:$CZ$149,Table1[[#This Row],[BAĞLANTI]])</f>
        <v>0</v>
      </c>
      <c r="CY225" s="8">
        <f>+SUMIFS(CY$2:CY$149,$CZ$2:$CZ$149,Table1[[#This Row],[BAĞLANTI]])</f>
        <v>0</v>
      </c>
      <c r="CZ225" s="8" t="s">
        <v>5437</v>
      </c>
      <c r="DA225" s="8"/>
      <c r="DB225" s="8"/>
      <c r="DC225" s="8"/>
      <c r="DD225" s="8"/>
      <c r="DE225" s="8"/>
      <c r="DF225" s="8"/>
      <c r="DG225" s="8"/>
      <c r="DH225" s="8"/>
    </row>
    <row r="226" spans="1:112">
      <c r="A226" s="3" t="s">
        <v>5443</v>
      </c>
      <c r="B226" t="s">
        <v>27</v>
      </c>
      <c r="C226" t="s">
        <v>352</v>
      </c>
      <c r="D226" t="s">
        <v>72</v>
      </c>
      <c r="E226" t="s">
        <v>4974</v>
      </c>
      <c r="F226" s="77" t="s">
        <v>4973</v>
      </c>
      <c r="G226" t="s">
        <v>4983</v>
      </c>
      <c r="H226" s="3" t="s">
        <v>5444</v>
      </c>
      <c r="I226" s="3" t="s">
        <v>5194</v>
      </c>
      <c r="J226" s="78"/>
      <c r="K226" s="78"/>
      <c r="M226" s="78"/>
      <c r="N226" s="8">
        <f>+SUMIFS(N$2:N$149,$CZ$2:$CZ$149,Table1[[#This Row],[BAĞLANTI]])</f>
        <v>0</v>
      </c>
      <c r="O226" s="8">
        <f>+SUMIFS(O$2:O$149,$CZ$2:$CZ$149,Table1[[#This Row],[BAĞLANTI]])</f>
        <v>0</v>
      </c>
      <c r="P226" s="8">
        <f>+SUMIFS(P$2:P$149,$CZ$2:$CZ$149,Table1[[#This Row],[BAĞLANTI]])</f>
        <v>0</v>
      </c>
      <c r="Q226" s="8">
        <f>+SUMIFS(Q$2:Q$149,$CZ$2:$CZ$149,Table1[[#This Row],[BAĞLANTI]])</f>
        <v>0</v>
      </c>
      <c r="R226" s="8">
        <f>+SUMIFS(R$2:R$149,$CZ$2:$CZ$149,Table1[[#This Row],[BAĞLANTI]])</f>
        <v>0</v>
      </c>
      <c r="S226" s="8">
        <f>+SUMIFS(S$2:S$149,$CZ$2:$CZ$149,Table1[[#This Row],[BAĞLANTI]])</f>
        <v>0</v>
      </c>
      <c r="T226" s="8">
        <f>+SUMIFS(T$2:T$149,$CZ$2:$CZ$149,Table1[[#This Row],[BAĞLANTI]])</f>
        <v>0</v>
      </c>
      <c r="U226" s="8">
        <f>+SUMIFS(U$2:U$149,$CZ$2:$CZ$149,Table1[[#This Row],[BAĞLANTI]])</f>
        <v>0</v>
      </c>
      <c r="V226" s="8">
        <f>+SUMIFS(V$2:V$149,$CZ$2:$CZ$149,Table1[[#This Row],[BAĞLANTI]])</f>
        <v>0</v>
      </c>
      <c r="W226" s="8">
        <f>+SUMIFS(W$2:W$149,$CZ$2:$CZ$149,Table1[[#This Row],[BAĞLANTI]])</f>
        <v>0</v>
      </c>
      <c r="X226" s="8">
        <f>+SUMIFS(X$2:X$149,$CZ$2:$CZ$149,Table1[[#This Row],[BAĞLANTI]])</f>
        <v>0</v>
      </c>
      <c r="Y226" s="10">
        <f>+SUMIFS(Y$2:Y$149,$CZ$2:$CZ$149,Table1[[#This Row],[BAĞLANTI]])</f>
        <v>0</v>
      </c>
      <c r="Z226" s="8">
        <f>+SUMIFS(Z$2:Z$149,$CZ$2:$CZ$149,Table1[[#This Row],[BAĞLANTI]])</f>
        <v>0</v>
      </c>
      <c r="AA226" s="8">
        <f>+SUMIFS(AA$2:AA$149,$CZ$2:$CZ$149,Table1[[#This Row],[BAĞLANTI]])</f>
        <v>0</v>
      </c>
      <c r="AB226" s="8">
        <f>+SUMIFS(AB$2:AB$149,$CZ$2:$CZ$149,Table1[[#This Row],[BAĞLANTI]])</f>
        <v>0</v>
      </c>
      <c r="AC226" s="8">
        <f>+SUMIFS(AC$2:AC$149,$CZ$2:$CZ$149,Table1[[#This Row],[BAĞLANTI]])</f>
        <v>0</v>
      </c>
      <c r="AD226" s="8">
        <f>+SUMIFS(AD$2:AD$149,$CZ$2:$CZ$149,Table1[[#This Row],[BAĞLANTI]])</f>
        <v>0</v>
      </c>
      <c r="AE226" s="8">
        <f>+SUMIFS(AE$2:AE$149,$CZ$2:$CZ$149,Table1[[#This Row],[BAĞLANTI]])</f>
        <v>0</v>
      </c>
      <c r="AF226" s="8">
        <f>+SUMIFS(AF$2:AF$149,$CZ$2:$CZ$149,Table1[[#This Row],[BAĞLANTI]])</f>
        <v>0</v>
      </c>
      <c r="AG226" s="8">
        <f>+SUMIFS(AG$2:AG$149,$CZ$2:$CZ$149,Table1[[#This Row],[BAĞLANTI]])</f>
        <v>0</v>
      </c>
      <c r="AH226" s="8">
        <f>+SUMIFS(AH$2:AH$149,$CZ$2:$CZ$149,Table1[[#This Row],[BAĞLANTI]])</f>
        <v>0</v>
      </c>
      <c r="AI226" s="8">
        <f>+SUMIFS(AI$2:AI$149,$CZ$2:$CZ$149,Table1[[#This Row],[BAĞLANTI]])</f>
        <v>0</v>
      </c>
      <c r="AJ226" s="8">
        <f>+SUMIFS(AJ$2:AJ$149,$CZ$2:$CZ$149,Table1[[#This Row],[BAĞLANTI]])</f>
        <v>0</v>
      </c>
      <c r="AK226" s="8">
        <f>+SUMIFS(AK$2:AK$149,$CZ$2:$CZ$149,Table1[[#This Row],[BAĞLANTI]])</f>
        <v>0</v>
      </c>
      <c r="AL226" s="8">
        <f>+SUMIFS(AL$2:AL$149,$CZ$2:$CZ$149,Table1[[#This Row],[BAĞLANTI]])</f>
        <v>0</v>
      </c>
      <c r="AM226" s="8">
        <f>+SUMIFS(AM$2:AM$149,$CZ$2:$CZ$149,Table1[[#This Row],[BAĞLANTI]])</f>
        <v>0</v>
      </c>
      <c r="AN226" s="8">
        <f>+SUMIFS(AN$2:AN$149,$CZ$2:$CZ$149,Table1[[#This Row],[BAĞLANTI]])</f>
        <v>0</v>
      </c>
      <c r="AO226" s="8">
        <f>+SUMIFS(AO$2:AO$149,$CZ$2:$CZ$149,Table1[[#This Row],[BAĞLANTI]])</f>
        <v>0</v>
      </c>
      <c r="AP226" s="8">
        <f>+SUMIFS(AP$2:AP$149,$CZ$2:$CZ$149,Table1[[#This Row],[BAĞLANTI]])</f>
        <v>0</v>
      </c>
      <c r="AQ226" s="8">
        <f>+SUMIFS(AQ$2:AQ$149,$CZ$2:$CZ$149,Table1[[#This Row],[BAĞLANTI]])</f>
        <v>0</v>
      </c>
      <c r="AR226" s="8">
        <f>+SUMIFS(AR$2:AR$149,$CZ$2:$CZ$149,Table1[[#This Row],[BAĞLANTI]])</f>
        <v>0</v>
      </c>
      <c r="AS226" s="8">
        <f>+SUMIFS(AS$2:AS$149,$CZ$2:$CZ$149,Table1[[#This Row],[BAĞLANTI]])</f>
        <v>0</v>
      </c>
      <c r="AT226" s="8">
        <f>+SUMIFS(AT$2:AT$149,$CZ$2:$CZ$149,Table1[[#This Row],[BAĞLANTI]])</f>
        <v>0</v>
      </c>
      <c r="AU226" s="8">
        <f>+SUMIFS(AU$2:AU$149,$CZ$2:$CZ$149,Table1[[#This Row],[BAĞLANTI]])</f>
        <v>0</v>
      </c>
      <c r="AV226" s="8">
        <f>+SUMIFS(AV$2:AV$149,$CZ$2:$CZ$149,Table1[[#This Row],[BAĞLANTI]])</f>
        <v>0</v>
      </c>
      <c r="AW226" s="8">
        <f>+SUMIFS(AW$2:AW$149,$CZ$2:$CZ$149,Table1[[#This Row],[BAĞLANTI]])</f>
        <v>0</v>
      </c>
      <c r="AX226" s="8">
        <f>+SUMIFS(AX$2:AX$149,$CZ$2:$CZ$149,Table1[[#This Row],[BAĞLANTI]])</f>
        <v>0</v>
      </c>
      <c r="AY226" s="8">
        <f>+SUMIFS(AY$2:AY$149,$CZ$2:$CZ$149,Table1[[#This Row],[BAĞLANTI]])</f>
        <v>0</v>
      </c>
      <c r="AZ226" s="8">
        <f>+SUMIFS(AZ$2:AZ$149,$CZ$2:$CZ$149,Table1[[#This Row],[BAĞLANTI]])</f>
        <v>0</v>
      </c>
      <c r="BA226" s="8">
        <f>+SUMIFS(BA$2:BA$149,$CZ$2:$CZ$149,Table1[[#This Row],[BAĞLANTI]])</f>
        <v>0</v>
      </c>
      <c r="BB226" s="8">
        <f>+SUMIFS(BB$2:BB$149,$CZ$2:$CZ$149,Table1[[#This Row],[BAĞLANTI]])</f>
        <v>0</v>
      </c>
      <c r="BC226" s="8">
        <f>+SUMIFS(BC$2:BC$149,$CZ$2:$CZ$149,Table1[[#This Row],[BAĞLANTI]])</f>
        <v>0</v>
      </c>
      <c r="BD226" s="8">
        <f>+SUMIFS(BD$2:BD$149,$CZ$2:$CZ$149,Table1[[#This Row],[BAĞLANTI]])</f>
        <v>0</v>
      </c>
      <c r="BE226" s="8">
        <f>+SUMIFS(BE$2:BE$149,$CZ$2:$CZ$149,Table1[[#This Row],[BAĞLANTI]])</f>
        <v>0</v>
      </c>
      <c r="BF226" s="8">
        <f>+SUMIFS(BF$2:BF$149,$CZ$2:$CZ$149,Table1[[#This Row],[BAĞLANTI]])</f>
        <v>0</v>
      </c>
      <c r="BG226" s="8">
        <f>+SUMIFS(BG$2:BG$149,$CZ$2:$CZ$149,Table1[[#This Row],[BAĞLANTI]])</f>
        <v>0</v>
      </c>
      <c r="BH226" s="8">
        <f>+SUMIFS(BH$2:BH$149,$CZ$2:$CZ$149,Table1[[#This Row],[BAĞLANTI]])</f>
        <v>0</v>
      </c>
      <c r="BI226" s="8">
        <f>+SUMIFS(BI$2:BI$149,$CZ$2:$CZ$149,Table1[[#This Row],[BAĞLANTI]])</f>
        <v>0</v>
      </c>
      <c r="BJ226" s="8">
        <f>+SUMIFS(BJ$2:BJ$149,$CZ$2:$CZ$149,Table1[[#This Row],[BAĞLANTI]])</f>
        <v>0</v>
      </c>
      <c r="BK226" s="8">
        <f>+SUMIFS(BK$2:BK$149,$CZ$2:$CZ$149,Table1[[#This Row],[BAĞLANTI]])</f>
        <v>0</v>
      </c>
      <c r="BL226" s="8">
        <f>+SUMIFS(BL$2:BL$149,$CZ$2:$CZ$149,Table1[[#This Row],[BAĞLANTI]])</f>
        <v>0</v>
      </c>
      <c r="BM226" s="8">
        <f>+SUMIFS(BM$2:BM$149,$CZ$2:$CZ$149,Table1[[#This Row],[BAĞLANTI]])</f>
        <v>0</v>
      </c>
      <c r="BN226" s="8">
        <f>+SUMIFS(BN$2:BN$149,$CZ$2:$CZ$149,Table1[[#This Row],[BAĞLANTI]])</f>
        <v>0</v>
      </c>
      <c r="BO226" s="8">
        <f>+SUMIFS(BO$2:BO$149,$CZ$2:$CZ$149,Table1[[#This Row],[BAĞLANTI]])</f>
        <v>0</v>
      </c>
      <c r="BP226" s="8">
        <f>+SUMIFS(BP$2:BP$149,$CZ$2:$CZ$149,Table1[[#This Row],[BAĞLANTI]])</f>
        <v>0</v>
      </c>
      <c r="BQ226" s="8">
        <f>+SUMIFS(BQ$2:BQ$149,$CZ$2:$CZ$149,Table1[[#This Row],[BAĞLANTI]])</f>
        <v>0</v>
      </c>
      <c r="BR226" s="8">
        <f>+SUMIFS(BR$2:BR$149,$CZ$2:$CZ$149,Table1[[#This Row],[BAĞLANTI]])</f>
        <v>0</v>
      </c>
      <c r="BS226" s="8">
        <f>+SUMIFS(BS$2:BS$149,$CZ$2:$CZ$149,Table1[[#This Row],[BAĞLANTI]])</f>
        <v>0</v>
      </c>
      <c r="BT226" s="8">
        <f>+SUMIFS(BT$2:BT$149,$CZ$2:$CZ$149,Table1[[#This Row],[BAĞLANTI]])</f>
        <v>0</v>
      </c>
      <c r="BU226" s="8">
        <f>+SUMIFS(BU$2:BU$149,$CZ$2:$CZ$149,Table1[[#This Row],[BAĞLANTI]])</f>
        <v>0</v>
      </c>
      <c r="BV226" s="8">
        <f>+SUMIFS(BV$2:BV$149,$CZ$2:$CZ$149,Table1[[#This Row],[BAĞLANTI]])</f>
        <v>0</v>
      </c>
      <c r="BW226" s="8">
        <f>+SUMIFS(BW$2:BW$149,$CZ$2:$CZ$149,Table1[[#This Row],[BAĞLANTI]])</f>
        <v>0</v>
      </c>
      <c r="CK226" s="8">
        <f t="shared" si="65"/>
        <v>0</v>
      </c>
      <c r="CL226" s="8">
        <f t="shared" si="66"/>
        <v>0</v>
      </c>
      <c r="CM226" s="8">
        <f t="shared" si="67"/>
        <v>0</v>
      </c>
      <c r="CN226" s="8">
        <f t="shared" si="68"/>
        <v>0</v>
      </c>
      <c r="CO226" s="8">
        <f t="shared" si="69"/>
        <v>0</v>
      </c>
      <c r="CP226" s="8">
        <f t="shared" si="70"/>
        <v>0</v>
      </c>
      <c r="CQ226" s="8">
        <f t="shared" si="71"/>
        <v>0</v>
      </c>
      <c r="CR226" s="8">
        <f t="shared" si="72"/>
        <v>0</v>
      </c>
      <c r="CS226" s="8">
        <f t="shared" si="73"/>
        <v>0</v>
      </c>
      <c r="CT226" s="8">
        <f t="shared" si="74"/>
        <v>0</v>
      </c>
      <c r="CU226" s="8">
        <f t="shared" si="75"/>
        <v>0</v>
      </c>
      <c r="CV226" s="8">
        <f t="shared" si="76"/>
        <v>0</v>
      </c>
      <c r="CW226" s="8">
        <f>+SUMIFS(CW$2:CW$149,$CZ$2:$CZ$149,Table1[[#This Row],[BAĞLANTI]])</f>
        <v>0</v>
      </c>
      <c r="CX226" s="8">
        <f>+SUMIFS(CX$2:CX$149,$CZ$2:$CZ$149,Table1[[#This Row],[BAĞLANTI]])</f>
        <v>0</v>
      </c>
      <c r="CY226" s="8">
        <f>+SUMIFS(CY$2:CY$149,$CZ$2:$CZ$149,Table1[[#This Row],[BAĞLANTI]])</f>
        <v>0</v>
      </c>
      <c r="CZ226" s="8" t="s">
        <v>5428</v>
      </c>
      <c r="DA226" s="8"/>
      <c r="DB226" s="8"/>
      <c r="DC226" s="8"/>
      <c r="DD226" s="8"/>
      <c r="DE226" s="8"/>
      <c r="DF226" s="8"/>
      <c r="DG226" s="8"/>
      <c r="DH226" s="8"/>
    </row>
    <row r="227" spans="1:112">
      <c r="A227" s="3" t="s">
        <v>5443</v>
      </c>
      <c r="B227" t="s">
        <v>27</v>
      </c>
      <c r="C227" t="s">
        <v>352</v>
      </c>
      <c r="D227" t="s">
        <v>74</v>
      </c>
      <c r="E227" t="s">
        <v>4975</v>
      </c>
      <c r="F227" s="77" t="s">
        <v>4973</v>
      </c>
      <c r="G227" t="s">
        <v>4983</v>
      </c>
      <c r="H227" s="3" t="s">
        <v>5444</v>
      </c>
      <c r="I227" s="3" t="s">
        <v>5194</v>
      </c>
      <c r="J227" s="78"/>
      <c r="K227" s="78"/>
      <c r="M227" s="78"/>
      <c r="N227" s="8">
        <f>+SUMIFS(N$2:N$149,$CZ$2:$CZ$149,Table1[[#This Row],[BAĞLANTI]])</f>
        <v>0</v>
      </c>
      <c r="O227" s="8">
        <f>+SUMIFS(O$2:O$149,$CZ$2:$CZ$149,Table1[[#This Row],[BAĞLANTI]])</f>
        <v>0</v>
      </c>
      <c r="P227" s="8">
        <f>+SUMIFS(P$2:P$149,$CZ$2:$CZ$149,Table1[[#This Row],[BAĞLANTI]])</f>
        <v>0</v>
      </c>
      <c r="Q227" s="8">
        <f>+SUMIFS(Q$2:Q$149,$CZ$2:$CZ$149,Table1[[#This Row],[BAĞLANTI]])</f>
        <v>0</v>
      </c>
      <c r="R227" s="8">
        <f>+SUMIFS(R$2:R$149,$CZ$2:$CZ$149,Table1[[#This Row],[BAĞLANTI]])</f>
        <v>0</v>
      </c>
      <c r="S227" s="8">
        <f>+SUMIFS(S$2:S$149,$CZ$2:$CZ$149,Table1[[#This Row],[BAĞLANTI]])</f>
        <v>0</v>
      </c>
      <c r="T227" s="8">
        <f>+SUMIFS(T$2:T$149,$CZ$2:$CZ$149,Table1[[#This Row],[BAĞLANTI]])</f>
        <v>0</v>
      </c>
      <c r="U227" s="8">
        <f>+SUMIFS(U$2:U$149,$CZ$2:$CZ$149,Table1[[#This Row],[BAĞLANTI]])</f>
        <v>0</v>
      </c>
      <c r="V227" s="8">
        <f>+SUMIFS(V$2:V$149,$CZ$2:$CZ$149,Table1[[#This Row],[BAĞLANTI]])</f>
        <v>0</v>
      </c>
      <c r="W227" s="8">
        <f>+SUMIFS(W$2:W$149,$CZ$2:$CZ$149,Table1[[#This Row],[BAĞLANTI]])</f>
        <v>0</v>
      </c>
      <c r="X227" s="8">
        <f>+SUMIFS(X$2:X$149,$CZ$2:$CZ$149,Table1[[#This Row],[BAĞLANTI]])</f>
        <v>0</v>
      </c>
      <c r="Y227" s="10">
        <f>+SUMIFS(Y$2:Y$149,$CZ$2:$CZ$149,Table1[[#This Row],[BAĞLANTI]])</f>
        <v>0</v>
      </c>
      <c r="Z227" s="8">
        <f>+SUMIFS(Z$2:Z$149,$CZ$2:$CZ$149,Table1[[#This Row],[BAĞLANTI]])</f>
        <v>0</v>
      </c>
      <c r="AA227" s="8">
        <f>+SUMIFS(AA$2:AA$149,$CZ$2:$CZ$149,Table1[[#This Row],[BAĞLANTI]])</f>
        <v>0</v>
      </c>
      <c r="AB227" s="8">
        <f>+SUMIFS(AB$2:AB$149,$CZ$2:$CZ$149,Table1[[#This Row],[BAĞLANTI]])</f>
        <v>0</v>
      </c>
      <c r="AC227" s="8">
        <f>+SUMIFS(AC$2:AC$149,$CZ$2:$CZ$149,Table1[[#This Row],[BAĞLANTI]])</f>
        <v>0</v>
      </c>
      <c r="AD227" s="8">
        <f>+SUMIFS(AD$2:AD$149,$CZ$2:$CZ$149,Table1[[#This Row],[BAĞLANTI]])</f>
        <v>0</v>
      </c>
      <c r="AE227" s="8">
        <f>+SUMIFS(AE$2:AE$149,$CZ$2:$CZ$149,Table1[[#This Row],[BAĞLANTI]])</f>
        <v>0</v>
      </c>
      <c r="AF227" s="8">
        <f>+SUMIFS(AF$2:AF$149,$CZ$2:$CZ$149,Table1[[#This Row],[BAĞLANTI]])</f>
        <v>0</v>
      </c>
      <c r="AG227" s="8">
        <f>+SUMIFS(AG$2:AG$149,$CZ$2:$CZ$149,Table1[[#This Row],[BAĞLANTI]])</f>
        <v>0</v>
      </c>
      <c r="AH227" s="8">
        <f>+SUMIFS(AH$2:AH$149,$CZ$2:$CZ$149,Table1[[#This Row],[BAĞLANTI]])</f>
        <v>0</v>
      </c>
      <c r="AI227" s="8">
        <f>+SUMIFS(AI$2:AI$149,$CZ$2:$CZ$149,Table1[[#This Row],[BAĞLANTI]])</f>
        <v>0</v>
      </c>
      <c r="AJ227" s="8">
        <f>+SUMIFS(AJ$2:AJ$149,$CZ$2:$CZ$149,Table1[[#This Row],[BAĞLANTI]])</f>
        <v>0</v>
      </c>
      <c r="AK227" s="8">
        <f>+SUMIFS(AK$2:AK$149,$CZ$2:$CZ$149,Table1[[#This Row],[BAĞLANTI]])</f>
        <v>0</v>
      </c>
      <c r="AL227" s="8">
        <f>+SUMIFS(AL$2:AL$149,$CZ$2:$CZ$149,Table1[[#This Row],[BAĞLANTI]])</f>
        <v>0</v>
      </c>
      <c r="AM227" s="8">
        <f>+SUMIFS(AM$2:AM$149,$CZ$2:$CZ$149,Table1[[#This Row],[BAĞLANTI]])</f>
        <v>0</v>
      </c>
      <c r="AN227" s="8">
        <f>+SUMIFS(AN$2:AN$149,$CZ$2:$CZ$149,Table1[[#This Row],[BAĞLANTI]])</f>
        <v>0</v>
      </c>
      <c r="AO227" s="8">
        <f>+SUMIFS(AO$2:AO$149,$CZ$2:$CZ$149,Table1[[#This Row],[BAĞLANTI]])</f>
        <v>0</v>
      </c>
      <c r="AP227" s="8">
        <f>+SUMIFS(AP$2:AP$149,$CZ$2:$CZ$149,Table1[[#This Row],[BAĞLANTI]])</f>
        <v>0</v>
      </c>
      <c r="AQ227" s="8">
        <f>+SUMIFS(AQ$2:AQ$149,$CZ$2:$CZ$149,Table1[[#This Row],[BAĞLANTI]])</f>
        <v>0</v>
      </c>
      <c r="AR227" s="8">
        <f>+SUMIFS(AR$2:AR$149,$CZ$2:$CZ$149,Table1[[#This Row],[BAĞLANTI]])</f>
        <v>0</v>
      </c>
      <c r="AS227" s="8">
        <f>+SUMIFS(AS$2:AS$149,$CZ$2:$CZ$149,Table1[[#This Row],[BAĞLANTI]])</f>
        <v>0</v>
      </c>
      <c r="AT227" s="8">
        <f>+SUMIFS(AT$2:AT$149,$CZ$2:$CZ$149,Table1[[#This Row],[BAĞLANTI]])</f>
        <v>0</v>
      </c>
      <c r="AU227" s="8">
        <f>+SUMIFS(AU$2:AU$149,$CZ$2:$CZ$149,Table1[[#This Row],[BAĞLANTI]])</f>
        <v>0</v>
      </c>
      <c r="AV227" s="8">
        <f>+SUMIFS(AV$2:AV$149,$CZ$2:$CZ$149,Table1[[#This Row],[BAĞLANTI]])</f>
        <v>0</v>
      </c>
      <c r="AW227" s="8">
        <f>+SUMIFS(AW$2:AW$149,$CZ$2:$CZ$149,Table1[[#This Row],[BAĞLANTI]])</f>
        <v>0</v>
      </c>
      <c r="AX227" s="8">
        <f>+SUMIFS(AX$2:AX$149,$CZ$2:$CZ$149,Table1[[#This Row],[BAĞLANTI]])</f>
        <v>0</v>
      </c>
      <c r="AY227" s="8">
        <f>+SUMIFS(AY$2:AY$149,$CZ$2:$CZ$149,Table1[[#This Row],[BAĞLANTI]])</f>
        <v>0</v>
      </c>
      <c r="AZ227" s="8">
        <f>+SUMIFS(AZ$2:AZ$149,$CZ$2:$CZ$149,Table1[[#This Row],[BAĞLANTI]])</f>
        <v>0</v>
      </c>
      <c r="BA227" s="8">
        <f>+SUMIFS(BA$2:BA$149,$CZ$2:$CZ$149,Table1[[#This Row],[BAĞLANTI]])</f>
        <v>0</v>
      </c>
      <c r="BB227" s="8">
        <f>+SUMIFS(BB$2:BB$149,$CZ$2:$CZ$149,Table1[[#This Row],[BAĞLANTI]])</f>
        <v>0</v>
      </c>
      <c r="BC227" s="8">
        <f>+SUMIFS(BC$2:BC$149,$CZ$2:$CZ$149,Table1[[#This Row],[BAĞLANTI]])</f>
        <v>0</v>
      </c>
      <c r="BD227" s="8">
        <f>+SUMIFS(BD$2:BD$149,$CZ$2:$CZ$149,Table1[[#This Row],[BAĞLANTI]])</f>
        <v>0</v>
      </c>
      <c r="BE227" s="8">
        <f>+SUMIFS(BE$2:BE$149,$CZ$2:$CZ$149,Table1[[#This Row],[BAĞLANTI]])</f>
        <v>0</v>
      </c>
      <c r="BF227" s="8">
        <f>+SUMIFS(BF$2:BF$149,$CZ$2:$CZ$149,Table1[[#This Row],[BAĞLANTI]])</f>
        <v>0</v>
      </c>
      <c r="BG227" s="8">
        <f>+SUMIFS(BG$2:BG$149,$CZ$2:$CZ$149,Table1[[#This Row],[BAĞLANTI]])</f>
        <v>0</v>
      </c>
      <c r="BH227" s="8">
        <f>+SUMIFS(BH$2:BH$149,$CZ$2:$CZ$149,Table1[[#This Row],[BAĞLANTI]])</f>
        <v>0</v>
      </c>
      <c r="BI227" s="8">
        <f>+SUMIFS(BI$2:BI$149,$CZ$2:$CZ$149,Table1[[#This Row],[BAĞLANTI]])</f>
        <v>0</v>
      </c>
      <c r="BJ227" s="8">
        <f>+SUMIFS(BJ$2:BJ$149,$CZ$2:$CZ$149,Table1[[#This Row],[BAĞLANTI]])</f>
        <v>0</v>
      </c>
      <c r="BK227" s="8">
        <f>+SUMIFS(BK$2:BK$149,$CZ$2:$CZ$149,Table1[[#This Row],[BAĞLANTI]])</f>
        <v>0</v>
      </c>
      <c r="BL227" s="8">
        <f>+SUMIFS(BL$2:BL$149,$CZ$2:$CZ$149,Table1[[#This Row],[BAĞLANTI]])</f>
        <v>0</v>
      </c>
      <c r="BM227" s="8">
        <f>+SUMIFS(BM$2:BM$149,$CZ$2:$CZ$149,Table1[[#This Row],[BAĞLANTI]])</f>
        <v>0</v>
      </c>
      <c r="BN227" s="8">
        <f>+SUMIFS(BN$2:BN$149,$CZ$2:$CZ$149,Table1[[#This Row],[BAĞLANTI]])</f>
        <v>0</v>
      </c>
      <c r="BO227" s="8">
        <f>+SUMIFS(BO$2:BO$149,$CZ$2:$CZ$149,Table1[[#This Row],[BAĞLANTI]])</f>
        <v>0</v>
      </c>
      <c r="BP227" s="8">
        <f>+SUMIFS(BP$2:BP$149,$CZ$2:$CZ$149,Table1[[#This Row],[BAĞLANTI]])</f>
        <v>0</v>
      </c>
      <c r="BQ227" s="8">
        <f>+SUMIFS(BQ$2:BQ$149,$CZ$2:$CZ$149,Table1[[#This Row],[BAĞLANTI]])</f>
        <v>0</v>
      </c>
      <c r="BR227" s="8">
        <f>+SUMIFS(BR$2:BR$149,$CZ$2:$CZ$149,Table1[[#This Row],[BAĞLANTI]])</f>
        <v>0</v>
      </c>
      <c r="BS227" s="8">
        <f>+SUMIFS(BS$2:BS$149,$CZ$2:$CZ$149,Table1[[#This Row],[BAĞLANTI]])</f>
        <v>0</v>
      </c>
      <c r="BT227" s="8">
        <f>+SUMIFS(BT$2:BT$149,$CZ$2:$CZ$149,Table1[[#This Row],[BAĞLANTI]])</f>
        <v>0</v>
      </c>
      <c r="BU227" s="8">
        <f>+SUMIFS(BU$2:BU$149,$CZ$2:$CZ$149,Table1[[#This Row],[BAĞLANTI]])</f>
        <v>0</v>
      </c>
      <c r="BV227" s="8">
        <f>+SUMIFS(BV$2:BV$149,$CZ$2:$CZ$149,Table1[[#This Row],[BAĞLANTI]])</f>
        <v>0</v>
      </c>
      <c r="BW227" s="8">
        <f>+SUMIFS(BW$2:BW$149,$CZ$2:$CZ$149,Table1[[#This Row],[BAĞLANTI]])</f>
        <v>0</v>
      </c>
      <c r="CK227" s="8">
        <f t="shared" si="65"/>
        <v>0</v>
      </c>
      <c r="CL227" s="8">
        <f t="shared" si="66"/>
        <v>0</v>
      </c>
      <c r="CM227" s="8">
        <f t="shared" si="67"/>
        <v>0</v>
      </c>
      <c r="CN227" s="8">
        <f t="shared" si="68"/>
        <v>0</v>
      </c>
      <c r="CO227" s="8">
        <f t="shared" si="69"/>
        <v>0</v>
      </c>
      <c r="CP227" s="8">
        <f t="shared" si="70"/>
        <v>0</v>
      </c>
      <c r="CQ227" s="8">
        <f t="shared" si="71"/>
        <v>0</v>
      </c>
      <c r="CR227" s="8">
        <f t="shared" si="72"/>
        <v>0</v>
      </c>
      <c r="CS227" s="8">
        <f t="shared" si="73"/>
        <v>0</v>
      </c>
      <c r="CT227" s="8">
        <f t="shared" si="74"/>
        <v>0</v>
      </c>
      <c r="CU227" s="8">
        <f t="shared" si="75"/>
        <v>0</v>
      </c>
      <c r="CV227" s="8">
        <f t="shared" si="76"/>
        <v>0</v>
      </c>
      <c r="CW227" s="8">
        <f>+SUMIFS(CW$2:CW$149,$CZ$2:$CZ$149,Table1[[#This Row],[BAĞLANTI]])</f>
        <v>0</v>
      </c>
      <c r="CX227" s="8">
        <f>+SUMIFS(CX$2:CX$149,$CZ$2:$CZ$149,Table1[[#This Row],[BAĞLANTI]])</f>
        <v>0</v>
      </c>
      <c r="CY227" s="8">
        <f>+SUMIFS(CY$2:CY$149,$CZ$2:$CZ$149,Table1[[#This Row],[BAĞLANTI]])</f>
        <v>0</v>
      </c>
      <c r="CZ227" s="8" t="s">
        <v>5429</v>
      </c>
      <c r="DA227" s="8"/>
      <c r="DB227" s="8"/>
      <c r="DC227" s="8"/>
      <c r="DD227" s="8"/>
      <c r="DE227" s="8"/>
      <c r="DF227" s="8"/>
      <c r="DG227" s="8"/>
      <c r="DH227" s="8"/>
    </row>
    <row r="228" spans="1:112">
      <c r="A228" s="3" t="s">
        <v>5443</v>
      </c>
      <c r="B228" t="s">
        <v>27</v>
      </c>
      <c r="C228" t="s">
        <v>352</v>
      </c>
      <c r="D228" t="s">
        <v>5182</v>
      </c>
      <c r="E228" t="s">
        <v>5183</v>
      </c>
      <c r="F228" s="77" t="s">
        <v>4973</v>
      </c>
      <c r="G228" t="s">
        <v>4983</v>
      </c>
      <c r="H228" s="3" t="s">
        <v>5444</v>
      </c>
      <c r="I228" s="3" t="s">
        <v>5194</v>
      </c>
      <c r="J228" s="78"/>
      <c r="K228" s="78"/>
      <c r="M228" s="78"/>
      <c r="N228" s="8">
        <f>+SUMIFS(N$2:N$149,$CZ$2:$CZ$149,Table1[[#This Row],[BAĞLANTI]])</f>
        <v>0</v>
      </c>
      <c r="O228" s="8">
        <f>+SUMIFS(O$2:O$149,$CZ$2:$CZ$149,Table1[[#This Row],[BAĞLANTI]])</f>
        <v>0</v>
      </c>
      <c r="P228" s="8">
        <f>+SUMIFS(P$2:P$149,$CZ$2:$CZ$149,Table1[[#This Row],[BAĞLANTI]])</f>
        <v>0</v>
      </c>
      <c r="Q228" s="8">
        <f>+SUMIFS(Q$2:Q$149,$CZ$2:$CZ$149,Table1[[#This Row],[BAĞLANTI]])</f>
        <v>0</v>
      </c>
      <c r="R228" s="8">
        <f>+SUMIFS(R$2:R$149,$CZ$2:$CZ$149,Table1[[#This Row],[BAĞLANTI]])</f>
        <v>0</v>
      </c>
      <c r="S228" s="8">
        <f>+SUMIFS(S$2:S$149,$CZ$2:$CZ$149,Table1[[#This Row],[BAĞLANTI]])</f>
        <v>0</v>
      </c>
      <c r="T228" s="8">
        <f>+SUMIFS(T$2:T$149,$CZ$2:$CZ$149,Table1[[#This Row],[BAĞLANTI]])</f>
        <v>0</v>
      </c>
      <c r="U228" s="8">
        <f>+SUMIFS(U$2:U$149,$CZ$2:$CZ$149,Table1[[#This Row],[BAĞLANTI]])</f>
        <v>0</v>
      </c>
      <c r="V228" s="8">
        <f>+SUMIFS(V$2:V$149,$CZ$2:$CZ$149,Table1[[#This Row],[BAĞLANTI]])</f>
        <v>0</v>
      </c>
      <c r="W228" s="8">
        <f>+SUMIFS(W$2:W$149,$CZ$2:$CZ$149,Table1[[#This Row],[BAĞLANTI]])</f>
        <v>0</v>
      </c>
      <c r="X228" s="8">
        <f>+SUMIFS(X$2:X$149,$CZ$2:$CZ$149,Table1[[#This Row],[BAĞLANTI]])</f>
        <v>0</v>
      </c>
      <c r="Y228" s="10">
        <f>+SUMIFS(Y$2:Y$149,$CZ$2:$CZ$149,Table1[[#This Row],[BAĞLANTI]])</f>
        <v>17.350000000000001</v>
      </c>
      <c r="Z228" s="8">
        <f>+SUMIFS(Z$2:Z$149,$CZ$2:$CZ$149,Table1[[#This Row],[BAĞLANTI]])</f>
        <v>0</v>
      </c>
      <c r="AA228" s="8">
        <f>+SUMIFS(AA$2:AA$149,$CZ$2:$CZ$149,Table1[[#This Row],[BAĞLANTI]])</f>
        <v>0</v>
      </c>
      <c r="AB228" s="8">
        <f>+SUMIFS(AB$2:AB$149,$CZ$2:$CZ$149,Table1[[#This Row],[BAĞLANTI]])</f>
        <v>0</v>
      </c>
      <c r="AC228" s="8">
        <f>+SUMIFS(AC$2:AC$149,$CZ$2:$CZ$149,Table1[[#This Row],[BAĞLANTI]])</f>
        <v>0</v>
      </c>
      <c r="AD228" s="8">
        <f>+SUMIFS(AD$2:AD$149,$CZ$2:$CZ$149,Table1[[#This Row],[BAĞLANTI]])</f>
        <v>0</v>
      </c>
      <c r="AE228" s="8">
        <f>+SUMIFS(AE$2:AE$149,$CZ$2:$CZ$149,Table1[[#This Row],[BAĞLANTI]])</f>
        <v>0</v>
      </c>
      <c r="AF228" s="8">
        <f>+SUMIFS(AF$2:AF$149,$CZ$2:$CZ$149,Table1[[#This Row],[BAĞLANTI]])</f>
        <v>0</v>
      </c>
      <c r="AG228" s="8">
        <f>+SUMIFS(AG$2:AG$149,$CZ$2:$CZ$149,Table1[[#This Row],[BAĞLANTI]])</f>
        <v>0</v>
      </c>
      <c r="AH228" s="8">
        <f>+SUMIFS(AH$2:AH$149,$CZ$2:$CZ$149,Table1[[#This Row],[BAĞLANTI]])</f>
        <v>0</v>
      </c>
      <c r="AI228" s="8">
        <f>+SUMIFS(AI$2:AI$149,$CZ$2:$CZ$149,Table1[[#This Row],[BAĞLANTI]])</f>
        <v>0</v>
      </c>
      <c r="AJ228" s="8">
        <f>+SUMIFS(AJ$2:AJ$149,$CZ$2:$CZ$149,Table1[[#This Row],[BAĞLANTI]])</f>
        <v>0</v>
      </c>
      <c r="AK228" s="8">
        <f>+SUMIFS(AK$2:AK$149,$CZ$2:$CZ$149,Table1[[#This Row],[BAĞLANTI]])</f>
        <v>0</v>
      </c>
      <c r="AL228" s="8">
        <f>+SUMIFS(AL$2:AL$149,$CZ$2:$CZ$149,Table1[[#This Row],[BAĞLANTI]])</f>
        <v>0</v>
      </c>
      <c r="AM228" s="8">
        <f>+SUMIFS(AM$2:AM$149,$CZ$2:$CZ$149,Table1[[#This Row],[BAĞLANTI]])</f>
        <v>0</v>
      </c>
      <c r="AN228" s="8">
        <f>+SUMIFS(AN$2:AN$149,$CZ$2:$CZ$149,Table1[[#This Row],[BAĞLANTI]])</f>
        <v>0</v>
      </c>
      <c r="AO228" s="8">
        <f>+SUMIFS(AO$2:AO$149,$CZ$2:$CZ$149,Table1[[#This Row],[BAĞLANTI]])</f>
        <v>0</v>
      </c>
      <c r="AP228" s="8">
        <f>+SUMIFS(AP$2:AP$149,$CZ$2:$CZ$149,Table1[[#This Row],[BAĞLANTI]])</f>
        <v>0</v>
      </c>
      <c r="AQ228" s="8">
        <f>+SUMIFS(AQ$2:AQ$149,$CZ$2:$CZ$149,Table1[[#This Row],[BAĞLANTI]])</f>
        <v>0</v>
      </c>
      <c r="AR228" s="8">
        <f>+SUMIFS(AR$2:AR$149,$CZ$2:$CZ$149,Table1[[#This Row],[BAĞLANTI]])</f>
        <v>0</v>
      </c>
      <c r="AS228" s="8">
        <f>+SUMIFS(AS$2:AS$149,$CZ$2:$CZ$149,Table1[[#This Row],[BAĞLANTI]])</f>
        <v>0</v>
      </c>
      <c r="AT228" s="8">
        <f>+SUMIFS(AT$2:AT$149,$CZ$2:$CZ$149,Table1[[#This Row],[BAĞLANTI]])</f>
        <v>0</v>
      </c>
      <c r="AU228" s="8">
        <f>+SUMIFS(AU$2:AU$149,$CZ$2:$CZ$149,Table1[[#This Row],[BAĞLANTI]])</f>
        <v>0</v>
      </c>
      <c r="AV228" s="8">
        <f>+SUMIFS(AV$2:AV$149,$CZ$2:$CZ$149,Table1[[#This Row],[BAĞLANTI]])</f>
        <v>0</v>
      </c>
      <c r="AW228" s="8">
        <f>+SUMIFS(AW$2:AW$149,$CZ$2:$CZ$149,Table1[[#This Row],[BAĞLANTI]])</f>
        <v>0</v>
      </c>
      <c r="AX228" s="8">
        <f>+SUMIFS(AX$2:AX$149,$CZ$2:$CZ$149,Table1[[#This Row],[BAĞLANTI]])</f>
        <v>0</v>
      </c>
      <c r="AY228" s="8">
        <f>+SUMIFS(AY$2:AY$149,$CZ$2:$CZ$149,Table1[[#This Row],[BAĞLANTI]])</f>
        <v>0</v>
      </c>
      <c r="AZ228" s="8">
        <f>+SUMIFS(AZ$2:AZ$149,$CZ$2:$CZ$149,Table1[[#This Row],[BAĞLANTI]])</f>
        <v>0</v>
      </c>
      <c r="BA228" s="8">
        <f>+SUMIFS(BA$2:BA$149,$CZ$2:$CZ$149,Table1[[#This Row],[BAĞLANTI]])</f>
        <v>0</v>
      </c>
      <c r="BB228" s="8">
        <f>+SUMIFS(BB$2:BB$149,$CZ$2:$CZ$149,Table1[[#This Row],[BAĞLANTI]])</f>
        <v>0</v>
      </c>
      <c r="BC228" s="8">
        <f>+SUMIFS(BC$2:BC$149,$CZ$2:$CZ$149,Table1[[#This Row],[BAĞLANTI]])</f>
        <v>0</v>
      </c>
      <c r="BD228" s="8">
        <f>+SUMIFS(BD$2:BD$149,$CZ$2:$CZ$149,Table1[[#This Row],[BAĞLANTI]])</f>
        <v>0</v>
      </c>
      <c r="BE228" s="8">
        <f>+SUMIFS(BE$2:BE$149,$CZ$2:$CZ$149,Table1[[#This Row],[BAĞLANTI]])</f>
        <v>0</v>
      </c>
      <c r="BF228" s="8">
        <f>+SUMIFS(BF$2:BF$149,$CZ$2:$CZ$149,Table1[[#This Row],[BAĞLANTI]])</f>
        <v>0</v>
      </c>
      <c r="BG228" s="8">
        <f>+SUMIFS(BG$2:BG$149,$CZ$2:$CZ$149,Table1[[#This Row],[BAĞLANTI]])</f>
        <v>0</v>
      </c>
      <c r="BH228" s="8">
        <f>+SUMIFS(BH$2:BH$149,$CZ$2:$CZ$149,Table1[[#This Row],[BAĞLANTI]])</f>
        <v>0</v>
      </c>
      <c r="BI228" s="8">
        <f>+SUMIFS(BI$2:BI$149,$CZ$2:$CZ$149,Table1[[#This Row],[BAĞLANTI]])</f>
        <v>0</v>
      </c>
      <c r="BJ228" s="8">
        <f>+SUMIFS(BJ$2:BJ$149,$CZ$2:$CZ$149,Table1[[#This Row],[BAĞLANTI]])</f>
        <v>0</v>
      </c>
      <c r="BK228" s="8">
        <f>+SUMIFS(BK$2:BK$149,$CZ$2:$CZ$149,Table1[[#This Row],[BAĞLANTI]])</f>
        <v>0</v>
      </c>
      <c r="BL228" s="8">
        <f>+SUMIFS(BL$2:BL$149,$CZ$2:$CZ$149,Table1[[#This Row],[BAĞLANTI]])</f>
        <v>0</v>
      </c>
      <c r="BM228" s="8">
        <f>+SUMIFS(BM$2:BM$149,$CZ$2:$CZ$149,Table1[[#This Row],[BAĞLANTI]])</f>
        <v>0</v>
      </c>
      <c r="BN228" s="8">
        <f>+SUMIFS(BN$2:BN$149,$CZ$2:$CZ$149,Table1[[#This Row],[BAĞLANTI]])</f>
        <v>0</v>
      </c>
      <c r="BO228" s="8">
        <f>+SUMIFS(BO$2:BO$149,$CZ$2:$CZ$149,Table1[[#This Row],[BAĞLANTI]])</f>
        <v>0</v>
      </c>
      <c r="BP228" s="8">
        <f>+SUMIFS(BP$2:BP$149,$CZ$2:$CZ$149,Table1[[#This Row],[BAĞLANTI]])</f>
        <v>0</v>
      </c>
      <c r="BQ228" s="8">
        <f>+SUMIFS(BQ$2:BQ$149,$CZ$2:$CZ$149,Table1[[#This Row],[BAĞLANTI]])</f>
        <v>0</v>
      </c>
      <c r="BR228" s="8">
        <f>+SUMIFS(BR$2:BR$149,$CZ$2:$CZ$149,Table1[[#This Row],[BAĞLANTI]])</f>
        <v>0</v>
      </c>
      <c r="BS228" s="8">
        <f>+SUMIFS(BS$2:BS$149,$CZ$2:$CZ$149,Table1[[#This Row],[BAĞLANTI]])</f>
        <v>0</v>
      </c>
      <c r="BT228" s="8">
        <f>+SUMIFS(BT$2:BT$149,$CZ$2:$CZ$149,Table1[[#This Row],[BAĞLANTI]])</f>
        <v>0</v>
      </c>
      <c r="BU228" s="8">
        <f>+SUMIFS(BU$2:BU$149,$CZ$2:$CZ$149,Table1[[#This Row],[BAĞLANTI]])</f>
        <v>0</v>
      </c>
      <c r="BV228" s="8">
        <f>+SUMIFS(BV$2:BV$149,$CZ$2:$CZ$149,Table1[[#This Row],[BAĞLANTI]])</f>
        <v>0</v>
      </c>
      <c r="BW228" s="8">
        <f>+SUMIFS(BW$2:BW$149,$CZ$2:$CZ$149,Table1[[#This Row],[BAĞLANTI]])</f>
        <v>0</v>
      </c>
      <c r="CK228" s="8">
        <f t="shared" si="65"/>
        <v>0</v>
      </c>
      <c r="CL228" s="8">
        <f t="shared" si="66"/>
        <v>0</v>
      </c>
      <c r="CM228" s="8">
        <f t="shared" si="67"/>
        <v>0</v>
      </c>
      <c r="CN228" s="8">
        <f t="shared" si="68"/>
        <v>0</v>
      </c>
      <c r="CO228" s="8">
        <f t="shared" si="69"/>
        <v>0</v>
      </c>
      <c r="CP228" s="8">
        <f t="shared" si="70"/>
        <v>0</v>
      </c>
      <c r="CQ228" s="8">
        <f t="shared" si="71"/>
        <v>0</v>
      </c>
      <c r="CR228" s="8">
        <f t="shared" si="72"/>
        <v>0</v>
      </c>
      <c r="CS228" s="8">
        <f t="shared" si="73"/>
        <v>0</v>
      </c>
      <c r="CT228" s="8">
        <f t="shared" si="74"/>
        <v>0</v>
      </c>
      <c r="CU228" s="8">
        <f t="shared" si="75"/>
        <v>0</v>
      </c>
      <c r="CV228" s="8">
        <f t="shared" si="76"/>
        <v>0</v>
      </c>
      <c r="CW228" s="8">
        <f>+SUMIFS(CW$2:CW$149,$CZ$2:$CZ$149,Table1[[#This Row],[BAĞLANTI]])</f>
        <v>0</v>
      </c>
      <c r="CX228" s="8">
        <f>+SUMIFS(CX$2:CX$149,$CZ$2:$CZ$149,Table1[[#This Row],[BAĞLANTI]])</f>
        <v>0</v>
      </c>
      <c r="CY228" s="8">
        <f>+SUMIFS(CY$2:CY$149,$CZ$2:$CZ$149,Table1[[#This Row],[BAĞLANTI]])</f>
        <v>0</v>
      </c>
      <c r="CZ228" s="8" t="s">
        <v>5430</v>
      </c>
      <c r="DA228" s="8"/>
      <c r="DB228" s="8"/>
      <c r="DC228" s="8"/>
      <c r="DD228" s="8"/>
      <c r="DE228" s="8"/>
      <c r="DF228" s="8"/>
      <c r="DG228" s="8"/>
      <c r="DH228" s="8"/>
    </row>
    <row r="229" spans="1:112">
      <c r="A229" s="3" t="s">
        <v>5443</v>
      </c>
      <c r="B229" t="s">
        <v>29</v>
      </c>
      <c r="C229" t="s">
        <v>360</v>
      </c>
      <c r="D229" t="s">
        <v>72</v>
      </c>
      <c r="E229" t="s">
        <v>4974</v>
      </c>
      <c r="F229" s="77" t="s">
        <v>4973</v>
      </c>
      <c r="G229" t="s">
        <v>4983</v>
      </c>
      <c r="H229" s="3" t="s">
        <v>5444</v>
      </c>
      <c r="I229" s="3" t="s">
        <v>5194</v>
      </c>
      <c r="J229" s="78"/>
      <c r="K229" s="78"/>
      <c r="M229" s="78"/>
      <c r="N229" s="8">
        <f>+SUMIFS(N$2:N$149,$CZ$2:$CZ$149,Table1[[#This Row],[BAĞLANTI]])</f>
        <v>0</v>
      </c>
      <c r="O229" s="8">
        <f>+SUMIFS(O$2:O$149,$CZ$2:$CZ$149,Table1[[#This Row],[BAĞLANTI]])</f>
        <v>0</v>
      </c>
      <c r="P229" s="8">
        <f>+SUMIFS(P$2:P$149,$CZ$2:$CZ$149,Table1[[#This Row],[BAĞLANTI]])</f>
        <v>0</v>
      </c>
      <c r="Q229" s="8">
        <f>+SUMIFS(Q$2:Q$149,$CZ$2:$CZ$149,Table1[[#This Row],[BAĞLANTI]])</f>
        <v>0</v>
      </c>
      <c r="R229" s="8">
        <f>+SUMIFS(R$2:R$149,$CZ$2:$CZ$149,Table1[[#This Row],[BAĞLANTI]])</f>
        <v>0</v>
      </c>
      <c r="S229" s="8">
        <f>+SUMIFS(S$2:S$149,$CZ$2:$CZ$149,Table1[[#This Row],[BAĞLANTI]])</f>
        <v>0</v>
      </c>
      <c r="T229" s="8">
        <f>+SUMIFS(T$2:T$149,$CZ$2:$CZ$149,Table1[[#This Row],[BAĞLANTI]])</f>
        <v>0</v>
      </c>
      <c r="U229" s="8">
        <f>+SUMIFS(U$2:U$149,$CZ$2:$CZ$149,Table1[[#This Row],[BAĞLANTI]])</f>
        <v>0</v>
      </c>
      <c r="V229" s="8">
        <f>+SUMIFS(V$2:V$149,$CZ$2:$CZ$149,Table1[[#This Row],[BAĞLANTI]])</f>
        <v>0</v>
      </c>
      <c r="W229" s="8">
        <f>+SUMIFS(W$2:W$149,$CZ$2:$CZ$149,Table1[[#This Row],[BAĞLANTI]])</f>
        <v>0</v>
      </c>
      <c r="X229" s="8">
        <f>+SUMIFS(X$2:X$149,$CZ$2:$CZ$149,Table1[[#This Row],[BAĞLANTI]])</f>
        <v>0</v>
      </c>
      <c r="Y229" s="10">
        <f>+SUMIFS(Y$2:Y$149,$CZ$2:$CZ$149,Table1[[#This Row],[BAĞLANTI]])</f>
        <v>0</v>
      </c>
      <c r="Z229" s="8">
        <f>+SUMIFS(Z$2:Z$149,$CZ$2:$CZ$149,Table1[[#This Row],[BAĞLANTI]])</f>
        <v>0</v>
      </c>
      <c r="AA229" s="8">
        <f>+SUMIFS(AA$2:AA$149,$CZ$2:$CZ$149,Table1[[#This Row],[BAĞLANTI]])</f>
        <v>0</v>
      </c>
      <c r="AB229" s="8">
        <f>+SUMIFS(AB$2:AB$149,$CZ$2:$CZ$149,Table1[[#This Row],[BAĞLANTI]])</f>
        <v>0</v>
      </c>
      <c r="AC229" s="8">
        <f>+SUMIFS(AC$2:AC$149,$CZ$2:$CZ$149,Table1[[#This Row],[BAĞLANTI]])</f>
        <v>0</v>
      </c>
      <c r="AD229" s="8">
        <f>+SUMIFS(AD$2:AD$149,$CZ$2:$CZ$149,Table1[[#This Row],[BAĞLANTI]])</f>
        <v>0</v>
      </c>
      <c r="AE229" s="8">
        <f>+SUMIFS(AE$2:AE$149,$CZ$2:$CZ$149,Table1[[#This Row],[BAĞLANTI]])</f>
        <v>0</v>
      </c>
      <c r="AF229" s="8">
        <f>+SUMIFS(AF$2:AF$149,$CZ$2:$CZ$149,Table1[[#This Row],[BAĞLANTI]])</f>
        <v>0</v>
      </c>
      <c r="AG229" s="8">
        <f>+SUMIFS(AG$2:AG$149,$CZ$2:$CZ$149,Table1[[#This Row],[BAĞLANTI]])</f>
        <v>0</v>
      </c>
      <c r="AH229" s="8">
        <f>+SUMIFS(AH$2:AH$149,$CZ$2:$CZ$149,Table1[[#This Row],[BAĞLANTI]])</f>
        <v>0</v>
      </c>
      <c r="AI229" s="8">
        <f>+SUMIFS(AI$2:AI$149,$CZ$2:$CZ$149,Table1[[#This Row],[BAĞLANTI]])</f>
        <v>0</v>
      </c>
      <c r="AJ229" s="8">
        <f>+SUMIFS(AJ$2:AJ$149,$CZ$2:$CZ$149,Table1[[#This Row],[BAĞLANTI]])</f>
        <v>0</v>
      </c>
      <c r="AK229" s="8">
        <f>+SUMIFS(AK$2:AK$149,$CZ$2:$CZ$149,Table1[[#This Row],[BAĞLANTI]])</f>
        <v>0</v>
      </c>
      <c r="AL229" s="8">
        <f>+SUMIFS(AL$2:AL$149,$CZ$2:$CZ$149,Table1[[#This Row],[BAĞLANTI]])</f>
        <v>0</v>
      </c>
      <c r="AM229" s="8">
        <f>+SUMIFS(AM$2:AM$149,$CZ$2:$CZ$149,Table1[[#This Row],[BAĞLANTI]])</f>
        <v>0</v>
      </c>
      <c r="AN229" s="8">
        <f>+SUMIFS(AN$2:AN$149,$CZ$2:$CZ$149,Table1[[#This Row],[BAĞLANTI]])</f>
        <v>0</v>
      </c>
      <c r="AO229" s="8">
        <f>+SUMIFS(AO$2:AO$149,$CZ$2:$CZ$149,Table1[[#This Row],[BAĞLANTI]])</f>
        <v>0</v>
      </c>
      <c r="AP229" s="8">
        <f>+SUMIFS(AP$2:AP$149,$CZ$2:$CZ$149,Table1[[#This Row],[BAĞLANTI]])</f>
        <v>0</v>
      </c>
      <c r="AQ229" s="8">
        <f>+SUMIFS(AQ$2:AQ$149,$CZ$2:$CZ$149,Table1[[#This Row],[BAĞLANTI]])</f>
        <v>0</v>
      </c>
      <c r="AR229" s="8">
        <f>+SUMIFS(AR$2:AR$149,$CZ$2:$CZ$149,Table1[[#This Row],[BAĞLANTI]])</f>
        <v>0</v>
      </c>
      <c r="AS229" s="8">
        <f>+SUMIFS(AS$2:AS$149,$CZ$2:$CZ$149,Table1[[#This Row],[BAĞLANTI]])</f>
        <v>0</v>
      </c>
      <c r="AT229" s="8">
        <f>+SUMIFS(AT$2:AT$149,$CZ$2:$CZ$149,Table1[[#This Row],[BAĞLANTI]])</f>
        <v>0</v>
      </c>
      <c r="AU229" s="8">
        <f>+SUMIFS(AU$2:AU$149,$CZ$2:$CZ$149,Table1[[#This Row],[BAĞLANTI]])</f>
        <v>0</v>
      </c>
      <c r="AV229" s="8">
        <f>+SUMIFS(AV$2:AV$149,$CZ$2:$CZ$149,Table1[[#This Row],[BAĞLANTI]])</f>
        <v>0</v>
      </c>
      <c r="AW229" s="8">
        <f>+SUMIFS(AW$2:AW$149,$CZ$2:$CZ$149,Table1[[#This Row],[BAĞLANTI]])</f>
        <v>0</v>
      </c>
      <c r="AX229" s="8">
        <f>+SUMIFS(AX$2:AX$149,$CZ$2:$CZ$149,Table1[[#This Row],[BAĞLANTI]])</f>
        <v>0</v>
      </c>
      <c r="AY229" s="8">
        <f>+SUMIFS(AY$2:AY$149,$CZ$2:$CZ$149,Table1[[#This Row],[BAĞLANTI]])</f>
        <v>0</v>
      </c>
      <c r="AZ229" s="8">
        <f>+SUMIFS(AZ$2:AZ$149,$CZ$2:$CZ$149,Table1[[#This Row],[BAĞLANTI]])</f>
        <v>0</v>
      </c>
      <c r="BA229" s="8">
        <f>+SUMIFS(BA$2:BA$149,$CZ$2:$CZ$149,Table1[[#This Row],[BAĞLANTI]])</f>
        <v>0</v>
      </c>
      <c r="BB229" s="8">
        <f>+SUMIFS(BB$2:BB$149,$CZ$2:$CZ$149,Table1[[#This Row],[BAĞLANTI]])</f>
        <v>0</v>
      </c>
      <c r="BC229" s="8">
        <f>+SUMIFS(BC$2:BC$149,$CZ$2:$CZ$149,Table1[[#This Row],[BAĞLANTI]])</f>
        <v>0</v>
      </c>
      <c r="BD229" s="8">
        <f>+SUMIFS(BD$2:BD$149,$CZ$2:$CZ$149,Table1[[#This Row],[BAĞLANTI]])</f>
        <v>0</v>
      </c>
      <c r="BE229" s="8">
        <f>+SUMIFS(BE$2:BE$149,$CZ$2:$CZ$149,Table1[[#This Row],[BAĞLANTI]])</f>
        <v>0</v>
      </c>
      <c r="BF229" s="8">
        <f>+SUMIFS(BF$2:BF$149,$CZ$2:$CZ$149,Table1[[#This Row],[BAĞLANTI]])</f>
        <v>0</v>
      </c>
      <c r="BG229" s="8">
        <f>+SUMIFS(BG$2:BG$149,$CZ$2:$CZ$149,Table1[[#This Row],[BAĞLANTI]])</f>
        <v>0</v>
      </c>
      <c r="BH229" s="8">
        <f>+SUMIFS(BH$2:BH$149,$CZ$2:$CZ$149,Table1[[#This Row],[BAĞLANTI]])</f>
        <v>0</v>
      </c>
      <c r="BI229" s="8">
        <f>+SUMIFS(BI$2:BI$149,$CZ$2:$CZ$149,Table1[[#This Row],[BAĞLANTI]])</f>
        <v>0</v>
      </c>
      <c r="BJ229" s="8">
        <f>+SUMIFS(BJ$2:BJ$149,$CZ$2:$CZ$149,Table1[[#This Row],[BAĞLANTI]])</f>
        <v>0</v>
      </c>
      <c r="BK229" s="8">
        <f>+SUMIFS(BK$2:BK$149,$CZ$2:$CZ$149,Table1[[#This Row],[BAĞLANTI]])</f>
        <v>0</v>
      </c>
      <c r="BL229" s="8">
        <f>+SUMIFS(BL$2:BL$149,$CZ$2:$CZ$149,Table1[[#This Row],[BAĞLANTI]])</f>
        <v>0</v>
      </c>
      <c r="BM229" s="8">
        <f>+SUMIFS(BM$2:BM$149,$CZ$2:$CZ$149,Table1[[#This Row],[BAĞLANTI]])</f>
        <v>0</v>
      </c>
      <c r="BN229" s="8">
        <f>+SUMIFS(BN$2:BN$149,$CZ$2:$CZ$149,Table1[[#This Row],[BAĞLANTI]])</f>
        <v>0</v>
      </c>
      <c r="BO229" s="8">
        <f>+SUMIFS(BO$2:BO$149,$CZ$2:$CZ$149,Table1[[#This Row],[BAĞLANTI]])</f>
        <v>0</v>
      </c>
      <c r="BP229" s="8">
        <f>+SUMIFS(BP$2:BP$149,$CZ$2:$CZ$149,Table1[[#This Row],[BAĞLANTI]])</f>
        <v>0</v>
      </c>
      <c r="BQ229" s="8">
        <f>+SUMIFS(BQ$2:BQ$149,$CZ$2:$CZ$149,Table1[[#This Row],[BAĞLANTI]])</f>
        <v>0</v>
      </c>
      <c r="BR229" s="8">
        <f>+SUMIFS(BR$2:BR$149,$CZ$2:$CZ$149,Table1[[#This Row],[BAĞLANTI]])</f>
        <v>0</v>
      </c>
      <c r="BS229" s="8">
        <f>+SUMIFS(BS$2:BS$149,$CZ$2:$CZ$149,Table1[[#This Row],[BAĞLANTI]])</f>
        <v>0</v>
      </c>
      <c r="BT229" s="8">
        <f>+SUMIFS(BT$2:BT$149,$CZ$2:$CZ$149,Table1[[#This Row],[BAĞLANTI]])</f>
        <v>0</v>
      </c>
      <c r="BU229" s="8">
        <f>+SUMIFS(BU$2:BU$149,$CZ$2:$CZ$149,Table1[[#This Row],[BAĞLANTI]])</f>
        <v>0</v>
      </c>
      <c r="BV229" s="8">
        <f>+SUMIFS(BV$2:BV$149,$CZ$2:$CZ$149,Table1[[#This Row],[BAĞLANTI]])</f>
        <v>0</v>
      </c>
      <c r="BW229" s="8">
        <f>+SUMIFS(BW$2:BW$149,$CZ$2:$CZ$149,Table1[[#This Row],[BAĞLANTI]])</f>
        <v>0</v>
      </c>
      <c r="CK229" s="8">
        <f t="shared" si="65"/>
        <v>0</v>
      </c>
      <c r="CL229" s="8">
        <f t="shared" si="66"/>
        <v>0</v>
      </c>
      <c r="CM229" s="8">
        <f t="shared" si="67"/>
        <v>0</v>
      </c>
      <c r="CN229" s="8">
        <f t="shared" si="68"/>
        <v>0</v>
      </c>
      <c r="CO229" s="8">
        <f t="shared" si="69"/>
        <v>0</v>
      </c>
      <c r="CP229" s="8">
        <f t="shared" si="70"/>
        <v>0</v>
      </c>
      <c r="CQ229" s="8">
        <f t="shared" si="71"/>
        <v>0</v>
      </c>
      <c r="CR229" s="8">
        <f t="shared" si="72"/>
        <v>0</v>
      </c>
      <c r="CS229" s="8">
        <f t="shared" si="73"/>
        <v>0</v>
      </c>
      <c r="CT229" s="8">
        <f t="shared" si="74"/>
        <v>0</v>
      </c>
      <c r="CU229" s="8">
        <f t="shared" si="75"/>
        <v>0</v>
      </c>
      <c r="CV229" s="8">
        <f t="shared" si="76"/>
        <v>0</v>
      </c>
      <c r="CW229" s="8">
        <f>+SUMIFS(CW$2:CW$149,$CZ$2:$CZ$149,Table1[[#This Row],[BAĞLANTI]])</f>
        <v>0</v>
      </c>
      <c r="CX229" s="8">
        <f>+SUMIFS(CX$2:CX$149,$CZ$2:$CZ$149,Table1[[#This Row],[BAĞLANTI]])</f>
        <v>0</v>
      </c>
      <c r="CY229" s="8">
        <f>+SUMIFS(CY$2:CY$149,$CZ$2:$CZ$149,Table1[[#This Row],[BAĞLANTI]])</f>
        <v>0</v>
      </c>
      <c r="CZ229" s="8" t="s">
        <v>5439</v>
      </c>
      <c r="DA229" s="8"/>
      <c r="DB229" s="8"/>
      <c r="DC229" s="8"/>
      <c r="DD229" s="8"/>
      <c r="DE229" s="8"/>
      <c r="DF229" s="8"/>
      <c r="DG229" s="8"/>
      <c r="DH229" s="8"/>
    </row>
    <row r="230" spans="1:112">
      <c r="A230" s="3" t="s">
        <v>5443</v>
      </c>
      <c r="B230" t="s">
        <v>29</v>
      </c>
      <c r="C230" t="s">
        <v>360</v>
      </c>
      <c r="D230" t="s">
        <v>74</v>
      </c>
      <c r="E230" t="s">
        <v>4975</v>
      </c>
      <c r="F230" s="77" t="s">
        <v>4973</v>
      </c>
      <c r="G230" t="s">
        <v>4983</v>
      </c>
      <c r="H230" s="3" t="s">
        <v>5444</v>
      </c>
      <c r="I230" s="3" t="s">
        <v>5194</v>
      </c>
      <c r="J230" s="78"/>
      <c r="K230" s="78"/>
      <c r="M230" s="78"/>
      <c r="N230" s="8">
        <f>+SUMIFS(N$2:N$149,$CZ$2:$CZ$149,Table1[[#This Row],[BAĞLANTI]])</f>
        <v>0</v>
      </c>
      <c r="O230" s="8">
        <f>+SUMIFS(O$2:O$149,$CZ$2:$CZ$149,Table1[[#This Row],[BAĞLANTI]])</f>
        <v>0</v>
      </c>
      <c r="P230" s="8">
        <f>+SUMIFS(P$2:P$149,$CZ$2:$CZ$149,Table1[[#This Row],[BAĞLANTI]])</f>
        <v>0</v>
      </c>
      <c r="Q230" s="8">
        <f>+SUMIFS(Q$2:Q$149,$CZ$2:$CZ$149,Table1[[#This Row],[BAĞLANTI]])</f>
        <v>0</v>
      </c>
      <c r="R230" s="8">
        <f>+SUMIFS(R$2:R$149,$CZ$2:$CZ$149,Table1[[#This Row],[BAĞLANTI]])</f>
        <v>0</v>
      </c>
      <c r="S230" s="8">
        <f>+SUMIFS(S$2:S$149,$CZ$2:$CZ$149,Table1[[#This Row],[BAĞLANTI]])</f>
        <v>0</v>
      </c>
      <c r="T230" s="8">
        <f>+SUMIFS(T$2:T$149,$CZ$2:$CZ$149,Table1[[#This Row],[BAĞLANTI]])</f>
        <v>0</v>
      </c>
      <c r="U230" s="8">
        <f>+SUMIFS(U$2:U$149,$CZ$2:$CZ$149,Table1[[#This Row],[BAĞLANTI]])</f>
        <v>0</v>
      </c>
      <c r="V230" s="8">
        <f>+SUMIFS(V$2:V$149,$CZ$2:$CZ$149,Table1[[#This Row],[BAĞLANTI]])</f>
        <v>0</v>
      </c>
      <c r="W230" s="8">
        <f>+SUMIFS(W$2:W$149,$CZ$2:$CZ$149,Table1[[#This Row],[BAĞLANTI]])</f>
        <v>0</v>
      </c>
      <c r="X230" s="8">
        <f>+SUMIFS(X$2:X$149,$CZ$2:$CZ$149,Table1[[#This Row],[BAĞLANTI]])</f>
        <v>0</v>
      </c>
      <c r="Y230" s="10">
        <f>+SUMIFS(Y$2:Y$149,$CZ$2:$CZ$149,Table1[[#This Row],[BAĞLANTI]])</f>
        <v>0</v>
      </c>
      <c r="Z230" s="8">
        <f>+SUMIFS(Z$2:Z$149,$CZ$2:$CZ$149,Table1[[#This Row],[BAĞLANTI]])</f>
        <v>0</v>
      </c>
      <c r="AA230" s="8">
        <f>+SUMIFS(AA$2:AA$149,$CZ$2:$CZ$149,Table1[[#This Row],[BAĞLANTI]])</f>
        <v>0</v>
      </c>
      <c r="AB230" s="8">
        <f>+SUMIFS(AB$2:AB$149,$CZ$2:$CZ$149,Table1[[#This Row],[BAĞLANTI]])</f>
        <v>0</v>
      </c>
      <c r="AC230" s="8">
        <f>+SUMIFS(AC$2:AC$149,$CZ$2:$CZ$149,Table1[[#This Row],[BAĞLANTI]])</f>
        <v>0</v>
      </c>
      <c r="AD230" s="8">
        <f>+SUMIFS(AD$2:AD$149,$CZ$2:$CZ$149,Table1[[#This Row],[BAĞLANTI]])</f>
        <v>0</v>
      </c>
      <c r="AE230" s="8">
        <f>+SUMIFS(AE$2:AE$149,$CZ$2:$CZ$149,Table1[[#This Row],[BAĞLANTI]])</f>
        <v>0</v>
      </c>
      <c r="AF230" s="8">
        <f>+SUMIFS(AF$2:AF$149,$CZ$2:$CZ$149,Table1[[#This Row],[BAĞLANTI]])</f>
        <v>0</v>
      </c>
      <c r="AG230" s="8">
        <f>+SUMIFS(AG$2:AG$149,$CZ$2:$CZ$149,Table1[[#This Row],[BAĞLANTI]])</f>
        <v>0</v>
      </c>
      <c r="AH230" s="8">
        <f>+SUMIFS(AH$2:AH$149,$CZ$2:$CZ$149,Table1[[#This Row],[BAĞLANTI]])</f>
        <v>0</v>
      </c>
      <c r="AI230" s="8">
        <f>+SUMIFS(AI$2:AI$149,$CZ$2:$CZ$149,Table1[[#This Row],[BAĞLANTI]])</f>
        <v>0</v>
      </c>
      <c r="AJ230" s="8">
        <f>+SUMIFS(AJ$2:AJ$149,$CZ$2:$CZ$149,Table1[[#This Row],[BAĞLANTI]])</f>
        <v>0</v>
      </c>
      <c r="AK230" s="8">
        <f>+SUMIFS(AK$2:AK$149,$CZ$2:$CZ$149,Table1[[#This Row],[BAĞLANTI]])</f>
        <v>0</v>
      </c>
      <c r="AL230" s="8">
        <f>+SUMIFS(AL$2:AL$149,$CZ$2:$CZ$149,Table1[[#This Row],[BAĞLANTI]])</f>
        <v>0</v>
      </c>
      <c r="AM230" s="8">
        <f>+SUMIFS(AM$2:AM$149,$CZ$2:$CZ$149,Table1[[#This Row],[BAĞLANTI]])</f>
        <v>0</v>
      </c>
      <c r="AN230" s="8">
        <f>+SUMIFS(AN$2:AN$149,$CZ$2:$CZ$149,Table1[[#This Row],[BAĞLANTI]])</f>
        <v>0</v>
      </c>
      <c r="AO230" s="8">
        <f>+SUMIFS(AO$2:AO$149,$CZ$2:$CZ$149,Table1[[#This Row],[BAĞLANTI]])</f>
        <v>0</v>
      </c>
      <c r="AP230" s="8">
        <f>+SUMIFS(AP$2:AP$149,$CZ$2:$CZ$149,Table1[[#This Row],[BAĞLANTI]])</f>
        <v>0</v>
      </c>
      <c r="AQ230" s="8">
        <f>+SUMIFS(AQ$2:AQ$149,$CZ$2:$CZ$149,Table1[[#This Row],[BAĞLANTI]])</f>
        <v>0</v>
      </c>
      <c r="AR230" s="8">
        <f>+SUMIFS(AR$2:AR$149,$CZ$2:$CZ$149,Table1[[#This Row],[BAĞLANTI]])</f>
        <v>0</v>
      </c>
      <c r="AS230" s="8">
        <f>+SUMIFS(AS$2:AS$149,$CZ$2:$CZ$149,Table1[[#This Row],[BAĞLANTI]])</f>
        <v>0</v>
      </c>
      <c r="AT230" s="8">
        <f>+SUMIFS(AT$2:AT$149,$CZ$2:$CZ$149,Table1[[#This Row],[BAĞLANTI]])</f>
        <v>0</v>
      </c>
      <c r="AU230" s="8">
        <f>+SUMIFS(AU$2:AU$149,$CZ$2:$CZ$149,Table1[[#This Row],[BAĞLANTI]])</f>
        <v>0</v>
      </c>
      <c r="AV230" s="8">
        <f>+SUMIFS(AV$2:AV$149,$CZ$2:$CZ$149,Table1[[#This Row],[BAĞLANTI]])</f>
        <v>0</v>
      </c>
      <c r="AW230" s="8">
        <f>+SUMIFS(AW$2:AW$149,$CZ$2:$CZ$149,Table1[[#This Row],[BAĞLANTI]])</f>
        <v>0</v>
      </c>
      <c r="AX230" s="8">
        <f>+SUMIFS(AX$2:AX$149,$CZ$2:$CZ$149,Table1[[#This Row],[BAĞLANTI]])</f>
        <v>0</v>
      </c>
      <c r="AY230" s="8">
        <f>+SUMIFS(AY$2:AY$149,$CZ$2:$CZ$149,Table1[[#This Row],[BAĞLANTI]])</f>
        <v>0</v>
      </c>
      <c r="AZ230" s="8">
        <f>+SUMIFS(AZ$2:AZ$149,$CZ$2:$CZ$149,Table1[[#This Row],[BAĞLANTI]])</f>
        <v>0</v>
      </c>
      <c r="BA230" s="8">
        <f>+SUMIFS(BA$2:BA$149,$CZ$2:$CZ$149,Table1[[#This Row],[BAĞLANTI]])</f>
        <v>0</v>
      </c>
      <c r="BB230" s="8">
        <f>+SUMIFS(BB$2:BB$149,$CZ$2:$CZ$149,Table1[[#This Row],[BAĞLANTI]])</f>
        <v>0</v>
      </c>
      <c r="BC230" s="8">
        <f>+SUMIFS(BC$2:BC$149,$CZ$2:$CZ$149,Table1[[#This Row],[BAĞLANTI]])</f>
        <v>0</v>
      </c>
      <c r="BD230" s="8">
        <f>+SUMIFS(BD$2:BD$149,$CZ$2:$CZ$149,Table1[[#This Row],[BAĞLANTI]])</f>
        <v>0</v>
      </c>
      <c r="BE230" s="8">
        <f>+SUMIFS(BE$2:BE$149,$CZ$2:$CZ$149,Table1[[#This Row],[BAĞLANTI]])</f>
        <v>0</v>
      </c>
      <c r="BF230" s="8">
        <f>+SUMIFS(BF$2:BF$149,$CZ$2:$CZ$149,Table1[[#This Row],[BAĞLANTI]])</f>
        <v>0</v>
      </c>
      <c r="BG230" s="8">
        <f>+SUMIFS(BG$2:BG$149,$CZ$2:$CZ$149,Table1[[#This Row],[BAĞLANTI]])</f>
        <v>0</v>
      </c>
      <c r="BH230" s="8">
        <f>+SUMIFS(BH$2:BH$149,$CZ$2:$CZ$149,Table1[[#This Row],[BAĞLANTI]])</f>
        <v>0</v>
      </c>
      <c r="BI230" s="8">
        <f>+SUMIFS(BI$2:BI$149,$CZ$2:$CZ$149,Table1[[#This Row],[BAĞLANTI]])</f>
        <v>0</v>
      </c>
      <c r="BJ230" s="8">
        <f>+SUMIFS(BJ$2:BJ$149,$CZ$2:$CZ$149,Table1[[#This Row],[BAĞLANTI]])</f>
        <v>0</v>
      </c>
      <c r="BK230" s="8">
        <f>+SUMIFS(BK$2:BK$149,$CZ$2:$CZ$149,Table1[[#This Row],[BAĞLANTI]])</f>
        <v>0</v>
      </c>
      <c r="BL230" s="8">
        <f>+SUMIFS(BL$2:BL$149,$CZ$2:$CZ$149,Table1[[#This Row],[BAĞLANTI]])</f>
        <v>0</v>
      </c>
      <c r="BM230" s="8">
        <f>+SUMIFS(BM$2:BM$149,$CZ$2:$CZ$149,Table1[[#This Row],[BAĞLANTI]])</f>
        <v>0</v>
      </c>
      <c r="BN230" s="8">
        <f>+SUMIFS(BN$2:BN$149,$CZ$2:$CZ$149,Table1[[#This Row],[BAĞLANTI]])</f>
        <v>0</v>
      </c>
      <c r="BO230" s="8">
        <f>+SUMIFS(BO$2:BO$149,$CZ$2:$CZ$149,Table1[[#This Row],[BAĞLANTI]])</f>
        <v>0</v>
      </c>
      <c r="BP230" s="8">
        <f>+SUMIFS(BP$2:BP$149,$CZ$2:$CZ$149,Table1[[#This Row],[BAĞLANTI]])</f>
        <v>0</v>
      </c>
      <c r="BQ230" s="8">
        <f>+SUMIFS(BQ$2:BQ$149,$CZ$2:$CZ$149,Table1[[#This Row],[BAĞLANTI]])</f>
        <v>0</v>
      </c>
      <c r="BR230" s="8">
        <f>+SUMIFS(BR$2:BR$149,$CZ$2:$CZ$149,Table1[[#This Row],[BAĞLANTI]])</f>
        <v>0</v>
      </c>
      <c r="BS230" s="8">
        <f>+SUMIFS(BS$2:BS$149,$CZ$2:$CZ$149,Table1[[#This Row],[BAĞLANTI]])</f>
        <v>0</v>
      </c>
      <c r="BT230" s="8">
        <f>+SUMIFS(BT$2:BT$149,$CZ$2:$CZ$149,Table1[[#This Row],[BAĞLANTI]])</f>
        <v>0</v>
      </c>
      <c r="BU230" s="8">
        <f>+SUMIFS(BU$2:BU$149,$CZ$2:$CZ$149,Table1[[#This Row],[BAĞLANTI]])</f>
        <v>0</v>
      </c>
      <c r="BV230" s="8">
        <f>+SUMIFS(BV$2:BV$149,$CZ$2:$CZ$149,Table1[[#This Row],[BAĞLANTI]])</f>
        <v>0</v>
      </c>
      <c r="BW230" s="8">
        <f>+SUMIFS(BW$2:BW$149,$CZ$2:$CZ$149,Table1[[#This Row],[BAĞLANTI]])</f>
        <v>0</v>
      </c>
      <c r="CK230" s="8">
        <f t="shared" si="65"/>
        <v>0</v>
      </c>
      <c r="CL230" s="8">
        <f t="shared" si="66"/>
        <v>0</v>
      </c>
      <c r="CM230" s="8">
        <f t="shared" si="67"/>
        <v>0</v>
      </c>
      <c r="CN230" s="8">
        <f t="shared" si="68"/>
        <v>0</v>
      </c>
      <c r="CO230" s="8">
        <f t="shared" si="69"/>
        <v>0</v>
      </c>
      <c r="CP230" s="8">
        <f t="shared" si="70"/>
        <v>0</v>
      </c>
      <c r="CQ230" s="8">
        <f t="shared" si="71"/>
        <v>0</v>
      </c>
      <c r="CR230" s="8">
        <f t="shared" si="72"/>
        <v>0</v>
      </c>
      <c r="CS230" s="8">
        <f t="shared" si="73"/>
        <v>0</v>
      </c>
      <c r="CT230" s="8">
        <f t="shared" si="74"/>
        <v>0</v>
      </c>
      <c r="CU230" s="8">
        <f t="shared" si="75"/>
        <v>0</v>
      </c>
      <c r="CV230" s="8">
        <f t="shared" si="76"/>
        <v>0</v>
      </c>
      <c r="CW230" s="8">
        <f>+SUMIFS(CW$2:CW$149,$CZ$2:$CZ$149,Table1[[#This Row],[BAĞLANTI]])</f>
        <v>0</v>
      </c>
      <c r="CX230" s="8">
        <f>+SUMIFS(CX$2:CX$149,$CZ$2:$CZ$149,Table1[[#This Row],[BAĞLANTI]])</f>
        <v>0</v>
      </c>
      <c r="CY230" s="8">
        <f>+SUMIFS(CY$2:CY$149,$CZ$2:$CZ$149,Table1[[#This Row],[BAĞLANTI]])</f>
        <v>0</v>
      </c>
      <c r="CZ230" s="8" t="s">
        <v>5440</v>
      </c>
      <c r="DA230" s="8"/>
      <c r="DB230" s="8"/>
      <c r="DC230" s="8"/>
      <c r="DD230" s="8"/>
      <c r="DE230" s="8"/>
      <c r="DF230" s="8"/>
      <c r="DG230" s="8"/>
      <c r="DH230" s="8"/>
    </row>
    <row r="231" spans="1:112">
      <c r="A231" s="3" t="s">
        <v>5443</v>
      </c>
      <c r="B231" t="s">
        <v>29</v>
      </c>
      <c r="C231" t="s">
        <v>360</v>
      </c>
      <c r="D231" t="s">
        <v>5182</v>
      </c>
      <c r="E231" t="s">
        <v>5183</v>
      </c>
      <c r="F231" s="77" t="s">
        <v>4973</v>
      </c>
      <c r="G231" t="s">
        <v>4983</v>
      </c>
      <c r="H231" s="3" t="s">
        <v>5444</v>
      </c>
      <c r="I231" s="3" t="s">
        <v>5194</v>
      </c>
      <c r="J231" s="78"/>
      <c r="K231" s="78"/>
      <c r="M231" s="78"/>
      <c r="N231" s="8">
        <f>+SUMIFS(N$2:N$149,$CZ$2:$CZ$149,Table1[[#This Row],[BAĞLANTI]])</f>
        <v>0</v>
      </c>
      <c r="O231" s="8">
        <f>+SUMIFS(O$2:O$149,$CZ$2:$CZ$149,Table1[[#This Row],[BAĞLANTI]])</f>
        <v>0</v>
      </c>
      <c r="P231" s="8">
        <f>+SUMIFS(P$2:P$149,$CZ$2:$CZ$149,Table1[[#This Row],[BAĞLANTI]])</f>
        <v>0</v>
      </c>
      <c r="Q231" s="8">
        <f>+SUMIFS(Q$2:Q$149,$CZ$2:$CZ$149,Table1[[#This Row],[BAĞLANTI]])</f>
        <v>0</v>
      </c>
      <c r="R231" s="8">
        <f>+SUMIFS(R$2:R$149,$CZ$2:$CZ$149,Table1[[#This Row],[BAĞLANTI]])</f>
        <v>0</v>
      </c>
      <c r="S231" s="8">
        <f>+SUMIFS(S$2:S$149,$CZ$2:$CZ$149,Table1[[#This Row],[BAĞLANTI]])</f>
        <v>0</v>
      </c>
      <c r="T231" s="8">
        <f>+SUMIFS(T$2:T$149,$CZ$2:$CZ$149,Table1[[#This Row],[BAĞLANTI]])</f>
        <v>0</v>
      </c>
      <c r="U231" s="8">
        <f>+SUMIFS(U$2:U$149,$CZ$2:$CZ$149,Table1[[#This Row],[BAĞLANTI]])</f>
        <v>0</v>
      </c>
      <c r="V231" s="8">
        <f>+SUMIFS(V$2:V$149,$CZ$2:$CZ$149,Table1[[#This Row],[BAĞLANTI]])</f>
        <v>0</v>
      </c>
      <c r="W231" s="8">
        <f>+SUMIFS(W$2:W$149,$CZ$2:$CZ$149,Table1[[#This Row],[BAĞLANTI]])</f>
        <v>0</v>
      </c>
      <c r="X231" s="8">
        <f>+SUMIFS(X$2:X$149,$CZ$2:$CZ$149,Table1[[#This Row],[BAĞLANTI]])</f>
        <v>0</v>
      </c>
      <c r="Y231" s="10">
        <f>+SUMIFS(Y$2:Y$149,$CZ$2:$CZ$149,Table1[[#This Row],[BAĞLANTI]])</f>
        <v>0</v>
      </c>
      <c r="Z231" s="8">
        <f>+SUMIFS(Z$2:Z$149,$CZ$2:$CZ$149,Table1[[#This Row],[BAĞLANTI]])</f>
        <v>0</v>
      </c>
      <c r="AA231" s="8">
        <f>+SUMIFS(AA$2:AA$149,$CZ$2:$CZ$149,Table1[[#This Row],[BAĞLANTI]])</f>
        <v>0</v>
      </c>
      <c r="AB231" s="8">
        <f>+SUMIFS(AB$2:AB$149,$CZ$2:$CZ$149,Table1[[#This Row],[BAĞLANTI]])</f>
        <v>0</v>
      </c>
      <c r="AC231" s="8">
        <f>+SUMIFS(AC$2:AC$149,$CZ$2:$CZ$149,Table1[[#This Row],[BAĞLANTI]])</f>
        <v>0</v>
      </c>
      <c r="AD231" s="8">
        <f>+SUMIFS(AD$2:AD$149,$CZ$2:$CZ$149,Table1[[#This Row],[BAĞLANTI]])</f>
        <v>0</v>
      </c>
      <c r="AE231" s="8">
        <f>+SUMIFS(AE$2:AE$149,$CZ$2:$CZ$149,Table1[[#This Row],[BAĞLANTI]])</f>
        <v>0</v>
      </c>
      <c r="AF231" s="8">
        <f>+SUMIFS(AF$2:AF$149,$CZ$2:$CZ$149,Table1[[#This Row],[BAĞLANTI]])</f>
        <v>0</v>
      </c>
      <c r="AG231" s="8">
        <f>+SUMIFS(AG$2:AG$149,$CZ$2:$CZ$149,Table1[[#This Row],[BAĞLANTI]])</f>
        <v>0</v>
      </c>
      <c r="AH231" s="8">
        <f>+SUMIFS(AH$2:AH$149,$CZ$2:$CZ$149,Table1[[#This Row],[BAĞLANTI]])</f>
        <v>0</v>
      </c>
      <c r="AI231" s="8">
        <f>+SUMIFS(AI$2:AI$149,$CZ$2:$CZ$149,Table1[[#This Row],[BAĞLANTI]])</f>
        <v>0</v>
      </c>
      <c r="AJ231" s="8">
        <f>+SUMIFS(AJ$2:AJ$149,$CZ$2:$CZ$149,Table1[[#This Row],[BAĞLANTI]])</f>
        <v>0</v>
      </c>
      <c r="AK231" s="8">
        <f>+SUMIFS(AK$2:AK$149,$CZ$2:$CZ$149,Table1[[#This Row],[BAĞLANTI]])</f>
        <v>0</v>
      </c>
      <c r="AL231" s="8">
        <f>+SUMIFS(AL$2:AL$149,$CZ$2:$CZ$149,Table1[[#This Row],[BAĞLANTI]])</f>
        <v>0</v>
      </c>
      <c r="AM231" s="8">
        <f>+SUMIFS(AM$2:AM$149,$CZ$2:$CZ$149,Table1[[#This Row],[BAĞLANTI]])</f>
        <v>0</v>
      </c>
      <c r="AN231" s="8">
        <f>+SUMIFS(AN$2:AN$149,$CZ$2:$CZ$149,Table1[[#This Row],[BAĞLANTI]])</f>
        <v>0</v>
      </c>
      <c r="AO231" s="8">
        <f>+SUMIFS(AO$2:AO$149,$CZ$2:$CZ$149,Table1[[#This Row],[BAĞLANTI]])</f>
        <v>0</v>
      </c>
      <c r="AP231" s="8">
        <f>+SUMIFS(AP$2:AP$149,$CZ$2:$CZ$149,Table1[[#This Row],[BAĞLANTI]])</f>
        <v>0</v>
      </c>
      <c r="AQ231" s="8">
        <f>+SUMIFS(AQ$2:AQ$149,$CZ$2:$CZ$149,Table1[[#This Row],[BAĞLANTI]])</f>
        <v>0</v>
      </c>
      <c r="AR231" s="8">
        <f>+SUMIFS(AR$2:AR$149,$CZ$2:$CZ$149,Table1[[#This Row],[BAĞLANTI]])</f>
        <v>0</v>
      </c>
      <c r="AS231" s="8">
        <f>+SUMIFS(AS$2:AS$149,$CZ$2:$CZ$149,Table1[[#This Row],[BAĞLANTI]])</f>
        <v>0</v>
      </c>
      <c r="AT231" s="8">
        <f>+SUMIFS(AT$2:AT$149,$CZ$2:$CZ$149,Table1[[#This Row],[BAĞLANTI]])</f>
        <v>0</v>
      </c>
      <c r="AU231" s="8">
        <f>+SUMIFS(AU$2:AU$149,$CZ$2:$CZ$149,Table1[[#This Row],[BAĞLANTI]])</f>
        <v>0</v>
      </c>
      <c r="AV231" s="8">
        <f>+SUMIFS(AV$2:AV$149,$CZ$2:$CZ$149,Table1[[#This Row],[BAĞLANTI]])</f>
        <v>0</v>
      </c>
      <c r="AW231" s="8">
        <f>+SUMIFS(AW$2:AW$149,$CZ$2:$CZ$149,Table1[[#This Row],[BAĞLANTI]])</f>
        <v>0</v>
      </c>
      <c r="AX231" s="8">
        <f>+SUMIFS(AX$2:AX$149,$CZ$2:$CZ$149,Table1[[#This Row],[BAĞLANTI]])</f>
        <v>0</v>
      </c>
      <c r="AY231" s="8">
        <f>+SUMIFS(AY$2:AY$149,$CZ$2:$CZ$149,Table1[[#This Row],[BAĞLANTI]])</f>
        <v>0</v>
      </c>
      <c r="AZ231" s="8">
        <f>+SUMIFS(AZ$2:AZ$149,$CZ$2:$CZ$149,Table1[[#This Row],[BAĞLANTI]])</f>
        <v>0</v>
      </c>
      <c r="BA231" s="8">
        <f>+SUMIFS(BA$2:BA$149,$CZ$2:$CZ$149,Table1[[#This Row],[BAĞLANTI]])</f>
        <v>0</v>
      </c>
      <c r="BB231" s="8">
        <f>+SUMIFS(BB$2:BB$149,$CZ$2:$CZ$149,Table1[[#This Row],[BAĞLANTI]])</f>
        <v>0</v>
      </c>
      <c r="BC231" s="8">
        <f>+SUMIFS(BC$2:BC$149,$CZ$2:$CZ$149,Table1[[#This Row],[BAĞLANTI]])</f>
        <v>0</v>
      </c>
      <c r="BD231" s="8">
        <f>+SUMIFS(BD$2:BD$149,$CZ$2:$CZ$149,Table1[[#This Row],[BAĞLANTI]])</f>
        <v>0</v>
      </c>
      <c r="BE231" s="8">
        <f>+SUMIFS(BE$2:BE$149,$CZ$2:$CZ$149,Table1[[#This Row],[BAĞLANTI]])</f>
        <v>0</v>
      </c>
      <c r="BF231" s="8">
        <f>+SUMIFS(BF$2:BF$149,$CZ$2:$CZ$149,Table1[[#This Row],[BAĞLANTI]])</f>
        <v>0</v>
      </c>
      <c r="BG231" s="8">
        <f>+SUMIFS(BG$2:BG$149,$CZ$2:$CZ$149,Table1[[#This Row],[BAĞLANTI]])</f>
        <v>0</v>
      </c>
      <c r="BH231" s="8">
        <f>+SUMIFS(BH$2:BH$149,$CZ$2:$CZ$149,Table1[[#This Row],[BAĞLANTI]])</f>
        <v>0</v>
      </c>
      <c r="BI231" s="8">
        <f>+SUMIFS(BI$2:BI$149,$CZ$2:$CZ$149,Table1[[#This Row],[BAĞLANTI]])</f>
        <v>0</v>
      </c>
      <c r="BJ231" s="8">
        <f>+SUMIFS(BJ$2:BJ$149,$CZ$2:$CZ$149,Table1[[#This Row],[BAĞLANTI]])</f>
        <v>0</v>
      </c>
      <c r="BK231" s="8">
        <f>+SUMIFS(BK$2:BK$149,$CZ$2:$CZ$149,Table1[[#This Row],[BAĞLANTI]])</f>
        <v>0</v>
      </c>
      <c r="BL231" s="8">
        <f>+SUMIFS(BL$2:BL$149,$CZ$2:$CZ$149,Table1[[#This Row],[BAĞLANTI]])</f>
        <v>0</v>
      </c>
      <c r="BM231" s="8">
        <f>+SUMIFS(BM$2:BM$149,$CZ$2:$CZ$149,Table1[[#This Row],[BAĞLANTI]])</f>
        <v>0</v>
      </c>
      <c r="BN231" s="8">
        <f>+SUMIFS(BN$2:BN$149,$CZ$2:$CZ$149,Table1[[#This Row],[BAĞLANTI]])</f>
        <v>0</v>
      </c>
      <c r="BO231" s="8">
        <f>+SUMIFS(BO$2:BO$149,$CZ$2:$CZ$149,Table1[[#This Row],[BAĞLANTI]])</f>
        <v>0</v>
      </c>
      <c r="BP231" s="8">
        <f>+SUMIFS(BP$2:BP$149,$CZ$2:$CZ$149,Table1[[#This Row],[BAĞLANTI]])</f>
        <v>0</v>
      </c>
      <c r="BQ231" s="8">
        <f>+SUMIFS(BQ$2:BQ$149,$CZ$2:$CZ$149,Table1[[#This Row],[BAĞLANTI]])</f>
        <v>0</v>
      </c>
      <c r="BR231" s="8">
        <f>+SUMIFS(BR$2:BR$149,$CZ$2:$CZ$149,Table1[[#This Row],[BAĞLANTI]])</f>
        <v>0</v>
      </c>
      <c r="BS231" s="8">
        <f>+SUMIFS(BS$2:BS$149,$CZ$2:$CZ$149,Table1[[#This Row],[BAĞLANTI]])</f>
        <v>0</v>
      </c>
      <c r="BT231" s="8">
        <f>+SUMIFS(BT$2:BT$149,$CZ$2:$CZ$149,Table1[[#This Row],[BAĞLANTI]])</f>
        <v>0</v>
      </c>
      <c r="BU231" s="8">
        <f>+SUMIFS(BU$2:BU$149,$CZ$2:$CZ$149,Table1[[#This Row],[BAĞLANTI]])</f>
        <v>0</v>
      </c>
      <c r="BV231" s="8">
        <f>+SUMIFS(BV$2:BV$149,$CZ$2:$CZ$149,Table1[[#This Row],[BAĞLANTI]])</f>
        <v>0</v>
      </c>
      <c r="BW231" s="8">
        <f>+SUMIFS(BW$2:BW$149,$CZ$2:$CZ$149,Table1[[#This Row],[BAĞLANTI]])</f>
        <v>0</v>
      </c>
      <c r="CK231" s="8">
        <f t="shared" si="65"/>
        <v>0</v>
      </c>
      <c r="CL231" s="8">
        <f t="shared" si="66"/>
        <v>0</v>
      </c>
      <c r="CM231" s="8">
        <f t="shared" si="67"/>
        <v>0</v>
      </c>
      <c r="CN231" s="8">
        <f t="shared" si="68"/>
        <v>0</v>
      </c>
      <c r="CO231" s="8">
        <f t="shared" si="69"/>
        <v>0</v>
      </c>
      <c r="CP231" s="8">
        <f t="shared" si="70"/>
        <v>0</v>
      </c>
      <c r="CQ231" s="8">
        <f t="shared" si="71"/>
        <v>0</v>
      </c>
      <c r="CR231" s="8">
        <f t="shared" si="72"/>
        <v>0</v>
      </c>
      <c r="CS231" s="8">
        <f t="shared" si="73"/>
        <v>0</v>
      </c>
      <c r="CT231" s="8">
        <f t="shared" si="74"/>
        <v>0</v>
      </c>
      <c r="CU231" s="8">
        <f t="shared" si="75"/>
        <v>0</v>
      </c>
      <c r="CV231" s="8">
        <f t="shared" si="76"/>
        <v>0</v>
      </c>
      <c r="CW231" s="8">
        <f>+SUMIFS(CW$2:CW$149,$CZ$2:$CZ$149,Table1[[#This Row],[BAĞLANTI]])</f>
        <v>0</v>
      </c>
      <c r="CX231" s="8">
        <f>+SUMIFS(CX$2:CX$149,$CZ$2:$CZ$149,Table1[[#This Row],[BAĞLANTI]])</f>
        <v>0</v>
      </c>
      <c r="CY231" s="8">
        <f>+SUMIFS(CY$2:CY$149,$CZ$2:$CZ$149,Table1[[#This Row],[BAĞLANTI]])</f>
        <v>0</v>
      </c>
      <c r="CZ231" s="8" t="s">
        <v>5441</v>
      </c>
      <c r="DA231" s="8"/>
      <c r="DB231" s="8"/>
      <c r="DC231" s="8"/>
      <c r="DD231" s="8"/>
      <c r="DE231" s="8"/>
      <c r="DF231" s="8"/>
      <c r="DG231" s="8"/>
      <c r="DH231" s="8"/>
    </row>
    <row r="232" spans="1:112">
      <c r="A232" s="3" t="s">
        <v>5443</v>
      </c>
      <c r="B232" s="79" t="s">
        <v>4913</v>
      </c>
      <c r="C232" t="s">
        <v>4914</v>
      </c>
      <c r="D232" t="s">
        <v>4967</v>
      </c>
      <c r="E232" t="s">
        <v>4968</v>
      </c>
      <c r="F232" s="77" t="s">
        <v>4973</v>
      </c>
      <c r="G232" t="s">
        <v>4983</v>
      </c>
      <c r="H232" s="3" t="s">
        <v>4993</v>
      </c>
      <c r="I232" s="3"/>
      <c r="J232" s="78"/>
      <c r="K232" s="78"/>
      <c r="M232" s="78"/>
      <c r="W232" s="8">
        <v>0</v>
      </c>
      <c r="X232" s="8">
        <v>0</v>
      </c>
      <c r="Y232" s="10">
        <v>5.0756161067110908E-2</v>
      </c>
      <c r="Z232" s="8">
        <v>3.848222132057625E-2</v>
      </c>
      <c r="AA232" s="8">
        <v>3.5272107563637536E-2</v>
      </c>
      <c r="AB232" s="8">
        <v>8.0818181835268024E-3</v>
      </c>
      <c r="AC232" s="8">
        <v>2.8216418381832292E-3</v>
      </c>
      <c r="AD232" s="8">
        <v>1.5494230518075351E-4</v>
      </c>
      <c r="AE232" s="8">
        <v>1.6785416394581628E-4</v>
      </c>
      <c r="AF232" s="8">
        <v>8.5970219392894134E-3</v>
      </c>
      <c r="AG232" s="8">
        <v>3.9216002737358618E-2</v>
      </c>
      <c r="AH232" s="8">
        <v>3.6489209190405707E-2</v>
      </c>
      <c r="AI232" s="8">
        <v>2.9961019690785063E-2</v>
      </c>
      <c r="AJ232" s="8">
        <v>0</v>
      </c>
      <c r="AK232" s="8">
        <v>5.0756161067110908E-2</v>
      </c>
      <c r="AL232" s="8">
        <v>3.848222132057625E-2</v>
      </c>
      <c r="AM232" s="8">
        <v>3.5272107563637536E-2</v>
      </c>
      <c r="AN232" s="8">
        <v>8.0818181835268024E-3</v>
      </c>
      <c r="AO232" s="8">
        <v>2.8216418381832292E-3</v>
      </c>
      <c r="AP232" s="8">
        <v>1.5494230518075351E-4</v>
      </c>
      <c r="AQ232" s="8">
        <v>1.6785416394581628E-4</v>
      </c>
      <c r="AR232" s="8">
        <v>8.5970219392894134E-3</v>
      </c>
      <c r="AS232" s="8">
        <v>3.9216002737358618E-2</v>
      </c>
      <c r="AT232" s="8">
        <v>3.6489209190405707E-2</v>
      </c>
      <c r="AU232" s="8">
        <v>2.9961019690785063E-2</v>
      </c>
      <c r="AV232" s="8">
        <v>0</v>
      </c>
      <c r="AW232" s="8">
        <v>5.0756161067110908E-2</v>
      </c>
      <c r="AX232" s="8">
        <v>3.848222132057625E-2</v>
      </c>
      <c r="AY232" s="8">
        <v>3.5272107563637536E-2</v>
      </c>
      <c r="AZ232" s="8">
        <v>8.0818181835268024E-3</v>
      </c>
      <c r="BA232" s="8">
        <v>2.8216418381832292E-3</v>
      </c>
      <c r="BB232" s="8">
        <v>1.5494230518075351E-4</v>
      </c>
      <c r="BC232" s="8">
        <v>1.6785416394581628E-4</v>
      </c>
      <c r="BD232" s="8">
        <v>8.5970219392894134E-3</v>
      </c>
      <c r="BE232" s="8">
        <v>3.9216002737358618E-2</v>
      </c>
      <c r="BF232" s="8">
        <v>3.6489209190405707E-2</v>
      </c>
      <c r="BG232" s="8">
        <v>2.9961019690785063E-2</v>
      </c>
      <c r="BH232" s="8">
        <v>0</v>
      </c>
      <c r="BI232" s="8">
        <v>5.0756161067110908E-2</v>
      </c>
      <c r="BJ232" s="8">
        <v>3.848222132057625E-2</v>
      </c>
      <c r="BK232" s="8">
        <v>3.5272107563637536E-2</v>
      </c>
      <c r="BL232" s="8">
        <v>8.0818181835268024E-3</v>
      </c>
      <c r="BM232" s="8">
        <v>2.8216418381832292E-3</v>
      </c>
      <c r="BN232" s="8">
        <v>1.5494230518075351E-4</v>
      </c>
      <c r="BO232" s="8">
        <v>1.6785416394581628E-4</v>
      </c>
      <c r="BP232" s="8">
        <v>8.5970219392894134E-3</v>
      </c>
      <c r="BQ232" s="8">
        <v>3.9216002737358618E-2</v>
      </c>
      <c r="BR232" s="8">
        <v>3.6489209190405707E-2</v>
      </c>
      <c r="BS232" s="8">
        <v>2.9961019690785063E-2</v>
      </c>
      <c r="CK232" s="8">
        <f t="shared" si="65"/>
        <v>0</v>
      </c>
      <c r="CL232" s="8">
        <f t="shared" si="66"/>
        <v>0</v>
      </c>
      <c r="CM232" s="8">
        <f t="shared" si="67"/>
        <v>0</v>
      </c>
      <c r="CN232" s="8">
        <f t="shared" si="68"/>
        <v>0</v>
      </c>
      <c r="CO232" s="8">
        <f t="shared" si="69"/>
        <v>0</v>
      </c>
      <c r="CP232" s="8">
        <f t="shared" si="70"/>
        <v>0</v>
      </c>
      <c r="CQ232" s="8">
        <f t="shared" si="71"/>
        <v>0</v>
      </c>
      <c r="CR232" s="8">
        <f t="shared" si="72"/>
        <v>0</v>
      </c>
      <c r="CS232" s="8">
        <f t="shared" si="73"/>
        <v>0</v>
      </c>
      <c r="CT232" s="8">
        <f t="shared" si="74"/>
        <v>0</v>
      </c>
      <c r="CU232" s="8">
        <f t="shared" si="75"/>
        <v>0</v>
      </c>
      <c r="CV232" s="8">
        <f t="shared" si="76"/>
        <v>0</v>
      </c>
      <c r="CW232" s="8" t="str">
        <f>+_xlfn.XLOOKUP(Table1[[#This Row],[L4 Code]],KIRMATAŞ!B:B,KIRMATAŞ!B:B,"")</f>
        <v/>
      </c>
      <c r="CX232" s="8" t="str">
        <f>+_xlfn.XLOOKUP(Table1[[#This Row],[L4 Code]],'SU TEMİNİ'!C:C,'SU TEMİNİ'!C:C,"")</f>
        <v/>
      </c>
      <c r="CY232" s="8" t="str">
        <f>+_xlfn.XLOOKUP(Table1[[#This Row],[L4 Code]],TAŞ!C:C,TAŞ!C:C,"")</f>
        <v/>
      </c>
      <c r="CZ232" s="8" t="str">
        <f>Table1[[#This Row],[L4 Code]]&amp;"-"&amp;Table1[[#This Row],[T1 Code]]</f>
        <v>E-08.SGR-02.KSK-001-1000</v>
      </c>
      <c r="DA232" s="8"/>
      <c r="DB232" s="8"/>
      <c r="DC232" s="8"/>
      <c r="DD232" s="8"/>
      <c r="DE232" s="8"/>
      <c r="DF232" s="8"/>
      <c r="DG232" s="8"/>
      <c r="DH232" s="8"/>
    </row>
    <row r="233" spans="1:112">
      <c r="A233" s="3" t="s">
        <v>5443</v>
      </c>
      <c r="B233" s="79" t="s">
        <v>4873</v>
      </c>
      <c r="C233" t="s">
        <v>4874</v>
      </c>
      <c r="D233" t="s">
        <v>4967</v>
      </c>
      <c r="E233" t="s">
        <v>4968</v>
      </c>
      <c r="F233" s="77" t="s">
        <v>4973</v>
      </c>
      <c r="G233" t="s">
        <v>4983</v>
      </c>
      <c r="H233" s="3" t="s">
        <v>4993</v>
      </c>
      <c r="I233" s="3"/>
      <c r="J233" s="78"/>
      <c r="K233" s="78"/>
      <c r="M233" s="78"/>
      <c r="W233" s="8">
        <v>0</v>
      </c>
      <c r="X233" s="8">
        <v>0.41191526840623383</v>
      </c>
      <c r="Y233" s="10">
        <v>9.4309305970598778E-3</v>
      </c>
      <c r="Z233" s="8">
        <v>1.787802113614519E-2</v>
      </c>
      <c r="AA233" s="8">
        <v>0.42086306999727635</v>
      </c>
      <c r="AB233" s="8">
        <v>2.0752086137769018E-2</v>
      </c>
      <c r="AC233" s="8">
        <v>1.6075717143939093E-2</v>
      </c>
      <c r="AD233" s="8">
        <v>1.7282665365882122E-2</v>
      </c>
      <c r="AE233" s="8">
        <v>1.8949782145562925E-2</v>
      </c>
      <c r="AF233" s="8">
        <v>1.1858429138435564E-2</v>
      </c>
      <c r="AG233" s="8">
        <v>1.4020352879699207E-2</v>
      </c>
      <c r="AH233" s="8">
        <v>1.4252819514879755E-2</v>
      </c>
      <c r="AI233" s="8">
        <v>8.2542043975715462E-3</v>
      </c>
      <c r="AJ233" s="8">
        <v>8.9478015910425656E-3</v>
      </c>
      <c r="AK233" s="8">
        <v>9.5188515485030434E-3</v>
      </c>
      <c r="AL233" s="8">
        <v>0</v>
      </c>
      <c r="CK233" s="8">
        <f t="shared" si="65"/>
        <v>0</v>
      </c>
      <c r="CL233" s="8">
        <f t="shared" si="66"/>
        <v>0</v>
      </c>
      <c r="CM233" s="8">
        <f t="shared" si="67"/>
        <v>0</v>
      </c>
      <c r="CN233" s="8">
        <f t="shared" si="68"/>
        <v>0</v>
      </c>
      <c r="CO233" s="8">
        <f t="shared" si="69"/>
        <v>0</v>
      </c>
      <c r="CP233" s="8">
        <f t="shared" si="70"/>
        <v>0</v>
      </c>
      <c r="CQ233" s="8">
        <f t="shared" si="71"/>
        <v>0</v>
      </c>
      <c r="CR233" s="8">
        <f t="shared" si="72"/>
        <v>0</v>
      </c>
      <c r="CS233" s="8">
        <f t="shared" si="73"/>
        <v>0</v>
      </c>
      <c r="CT233" s="8">
        <f t="shared" si="74"/>
        <v>0</v>
      </c>
      <c r="CU233" s="8">
        <f t="shared" si="75"/>
        <v>0</v>
      </c>
      <c r="CV233" s="8">
        <f t="shared" si="76"/>
        <v>0</v>
      </c>
      <c r="CW233" s="8" t="str">
        <f>+_xlfn.XLOOKUP(Table1[[#This Row],[L4 Code]],KIRMATAŞ!B:B,KIRMATAŞ!B:B,"")</f>
        <v/>
      </c>
      <c r="CX233" s="8" t="str">
        <f>+_xlfn.XLOOKUP(Table1[[#This Row],[L4 Code]],'SU TEMİNİ'!C:C,'SU TEMİNİ'!C:C,"")</f>
        <v/>
      </c>
      <c r="CY233" s="8" t="str">
        <f>+_xlfn.XLOOKUP(Table1[[#This Row],[L4 Code]],TAŞ!C:C,TAŞ!C:C,"")</f>
        <v/>
      </c>
      <c r="CZ233" s="8" t="str">
        <f>Table1[[#This Row],[L4 Code]]&amp;"-"&amp;Table1[[#This Row],[T1 Code]]</f>
        <v>E-07.FIN-01.TEM-810-1000</v>
      </c>
      <c r="DA233" s="8"/>
      <c r="DB233" s="8"/>
      <c r="DC233" s="8"/>
      <c r="DD233" s="8"/>
      <c r="DE233" s="8"/>
      <c r="DF233" s="8"/>
      <c r="DG233" s="8"/>
      <c r="DH233" s="8"/>
    </row>
    <row r="234" spans="1:112">
      <c r="A234" s="3" t="s">
        <v>5443</v>
      </c>
      <c r="B234" s="79" t="s">
        <v>4907</v>
      </c>
      <c r="C234" t="s">
        <v>4908</v>
      </c>
      <c r="D234" t="s">
        <v>4967</v>
      </c>
      <c r="E234" t="s">
        <v>4968</v>
      </c>
      <c r="F234" s="77" t="s">
        <v>4973</v>
      </c>
      <c r="G234" t="s">
        <v>4983</v>
      </c>
      <c r="H234" s="3" t="s">
        <v>4993</v>
      </c>
      <c r="I234" s="3"/>
      <c r="J234" s="78"/>
      <c r="K234" s="78"/>
      <c r="M234" s="78"/>
      <c r="W234" s="8">
        <v>0</v>
      </c>
      <c r="X234" s="8">
        <v>9.9999999999999992E-2</v>
      </c>
      <c r="Y234" s="10">
        <v>0</v>
      </c>
      <c r="Z234" s="8">
        <v>0</v>
      </c>
      <c r="AA234" s="8">
        <v>0</v>
      </c>
      <c r="AB234" s="8">
        <v>9.9999999999999992E-2</v>
      </c>
      <c r="AC234" s="8">
        <v>0</v>
      </c>
      <c r="AD234" s="8">
        <v>0</v>
      </c>
      <c r="AE234" s="8">
        <v>0</v>
      </c>
      <c r="AF234" s="8">
        <v>9.9999999999999992E-2</v>
      </c>
      <c r="AG234" s="8">
        <v>0</v>
      </c>
      <c r="AH234" s="8">
        <v>0</v>
      </c>
      <c r="AI234" s="8">
        <v>0</v>
      </c>
      <c r="AJ234" s="8">
        <v>9.9999999999999992E-2</v>
      </c>
      <c r="AK234" s="8">
        <v>0</v>
      </c>
      <c r="AL234" s="8">
        <v>0</v>
      </c>
      <c r="AM234" s="8">
        <v>0</v>
      </c>
      <c r="AN234" s="8">
        <v>9.9999999999999992E-2</v>
      </c>
      <c r="AO234" s="8">
        <v>0</v>
      </c>
      <c r="AP234" s="8">
        <v>0</v>
      </c>
      <c r="AQ234" s="8">
        <v>0</v>
      </c>
      <c r="AR234" s="8">
        <v>9.9999999999999992E-2</v>
      </c>
      <c r="AS234" s="8">
        <v>0</v>
      </c>
      <c r="AT234" s="8">
        <v>0</v>
      </c>
      <c r="AU234" s="8">
        <v>0</v>
      </c>
      <c r="AV234" s="8">
        <v>9.9999999999999992E-2</v>
      </c>
      <c r="AW234" s="8">
        <v>0</v>
      </c>
      <c r="AX234" s="8">
        <v>0</v>
      </c>
      <c r="AY234" s="8">
        <v>0</v>
      </c>
      <c r="AZ234" s="8">
        <v>9.9999999999999992E-2</v>
      </c>
      <c r="BA234" s="8">
        <v>0</v>
      </c>
      <c r="BB234" s="8">
        <v>0</v>
      </c>
      <c r="BC234" s="8">
        <v>0</v>
      </c>
      <c r="BD234" s="8">
        <v>9.9999999999999992E-2</v>
      </c>
      <c r="BE234" s="8">
        <v>0</v>
      </c>
      <c r="BF234" s="8">
        <v>0</v>
      </c>
      <c r="BG234" s="8">
        <v>0</v>
      </c>
      <c r="BH234" s="8">
        <v>0</v>
      </c>
      <c r="BI234" s="8">
        <v>0</v>
      </c>
      <c r="BJ234" s="8">
        <v>0</v>
      </c>
      <c r="BK234" s="8">
        <v>0</v>
      </c>
      <c r="BL234" s="8">
        <v>0</v>
      </c>
      <c r="BM234" s="8">
        <v>0</v>
      </c>
      <c r="BN234" s="8">
        <v>0</v>
      </c>
      <c r="BO234" s="8">
        <v>0</v>
      </c>
      <c r="BP234" s="8">
        <v>9.9999999999999992E-2</v>
      </c>
      <c r="BQ234" s="8">
        <v>0</v>
      </c>
      <c r="BR234" s="8">
        <v>0</v>
      </c>
      <c r="BS234" s="8">
        <v>0</v>
      </c>
      <c r="CK234" s="8">
        <f t="shared" si="65"/>
        <v>0</v>
      </c>
      <c r="CL234" s="8">
        <f t="shared" si="66"/>
        <v>0</v>
      </c>
      <c r="CM234" s="8">
        <f t="shared" si="67"/>
        <v>0</v>
      </c>
      <c r="CN234" s="8">
        <f t="shared" si="68"/>
        <v>0</v>
      </c>
      <c r="CO234" s="8">
        <f t="shared" si="69"/>
        <v>0</v>
      </c>
      <c r="CP234" s="8">
        <f t="shared" si="70"/>
        <v>0</v>
      </c>
      <c r="CQ234" s="8">
        <f t="shared" si="71"/>
        <v>0</v>
      </c>
      <c r="CR234" s="8">
        <f t="shared" si="72"/>
        <v>0</v>
      </c>
      <c r="CS234" s="8">
        <f t="shared" si="73"/>
        <v>0</v>
      </c>
      <c r="CT234" s="8">
        <f t="shared" si="74"/>
        <v>0</v>
      </c>
      <c r="CU234" s="8">
        <f t="shared" si="75"/>
        <v>0</v>
      </c>
      <c r="CV234" s="8">
        <f t="shared" si="76"/>
        <v>0</v>
      </c>
      <c r="CW234" s="8" t="str">
        <f>+_xlfn.XLOOKUP(Table1[[#This Row],[L4 Code]],KIRMATAŞ!B:B,KIRMATAŞ!B:B,"")</f>
        <v/>
      </c>
      <c r="CX234" s="8" t="str">
        <f>+_xlfn.XLOOKUP(Table1[[#This Row],[L4 Code]],'SU TEMİNİ'!C:C,'SU TEMİNİ'!C:C,"")</f>
        <v/>
      </c>
      <c r="CY234" s="8" t="str">
        <f>+_xlfn.XLOOKUP(Table1[[#This Row],[L4 Code]],TAŞ!C:C,TAŞ!C:C,"")</f>
        <v/>
      </c>
      <c r="CZ234" s="8" t="str">
        <f>Table1[[#This Row],[L4 Code]]&amp;"-"&amp;Table1[[#This Row],[T1 Code]]</f>
        <v>E-08.SGR-01.ALL-001-1000</v>
      </c>
      <c r="DA234" s="8"/>
      <c r="DB234" s="8"/>
      <c r="DC234" s="8"/>
      <c r="DD234" s="8"/>
      <c r="DE234" s="8"/>
      <c r="DF234" s="8"/>
      <c r="DG234" s="8"/>
      <c r="DH234" s="8"/>
    </row>
    <row r="235" spans="1:112">
      <c r="A235" s="3" t="s">
        <v>5443</v>
      </c>
      <c r="B235" s="79" t="s">
        <v>4193</v>
      </c>
      <c r="C235" t="s">
        <v>4194</v>
      </c>
      <c r="D235" t="s">
        <v>4967</v>
      </c>
      <c r="E235" t="s">
        <v>4968</v>
      </c>
      <c r="F235" s="77" t="s">
        <v>4973</v>
      </c>
      <c r="G235" t="s">
        <v>4983</v>
      </c>
      <c r="H235" t="s">
        <v>4993</v>
      </c>
      <c r="W235" s="8">
        <v>0</v>
      </c>
      <c r="X235" s="8">
        <v>0</v>
      </c>
      <c r="Y235" s="10">
        <v>6.25E-2</v>
      </c>
      <c r="Z235" s="8">
        <v>0</v>
      </c>
      <c r="AA235" s="8">
        <v>0</v>
      </c>
      <c r="AB235" s="8">
        <v>6.25E-2</v>
      </c>
      <c r="AC235" s="8">
        <v>0</v>
      </c>
      <c r="AD235" s="8">
        <v>0</v>
      </c>
      <c r="AE235" s="8">
        <v>6.25E-2</v>
      </c>
      <c r="AF235" s="8">
        <v>0</v>
      </c>
      <c r="AG235" s="8">
        <v>0</v>
      </c>
      <c r="AH235" s="8">
        <v>6.25E-2</v>
      </c>
      <c r="AI235" s="8">
        <v>0</v>
      </c>
      <c r="AJ235" s="8">
        <v>0</v>
      </c>
      <c r="AK235" s="8">
        <v>6.25E-2</v>
      </c>
      <c r="AL235" s="8">
        <v>0</v>
      </c>
      <c r="AM235" s="8">
        <v>0</v>
      </c>
      <c r="AN235" s="8">
        <v>6.25E-2</v>
      </c>
      <c r="AO235" s="8">
        <v>0</v>
      </c>
      <c r="AP235" s="8">
        <v>0</v>
      </c>
      <c r="AQ235" s="8">
        <v>6.25E-2</v>
      </c>
      <c r="AR235" s="8">
        <v>0</v>
      </c>
      <c r="AS235" s="8">
        <v>0</v>
      </c>
      <c r="AT235" s="8">
        <v>6.25E-2</v>
      </c>
      <c r="AU235" s="8">
        <v>0</v>
      </c>
      <c r="AV235" s="8">
        <v>0</v>
      </c>
      <c r="AW235" s="8">
        <v>6.25E-2</v>
      </c>
      <c r="AX235" s="8">
        <v>0</v>
      </c>
      <c r="AY235" s="8">
        <v>0</v>
      </c>
      <c r="AZ235" s="8">
        <v>6.25E-2</v>
      </c>
      <c r="BA235" s="8">
        <v>0</v>
      </c>
      <c r="BB235" s="8">
        <v>0</v>
      </c>
      <c r="BC235" s="8">
        <v>6.25E-2</v>
      </c>
      <c r="BD235" s="8">
        <v>0</v>
      </c>
      <c r="BE235" s="8">
        <v>0</v>
      </c>
      <c r="BF235" s="8">
        <v>6.25E-2</v>
      </c>
      <c r="BG235" s="8">
        <v>0</v>
      </c>
      <c r="BH235" s="8">
        <v>0</v>
      </c>
      <c r="BI235" s="8">
        <v>6.25E-2</v>
      </c>
      <c r="BJ235" s="8">
        <v>0</v>
      </c>
      <c r="BK235" s="8">
        <v>0</v>
      </c>
      <c r="BL235" s="8">
        <v>6.25E-2</v>
      </c>
      <c r="BM235" s="8">
        <v>0</v>
      </c>
      <c r="BN235" s="8">
        <v>0</v>
      </c>
      <c r="BO235" s="8">
        <v>6.25E-2</v>
      </c>
      <c r="BP235" s="8">
        <v>0</v>
      </c>
      <c r="BQ235" s="8">
        <v>0</v>
      </c>
      <c r="BR235" s="8">
        <v>6.25E-2</v>
      </c>
      <c r="BS235" s="8">
        <v>0</v>
      </c>
      <c r="CK235" s="8">
        <f t="shared" si="65"/>
        <v>0</v>
      </c>
      <c r="CL235" s="8">
        <f t="shared" si="66"/>
        <v>0</v>
      </c>
      <c r="CM235" s="8">
        <f t="shared" si="67"/>
        <v>0</v>
      </c>
      <c r="CN235" s="8">
        <f t="shared" si="68"/>
        <v>0</v>
      </c>
      <c r="CO235" s="8">
        <f t="shared" si="69"/>
        <v>0</v>
      </c>
      <c r="CP235" s="8">
        <f t="shared" si="70"/>
        <v>0</v>
      </c>
      <c r="CQ235" s="8">
        <f t="shared" si="71"/>
        <v>0</v>
      </c>
      <c r="CR235" s="8">
        <f t="shared" si="72"/>
        <v>0</v>
      </c>
      <c r="CS235" s="8">
        <f t="shared" si="73"/>
        <v>0</v>
      </c>
      <c r="CT235" s="8">
        <f t="shared" si="74"/>
        <v>0</v>
      </c>
      <c r="CU235" s="8">
        <f t="shared" si="75"/>
        <v>0</v>
      </c>
      <c r="CV235" s="8">
        <f t="shared" si="76"/>
        <v>0</v>
      </c>
      <c r="CW235" s="8" t="str">
        <f>+_xlfn.XLOOKUP(Table1[[#This Row],[L4 Code]],KIRMATAŞ!B:B,KIRMATAŞ!B:B,"")</f>
        <v/>
      </c>
      <c r="CX235" s="8" t="str">
        <f>+_xlfn.XLOOKUP(Table1[[#This Row],[L4 Code]],'SU TEMİNİ'!C:C,'SU TEMİNİ'!C:C,"")</f>
        <v/>
      </c>
      <c r="CY235" s="8" t="str">
        <f>+_xlfn.XLOOKUP(Table1[[#This Row],[L4 Code]],TAŞ!C:C,TAŞ!C:C,"")</f>
        <v/>
      </c>
      <c r="CZ235" s="8" t="str">
        <f>Table1[[#This Row],[L4 Code]]&amp;"-"&amp;Table1[[#This Row],[T1 Code]]</f>
        <v>E-04.DNS-01.SEC-110-1000</v>
      </c>
      <c r="DA235" s="8"/>
      <c r="DB235" s="8"/>
      <c r="DC235" s="8"/>
      <c r="DD235" s="8"/>
      <c r="DE235" s="8"/>
      <c r="DF235" s="8"/>
      <c r="DG235" s="8"/>
      <c r="DH235" s="8"/>
    </row>
    <row r="236" spans="1:112">
      <c r="A236" s="3" t="s">
        <v>5443</v>
      </c>
      <c r="B236" s="111" t="s">
        <v>5290</v>
      </c>
      <c r="C236" t="s">
        <v>5293</v>
      </c>
      <c r="D236" t="s">
        <v>4967</v>
      </c>
      <c r="F236" s="77" t="s">
        <v>4973</v>
      </c>
      <c r="H236" s="3" t="s">
        <v>4984</v>
      </c>
      <c r="I236" s="3"/>
      <c r="J236" s="78"/>
      <c r="K236" s="78"/>
      <c r="M236" s="78"/>
      <c r="Y236" s="112">
        <v>0</v>
      </c>
      <c r="AX236" s="8">
        <v>0.1</v>
      </c>
      <c r="AY236" s="8">
        <v>0.1</v>
      </c>
      <c r="AZ236" s="8">
        <v>0.1</v>
      </c>
      <c r="BA236" s="8">
        <v>0.1</v>
      </c>
      <c r="BB236" s="8">
        <v>0.1</v>
      </c>
      <c r="BC236" s="8">
        <v>0.1</v>
      </c>
      <c r="BD236" s="8">
        <v>0.1</v>
      </c>
      <c r="BE236" s="8">
        <v>0.1</v>
      </c>
      <c r="BF236" s="8">
        <v>0.1</v>
      </c>
      <c r="BG236" s="8">
        <v>0.1</v>
      </c>
      <c r="CK236" s="8">
        <f t="shared" si="65"/>
        <v>0</v>
      </c>
      <c r="CL236" s="8">
        <f t="shared" si="66"/>
        <v>0</v>
      </c>
      <c r="CM236" s="8">
        <f t="shared" si="67"/>
        <v>0</v>
      </c>
      <c r="CN236" s="8">
        <f t="shared" si="68"/>
        <v>0</v>
      </c>
      <c r="CO236" s="8">
        <f t="shared" si="69"/>
        <v>0</v>
      </c>
      <c r="CP236" s="8">
        <f t="shared" si="70"/>
        <v>0</v>
      </c>
      <c r="CQ236" s="8">
        <f t="shared" si="71"/>
        <v>0</v>
      </c>
      <c r="CR236" s="8">
        <f t="shared" si="72"/>
        <v>0</v>
      </c>
      <c r="CS236" s="8">
        <f t="shared" si="73"/>
        <v>0</v>
      </c>
      <c r="CT236" s="8">
        <f t="shared" si="74"/>
        <v>0</v>
      </c>
      <c r="CU236" s="8">
        <f t="shared" si="75"/>
        <v>0</v>
      </c>
      <c r="CV236" s="8">
        <f t="shared" si="76"/>
        <v>0</v>
      </c>
      <c r="CW236" s="8" t="str">
        <f>+_xlfn.XLOOKUP(Table1[[#This Row],[L4 Code]],KIRMATAŞ!B:B,KIRMATAŞ!B:B,"")</f>
        <v/>
      </c>
      <c r="CX236" s="8" t="str">
        <f>+_xlfn.XLOOKUP(Table1[[#This Row],[L4 Code]],'SU TEMİNİ'!C:C,'SU TEMİNİ'!C:C,"")</f>
        <v/>
      </c>
      <c r="CY236" s="8" t="str">
        <f>+_xlfn.XLOOKUP(Table1[[#This Row],[L4 Code]],TAŞ!C:C,TAŞ!C:C,"")</f>
        <v/>
      </c>
      <c r="CZ236" s="8" t="str">
        <f>Table1[[#This Row],[L4 Code]]&amp;"-"&amp;Table1[[#This Row],[T1 Code]]</f>
        <v>D-02.UST-01.UST-990-1000</v>
      </c>
      <c r="DA236" s="8"/>
      <c r="DB236" s="8"/>
      <c r="DC236" s="8"/>
      <c r="DD236" s="8"/>
      <c r="DE236" s="8"/>
      <c r="DF236" s="8"/>
      <c r="DG236" s="8"/>
      <c r="DH236" s="8"/>
    </row>
    <row r="237" spans="1:112">
      <c r="A237" s="88" t="s">
        <v>5443</v>
      </c>
      <c r="B237" s="87" t="s">
        <v>5221</v>
      </c>
      <c r="C237" s="87" t="s">
        <v>5292</v>
      </c>
      <c r="D237" s="87" t="s">
        <v>4967</v>
      </c>
      <c r="E237" s="87" t="s">
        <v>4968</v>
      </c>
      <c r="F237" s="89" t="s">
        <v>4973</v>
      </c>
      <c r="G237" s="87" t="s">
        <v>4983</v>
      </c>
      <c r="H237" s="87" t="s">
        <v>5444</v>
      </c>
      <c r="I237" s="87"/>
      <c r="J237" s="90"/>
      <c r="K237" s="90"/>
      <c r="L237" s="91"/>
      <c r="M237" s="90"/>
      <c r="N237" s="75">
        <v>0</v>
      </c>
      <c r="O237" s="75">
        <v>0</v>
      </c>
      <c r="P237" s="75">
        <v>15729.012752505398</v>
      </c>
      <c r="Q237" s="75">
        <v>23395.977099889933</v>
      </c>
      <c r="R237" s="75">
        <v>32109.001326645026</v>
      </c>
      <c r="S237" s="75">
        <v>48553.729211334059</v>
      </c>
      <c r="T237" s="75">
        <v>44393.280395943846</v>
      </c>
      <c r="U237" s="75">
        <v>43364.563994685333</v>
      </c>
      <c r="V237" s="75">
        <v>40915.639618144363</v>
      </c>
      <c r="W237" s="75">
        <v>37865.170728512712</v>
      </c>
      <c r="X237" s="75">
        <v>36349.785212207811</v>
      </c>
      <c r="Y237" s="95">
        <v>143129.97558575601</v>
      </c>
      <c r="Z237" s="75">
        <v>146801.52430840465</v>
      </c>
      <c r="AA237" s="75">
        <v>135376.27888381033</v>
      </c>
      <c r="AB237" s="75">
        <v>136659.94404251018</v>
      </c>
      <c r="AC237" s="75">
        <v>147038.3351421612</v>
      </c>
      <c r="AD237" s="75">
        <v>186254.97058647106</v>
      </c>
      <c r="AE237" s="75">
        <v>229940.57966783224</v>
      </c>
      <c r="AF237" s="75">
        <v>299474.97433990549</v>
      </c>
      <c r="AG237" s="75">
        <v>314985.08854216995</v>
      </c>
      <c r="AH237" s="75">
        <v>349802.90414199478</v>
      </c>
      <c r="AI237" s="75">
        <v>347871.07871869963</v>
      </c>
      <c r="AJ237" s="75">
        <v>347575.87218753499</v>
      </c>
      <c r="AK237" s="75">
        <v>320070.67652254424</v>
      </c>
      <c r="AL237" s="75">
        <v>313896.6473690616</v>
      </c>
      <c r="AM237" s="75">
        <v>204778.67837718429</v>
      </c>
      <c r="AN237" s="75">
        <v>153461.94046587351</v>
      </c>
      <c r="AO237" s="75">
        <v>149110.77250742586</v>
      </c>
      <c r="AP237" s="75">
        <v>126733.38624115656</v>
      </c>
      <c r="AQ237" s="75">
        <v>192247.2512129395</v>
      </c>
      <c r="AR237" s="75">
        <v>236585.37921755592</v>
      </c>
      <c r="AS237" s="75">
        <v>308925.78433812474</v>
      </c>
      <c r="AT237" s="75">
        <v>310627.05036407086</v>
      </c>
      <c r="AU237" s="75">
        <v>310171.71093058609</v>
      </c>
      <c r="AV237" s="75">
        <v>307408.79755595006</v>
      </c>
      <c r="AW237" s="75">
        <v>301564.76105102943</v>
      </c>
      <c r="AX237" s="75">
        <v>258321.80777391288</v>
      </c>
      <c r="AY237" s="75">
        <v>143909.73874582391</v>
      </c>
      <c r="AZ237" s="75">
        <v>45094.645636857851</v>
      </c>
      <c r="BA237" s="75">
        <v>6783.5359554105053</v>
      </c>
      <c r="BB237" s="75">
        <v>8202.3960397147002</v>
      </c>
      <c r="BC237" s="75">
        <v>8025.8777501409159</v>
      </c>
      <c r="BD237" s="75">
        <v>7982.8929101409167</v>
      </c>
      <c r="BE237" s="75">
        <v>7792.7467149972181</v>
      </c>
      <c r="BF237" s="75">
        <v>6369.7847217942854</v>
      </c>
      <c r="BG237" s="75">
        <v>6263.3000577942848</v>
      </c>
      <c r="BH237" s="75">
        <v>6188.3742417942858</v>
      </c>
      <c r="BI237" s="75">
        <v>5095.837457794285</v>
      </c>
      <c r="BJ237" s="75">
        <v>4089.7015017942854</v>
      </c>
      <c r="BK237" s="75">
        <v>1489.745681794285</v>
      </c>
      <c r="BL237" s="75">
        <v>0</v>
      </c>
      <c r="BM237" s="75">
        <v>0</v>
      </c>
      <c r="BN237" s="75">
        <v>0</v>
      </c>
      <c r="BO237" s="75">
        <v>0</v>
      </c>
      <c r="BP237" s="75">
        <v>0</v>
      </c>
      <c r="BQ237" s="75">
        <v>0</v>
      </c>
      <c r="BR237" s="75">
        <v>0</v>
      </c>
      <c r="BS237" s="75">
        <v>0</v>
      </c>
      <c r="BT237" s="75">
        <v>0</v>
      </c>
      <c r="BU237" s="75">
        <v>0</v>
      </c>
      <c r="BV237" s="75">
        <v>0</v>
      </c>
      <c r="BW237" s="75">
        <v>0</v>
      </c>
      <c r="BX237" s="75"/>
      <c r="BY237" s="75"/>
      <c r="BZ237" s="75"/>
      <c r="CA237" s="75"/>
      <c r="CB237" s="75"/>
      <c r="CC237" s="75"/>
      <c r="CD237" s="75"/>
      <c r="CE237" s="75"/>
      <c r="CF237" s="75"/>
      <c r="CG237" s="75"/>
      <c r="CH237" s="75"/>
      <c r="CI237" s="75"/>
      <c r="CJ237" s="75"/>
      <c r="CK237" s="75">
        <f t="shared" si="65"/>
        <v>0</v>
      </c>
      <c r="CL237" s="75">
        <f t="shared" si="66"/>
        <v>0</v>
      </c>
      <c r="CM237" s="75">
        <f t="shared" si="67"/>
        <v>0</v>
      </c>
      <c r="CN237" s="75">
        <f t="shared" si="68"/>
        <v>0</v>
      </c>
      <c r="CO237" s="75">
        <f t="shared" si="69"/>
        <v>0</v>
      </c>
      <c r="CP237" s="75">
        <f t="shared" si="70"/>
        <v>0</v>
      </c>
      <c r="CQ237" s="75">
        <f t="shared" si="71"/>
        <v>0</v>
      </c>
      <c r="CR237" s="75">
        <f t="shared" si="72"/>
        <v>0</v>
      </c>
      <c r="CS237" s="75">
        <f t="shared" si="73"/>
        <v>0</v>
      </c>
      <c r="CT237" s="75">
        <f t="shared" si="74"/>
        <v>0</v>
      </c>
      <c r="CU237" s="75">
        <f t="shared" si="75"/>
        <v>0</v>
      </c>
      <c r="CV237" s="75">
        <f t="shared" si="76"/>
        <v>0</v>
      </c>
      <c r="CW237" s="8"/>
      <c r="CX237" s="8"/>
      <c r="CY237" s="8" t="str">
        <f>+_xlfn.XLOOKUP(Table1[[#This Row],[L4 Code]],TAŞ!C:C,TAŞ!C:C,"")</f>
        <v/>
      </c>
      <c r="CZ237" s="8" t="str">
        <f>Table1[[#This Row],[L4 Code]]&amp;"-"&amp;Table1[[#This Row],[T1 Code]]</f>
        <v>D-11.ALT-10.MLZ-100-1000</v>
      </c>
      <c r="DA237" s="8"/>
      <c r="DB237" s="8"/>
      <c r="DC237" s="8"/>
      <c r="DD237" s="8"/>
      <c r="DE237" s="8"/>
      <c r="DF237" s="8"/>
      <c r="DG237" s="8"/>
      <c r="DH237" s="8"/>
    </row>
    <row r="238" spans="1:112">
      <c r="A238" s="88" t="s">
        <v>5443</v>
      </c>
      <c r="B238" s="87" t="s">
        <v>5285</v>
      </c>
      <c r="C238" s="87" t="s">
        <v>5294</v>
      </c>
      <c r="D238" s="87" t="s">
        <v>4967</v>
      </c>
      <c r="E238" s="87" t="s">
        <v>4968</v>
      </c>
      <c r="F238" s="89" t="s">
        <v>4973</v>
      </c>
      <c r="G238" s="87" t="s">
        <v>4983</v>
      </c>
      <c r="H238" s="87" t="s">
        <v>5444</v>
      </c>
      <c r="I238" s="87"/>
      <c r="J238" s="90"/>
      <c r="K238" s="90"/>
      <c r="L238" s="91"/>
      <c r="M238" s="90"/>
      <c r="N238" s="75">
        <v>0</v>
      </c>
      <c r="O238" s="75">
        <v>0</v>
      </c>
      <c r="P238" s="75">
        <v>0</v>
      </c>
      <c r="Q238" s="75">
        <v>0</v>
      </c>
      <c r="R238" s="75">
        <v>381.82765360042424</v>
      </c>
      <c r="S238" s="75">
        <v>449.48667465143171</v>
      </c>
      <c r="T238" s="75">
        <v>511.37632174814394</v>
      </c>
      <c r="U238" s="75">
        <v>0</v>
      </c>
      <c r="V238" s="75">
        <v>1522.8580500000003</v>
      </c>
      <c r="W238" s="75">
        <v>0</v>
      </c>
      <c r="X238" s="75">
        <v>0</v>
      </c>
      <c r="Y238" s="95">
        <v>55427.44600075022</v>
      </c>
      <c r="Z238" s="75">
        <v>55427.44600075022</v>
      </c>
      <c r="AA238" s="75">
        <v>55427.44600075022</v>
      </c>
      <c r="AB238" s="75">
        <v>55427.44600075022</v>
      </c>
      <c r="AC238" s="75">
        <v>55427.44600075022</v>
      </c>
      <c r="AD238" s="75">
        <v>81702.691488796117</v>
      </c>
      <c r="AE238" s="75">
        <v>82816.441488796117</v>
      </c>
      <c r="AF238" s="75">
        <v>135366.93246488788</v>
      </c>
      <c r="AG238" s="75">
        <v>135366.93246488788</v>
      </c>
      <c r="AH238" s="75">
        <v>161642.17795293377</v>
      </c>
      <c r="AI238" s="75">
        <v>161642.17795293377</v>
      </c>
      <c r="AJ238" s="75">
        <v>161642.17795293377</v>
      </c>
      <c r="AK238" s="75">
        <v>135366.93246488788</v>
      </c>
      <c r="AL238" s="75">
        <v>135366.93246488788</v>
      </c>
      <c r="AM238" s="75">
        <v>79576.457763796119</v>
      </c>
      <c r="AN238" s="75">
        <v>53301.212275750222</v>
      </c>
      <c r="AO238" s="75">
        <v>63811.310470968579</v>
      </c>
      <c r="AP238" s="75">
        <v>63811.310470968579</v>
      </c>
      <c r="AQ238" s="75">
        <v>92212.789684014468</v>
      </c>
      <c r="AR238" s="75">
        <v>118488.03517206035</v>
      </c>
      <c r="AS238" s="75">
        <v>171038.5261481521</v>
      </c>
      <c r="AT238" s="75">
        <v>171038.5261481521</v>
      </c>
      <c r="AU238" s="75">
        <v>171038.5261481521</v>
      </c>
      <c r="AV238" s="75">
        <v>171038.5261481521</v>
      </c>
      <c r="AW238" s="75">
        <v>171038.5261481521</v>
      </c>
      <c r="AX238" s="75">
        <v>144763.28066010625</v>
      </c>
      <c r="AY238" s="75">
        <v>79847.618297232737</v>
      </c>
      <c r="AZ238" s="75">
        <v>16200.168414645961</v>
      </c>
      <c r="BA238" s="75">
        <v>0</v>
      </c>
      <c r="BB238" s="75">
        <v>0</v>
      </c>
      <c r="BC238" s="75">
        <v>0</v>
      </c>
      <c r="BD238" s="75">
        <v>0</v>
      </c>
      <c r="BE238" s="75">
        <v>0</v>
      </c>
      <c r="BF238" s="75">
        <v>0</v>
      </c>
      <c r="BG238" s="75">
        <v>0</v>
      </c>
      <c r="BH238" s="75">
        <v>0</v>
      </c>
      <c r="BI238" s="75">
        <v>0</v>
      </c>
      <c r="BJ238" s="75">
        <v>0</v>
      </c>
      <c r="BK238" s="75">
        <v>0</v>
      </c>
      <c r="BL238" s="75">
        <v>0</v>
      </c>
      <c r="BM238" s="75">
        <v>0</v>
      </c>
      <c r="BN238" s="75">
        <v>0</v>
      </c>
      <c r="BO238" s="75">
        <v>0</v>
      </c>
      <c r="BP238" s="75">
        <v>0</v>
      </c>
      <c r="BQ238" s="75">
        <v>0</v>
      </c>
      <c r="BR238" s="75">
        <v>0</v>
      </c>
      <c r="BS238" s="75">
        <v>0</v>
      </c>
      <c r="BT238" s="75">
        <v>0</v>
      </c>
      <c r="BU238" s="75">
        <v>0</v>
      </c>
      <c r="BV238" s="75">
        <v>0</v>
      </c>
      <c r="BW238" s="75">
        <v>0</v>
      </c>
      <c r="BX238" s="75"/>
      <c r="BY238" s="75"/>
      <c r="BZ238" s="75"/>
      <c r="CA238" s="75"/>
      <c r="CB238" s="75"/>
      <c r="CC238" s="75"/>
      <c r="CD238" s="75"/>
      <c r="CE238" s="75"/>
      <c r="CF238" s="75"/>
      <c r="CG238" s="75"/>
      <c r="CH238" s="75"/>
      <c r="CI238" s="75"/>
      <c r="CJ238" s="75"/>
      <c r="CK238" s="75">
        <f t="shared" si="65"/>
        <v>0</v>
      </c>
      <c r="CL238" s="75">
        <f t="shared" si="66"/>
        <v>0</v>
      </c>
      <c r="CM238" s="75">
        <f t="shared" si="67"/>
        <v>0</v>
      </c>
      <c r="CN238" s="75">
        <f t="shared" si="68"/>
        <v>0</v>
      </c>
      <c r="CO238" s="75">
        <f t="shared" si="69"/>
        <v>0</v>
      </c>
      <c r="CP238" s="75">
        <f t="shared" si="70"/>
        <v>0</v>
      </c>
      <c r="CQ238" s="75">
        <f t="shared" si="71"/>
        <v>0</v>
      </c>
      <c r="CR238" s="75">
        <f t="shared" si="72"/>
        <v>0</v>
      </c>
      <c r="CS238" s="75">
        <f t="shared" si="73"/>
        <v>0</v>
      </c>
      <c r="CT238" s="75">
        <f t="shared" si="74"/>
        <v>0</v>
      </c>
      <c r="CU238" s="75">
        <f t="shared" si="75"/>
        <v>0</v>
      </c>
      <c r="CV238" s="75">
        <f t="shared" si="76"/>
        <v>0</v>
      </c>
      <c r="CW238" s="8"/>
      <c r="CX238" s="8"/>
      <c r="CY238" s="8"/>
      <c r="CZ238" s="8" t="str">
        <f>Table1[[#This Row],[L4 Code]]&amp;"-"&amp;Table1[[#This Row],[T1 Code]]</f>
        <v>D-11.ALT-10.MLZ-101-1000</v>
      </c>
      <c r="DA238" s="8"/>
      <c r="DB238" s="8"/>
      <c r="DC238" s="8"/>
      <c r="DD238" s="8"/>
      <c r="DE238" s="8"/>
      <c r="DF238" s="8"/>
      <c r="DG238" s="8"/>
      <c r="DH238" s="8"/>
    </row>
    <row r="239" spans="1:112">
      <c r="A239" s="88" t="s">
        <v>5443</v>
      </c>
      <c r="B239" s="87" t="s">
        <v>5286</v>
      </c>
      <c r="C239" s="87" t="s">
        <v>5295</v>
      </c>
      <c r="D239" s="87" t="s">
        <v>4967</v>
      </c>
      <c r="E239" s="87" t="s">
        <v>4968</v>
      </c>
      <c r="F239" s="89" t="s">
        <v>4973</v>
      </c>
      <c r="G239" s="87" t="s">
        <v>4983</v>
      </c>
      <c r="H239" s="87" t="s">
        <v>5444</v>
      </c>
      <c r="I239" s="87"/>
      <c r="J239" s="90"/>
      <c r="K239" s="90"/>
      <c r="L239" s="91"/>
      <c r="M239" s="90"/>
      <c r="N239" s="75">
        <v>0</v>
      </c>
      <c r="O239" s="75">
        <v>0</v>
      </c>
      <c r="P239" s="75">
        <v>6492.2884999207572</v>
      </c>
      <c r="Q239" s="75">
        <v>15363.015215887754</v>
      </c>
      <c r="R239" s="75">
        <v>6008.4511752068038</v>
      </c>
      <c r="S239" s="75">
        <v>8108.9662523405495</v>
      </c>
      <c r="T239" s="75">
        <v>9529.3038815456475</v>
      </c>
      <c r="U239" s="75">
        <v>15234.022976290718</v>
      </c>
      <c r="V239" s="75">
        <v>15039.89688720151</v>
      </c>
      <c r="W239" s="75">
        <v>13670.769082642075</v>
      </c>
      <c r="X239" s="75">
        <v>15574.673465669646</v>
      </c>
      <c r="Y239" s="95">
        <v>114220.47566539046</v>
      </c>
      <c r="Z239" s="75">
        <v>124404.38500764448</v>
      </c>
      <c r="AA239" s="75">
        <v>123857.91723441008</v>
      </c>
      <c r="AB239" s="75">
        <v>139123.84204851193</v>
      </c>
      <c r="AC239" s="75">
        <v>113651.06583551998</v>
      </c>
      <c r="AD239" s="75">
        <v>139824.89334729742</v>
      </c>
      <c r="AE239" s="75">
        <v>287215.11869777582</v>
      </c>
      <c r="AF239" s="75">
        <v>356725.55681881082</v>
      </c>
      <c r="AG239" s="75">
        <v>360543.9657999801</v>
      </c>
      <c r="AH239" s="75">
        <v>395705.10835545644</v>
      </c>
      <c r="AI239" s="75">
        <v>383978.78674825904</v>
      </c>
      <c r="AJ239" s="75">
        <v>382034.860698545</v>
      </c>
      <c r="AK239" s="75">
        <v>391132.4551931349</v>
      </c>
      <c r="AL239" s="75">
        <v>339229.74479940906</v>
      </c>
      <c r="AM239" s="75">
        <v>125738.57448367139</v>
      </c>
      <c r="AN239" s="75">
        <v>90750.518261568883</v>
      </c>
      <c r="AO239" s="75">
        <v>91376.099209010514</v>
      </c>
      <c r="AP239" s="75">
        <v>89278.004239976421</v>
      </c>
      <c r="AQ239" s="75">
        <v>277161.55967874883</v>
      </c>
      <c r="AR239" s="75">
        <v>287238.18178641179</v>
      </c>
      <c r="AS239" s="75">
        <v>341574.31473510282</v>
      </c>
      <c r="AT239" s="75">
        <v>356376.80229774228</v>
      </c>
      <c r="AU239" s="75">
        <v>353892.14087451767</v>
      </c>
      <c r="AV239" s="75">
        <v>349351.09819024761</v>
      </c>
      <c r="AW239" s="75">
        <v>322145.92818443675</v>
      </c>
      <c r="AX239" s="75">
        <v>311627.91226971347</v>
      </c>
      <c r="AY239" s="75">
        <v>139500.65043278673</v>
      </c>
      <c r="AZ239" s="75">
        <v>55608.276360485419</v>
      </c>
      <c r="BA239" s="75">
        <v>39633.816975569374</v>
      </c>
      <c r="BB239" s="75">
        <v>49571.575192402815</v>
      </c>
      <c r="BC239" s="75">
        <v>49375.522649011917</v>
      </c>
      <c r="BD239" s="75">
        <v>49101.777089011914</v>
      </c>
      <c r="BE239" s="75">
        <v>48168.069346322278</v>
      </c>
      <c r="BF239" s="75">
        <v>40565.471123005715</v>
      </c>
      <c r="BG239" s="75">
        <v>39887.33194700571</v>
      </c>
      <c r="BH239" s="75">
        <v>39410.172803005713</v>
      </c>
      <c r="BI239" s="75">
        <v>32452.438547005713</v>
      </c>
      <c r="BJ239" s="75">
        <v>26044.941143005712</v>
      </c>
      <c r="BK239" s="75">
        <v>9487.3277630057109</v>
      </c>
      <c r="BL239" s="75">
        <v>0</v>
      </c>
      <c r="BM239" s="75">
        <v>0</v>
      </c>
      <c r="BN239" s="75">
        <v>0</v>
      </c>
      <c r="BO239" s="75">
        <v>0</v>
      </c>
      <c r="BP239" s="75">
        <v>0</v>
      </c>
      <c r="BQ239" s="75">
        <v>0</v>
      </c>
      <c r="BR239" s="75">
        <v>0</v>
      </c>
      <c r="BS239" s="75">
        <v>0</v>
      </c>
      <c r="BT239" s="75">
        <v>0</v>
      </c>
      <c r="BU239" s="75">
        <v>0</v>
      </c>
      <c r="BV239" s="75">
        <v>0</v>
      </c>
      <c r="BW239" s="75">
        <v>0</v>
      </c>
      <c r="BX239" s="75"/>
      <c r="BY239" s="75"/>
      <c r="BZ239" s="75"/>
      <c r="CA239" s="75"/>
      <c r="CB239" s="75"/>
      <c r="CC239" s="75"/>
      <c r="CD239" s="75"/>
      <c r="CE239" s="75"/>
      <c r="CF239" s="75"/>
      <c r="CG239" s="75"/>
      <c r="CH239" s="75"/>
      <c r="CI239" s="75"/>
      <c r="CJ239" s="75"/>
      <c r="CK239" s="75">
        <f t="shared" si="65"/>
        <v>0</v>
      </c>
      <c r="CL239" s="75">
        <f t="shared" si="66"/>
        <v>0</v>
      </c>
      <c r="CM239" s="75">
        <f t="shared" si="67"/>
        <v>0</v>
      </c>
      <c r="CN239" s="75">
        <f t="shared" si="68"/>
        <v>0</v>
      </c>
      <c r="CO239" s="75">
        <f t="shared" si="69"/>
        <v>0</v>
      </c>
      <c r="CP239" s="75">
        <f t="shared" si="70"/>
        <v>0</v>
      </c>
      <c r="CQ239" s="75">
        <f t="shared" si="71"/>
        <v>0</v>
      </c>
      <c r="CR239" s="75">
        <f t="shared" si="72"/>
        <v>0</v>
      </c>
      <c r="CS239" s="75">
        <f t="shared" si="73"/>
        <v>0</v>
      </c>
      <c r="CT239" s="75">
        <f t="shared" si="74"/>
        <v>0</v>
      </c>
      <c r="CU239" s="75">
        <f t="shared" si="75"/>
        <v>0</v>
      </c>
      <c r="CV239" s="75">
        <f t="shared" si="76"/>
        <v>0</v>
      </c>
      <c r="CW239" s="8"/>
      <c r="CX239" s="8" t="str">
        <f>+_xlfn.XLOOKUP(Table1[[#This Row],[L4 Code]],'SU TEMİNİ'!C:C,'SU TEMİNİ'!C:C,"")</f>
        <v/>
      </c>
      <c r="CY239" s="8" t="str">
        <f>+_xlfn.XLOOKUP(Table1[[#This Row],[L4 Code]],TAŞ!C:C,TAŞ!C:C,"")</f>
        <v/>
      </c>
      <c r="CZ239" s="8" t="str">
        <f>Table1[[#This Row],[L4 Code]]&amp;"-"&amp;Table1[[#This Row],[T1 Code]]</f>
        <v>D-11.ALT-10.MLZ-102-1000</v>
      </c>
      <c r="DA239" s="8"/>
      <c r="DB239" s="8"/>
      <c r="DC239" s="8"/>
      <c r="DD239" s="8"/>
      <c r="DE239" s="8"/>
      <c r="DF239" s="8"/>
      <c r="DG239" s="8"/>
      <c r="DH239" s="8"/>
    </row>
    <row r="240" spans="1:112">
      <c r="A240" s="88" t="s">
        <v>5443</v>
      </c>
      <c r="B240" s="87" t="s">
        <v>5287</v>
      </c>
      <c r="C240" s="87" t="s">
        <v>5296</v>
      </c>
      <c r="D240" s="87" t="s">
        <v>4967</v>
      </c>
      <c r="E240" s="87" t="s">
        <v>4968</v>
      </c>
      <c r="F240" s="89" t="s">
        <v>4973</v>
      </c>
      <c r="G240" s="87" t="s">
        <v>4983</v>
      </c>
      <c r="H240" s="87" t="s">
        <v>5444</v>
      </c>
      <c r="I240" s="87"/>
      <c r="J240" s="90"/>
      <c r="K240" s="90"/>
      <c r="L240" s="91"/>
      <c r="M240" s="90"/>
      <c r="N240" s="75">
        <v>0</v>
      </c>
      <c r="O240" s="75">
        <v>0</v>
      </c>
      <c r="P240" s="75">
        <v>5234.0988400295028</v>
      </c>
      <c r="Q240" s="75">
        <v>12373.759459970497</v>
      </c>
      <c r="R240" s="75">
        <v>4828.4321675080637</v>
      </c>
      <c r="S240" s="75">
        <v>6541.4136866466497</v>
      </c>
      <c r="T240" s="75">
        <v>7685.1291783765637</v>
      </c>
      <c r="U240" s="75">
        <v>12356.825751740002</v>
      </c>
      <c r="V240" s="75">
        <v>12244.433656249999</v>
      </c>
      <c r="W240" s="75">
        <v>11172.333681406548</v>
      </c>
      <c r="X240" s="75">
        <v>12760.185508016772</v>
      </c>
      <c r="Y240" s="95">
        <v>29049.631550265454</v>
      </c>
      <c r="Z240" s="75">
        <v>58812.237681487859</v>
      </c>
      <c r="AA240" s="75">
        <v>58441.62028061397</v>
      </c>
      <c r="AB240" s="75">
        <v>71043.543301074722</v>
      </c>
      <c r="AC240" s="75">
        <v>71776.729043089843</v>
      </c>
      <c r="AD240" s="75">
        <v>71436.599134082513</v>
      </c>
      <c r="AE240" s="75">
        <v>165304.89461631147</v>
      </c>
      <c r="AF240" s="75">
        <v>165395.17163847803</v>
      </c>
      <c r="AG240" s="75">
        <v>168413.13630854193</v>
      </c>
      <c r="AH240" s="75">
        <v>175572.60973919614</v>
      </c>
      <c r="AI240" s="75">
        <v>166078.09043373514</v>
      </c>
      <c r="AJ240" s="75">
        <v>164474.83653116986</v>
      </c>
      <c r="AK240" s="75">
        <v>172084.99002319865</v>
      </c>
      <c r="AL240" s="75">
        <v>149267.93020553017</v>
      </c>
      <c r="AM240" s="75">
        <v>60143.604227510798</v>
      </c>
      <c r="AN240" s="75">
        <v>57278.951205531877</v>
      </c>
      <c r="AO240" s="75">
        <v>57787.819729462026</v>
      </c>
      <c r="AP240" s="75">
        <v>56048.42688274286</v>
      </c>
      <c r="AQ240" s="75">
        <v>150091.35073641367</v>
      </c>
      <c r="AR240" s="75">
        <v>158408.37379113075</v>
      </c>
      <c r="AS240" s="75">
        <v>151238.02232977908</v>
      </c>
      <c r="AT240" s="75">
        <v>165290.90909268134</v>
      </c>
      <c r="AU240" s="75">
        <v>163242.08316731695</v>
      </c>
      <c r="AV240" s="75">
        <v>159500.61040383874</v>
      </c>
      <c r="AW240" s="75">
        <v>136935.15032323101</v>
      </c>
      <c r="AX240" s="75">
        <v>140836.59590938696</v>
      </c>
      <c r="AY240" s="75">
        <v>57271.505276774515</v>
      </c>
      <c r="AZ240" s="75">
        <v>45865.991482521669</v>
      </c>
      <c r="BA240" s="75">
        <v>32715.201210162224</v>
      </c>
      <c r="BB240" s="75">
        <v>40937.936451602567</v>
      </c>
      <c r="BC240" s="75">
        <v>40785.642370954592</v>
      </c>
      <c r="BD240" s="75">
        <v>40559.406370954588</v>
      </c>
      <c r="BE240" s="75">
        <v>39790.87115830378</v>
      </c>
      <c r="BF240" s="75">
        <v>33525.182746285711</v>
      </c>
      <c r="BG240" s="75">
        <v>32964.737146285712</v>
      </c>
      <c r="BH240" s="75">
        <v>32570.390746285713</v>
      </c>
      <c r="BI240" s="75">
        <v>26820.197146285715</v>
      </c>
      <c r="BJ240" s="75">
        <v>21524.744746285713</v>
      </c>
      <c r="BK240" s="75">
        <v>7840.7667462857116</v>
      </c>
      <c r="BL240" s="75">
        <v>0</v>
      </c>
      <c r="BM240" s="75">
        <v>0</v>
      </c>
      <c r="BN240" s="75">
        <v>0</v>
      </c>
      <c r="BO240" s="75">
        <v>0</v>
      </c>
      <c r="BP240" s="75">
        <v>0</v>
      </c>
      <c r="BQ240" s="75">
        <v>0</v>
      </c>
      <c r="BR240" s="75">
        <v>0</v>
      </c>
      <c r="BS240" s="75">
        <v>0</v>
      </c>
      <c r="BT240" s="75">
        <v>0</v>
      </c>
      <c r="BU240" s="75">
        <v>0</v>
      </c>
      <c r="BV240" s="75">
        <v>0</v>
      </c>
      <c r="BW240" s="75">
        <v>0</v>
      </c>
      <c r="BX240" s="75"/>
      <c r="BY240" s="75"/>
      <c r="BZ240" s="75"/>
      <c r="CA240" s="75"/>
      <c r="CB240" s="75"/>
      <c r="CC240" s="75"/>
      <c r="CD240" s="75"/>
      <c r="CE240" s="75"/>
      <c r="CF240" s="75"/>
      <c r="CG240" s="75"/>
      <c r="CH240" s="75"/>
      <c r="CI240" s="75"/>
      <c r="CJ240" s="75"/>
      <c r="CK240" s="75">
        <f t="shared" si="65"/>
        <v>0</v>
      </c>
      <c r="CL240" s="75">
        <f t="shared" si="66"/>
        <v>0</v>
      </c>
      <c r="CM240" s="75">
        <f t="shared" si="67"/>
        <v>0</v>
      </c>
      <c r="CN240" s="75">
        <f t="shared" si="68"/>
        <v>0</v>
      </c>
      <c r="CO240" s="75">
        <f t="shared" si="69"/>
        <v>0</v>
      </c>
      <c r="CP240" s="75">
        <f t="shared" si="70"/>
        <v>0</v>
      </c>
      <c r="CQ240" s="75">
        <f t="shared" si="71"/>
        <v>0</v>
      </c>
      <c r="CR240" s="75">
        <f t="shared" si="72"/>
        <v>0</v>
      </c>
      <c r="CS240" s="75">
        <f t="shared" si="73"/>
        <v>0</v>
      </c>
      <c r="CT240" s="75">
        <f t="shared" si="74"/>
        <v>0</v>
      </c>
      <c r="CU240" s="75">
        <f t="shared" si="75"/>
        <v>0</v>
      </c>
      <c r="CV240" s="75">
        <f t="shared" si="76"/>
        <v>0</v>
      </c>
      <c r="CW240" s="8" t="str">
        <f>+_xlfn.XLOOKUP(Table1[[#This Row],[L4 Code]],KIRMATAŞ!B:B,KIRMATAŞ!B:B,"")</f>
        <v/>
      </c>
      <c r="CX240" s="8" t="str">
        <f>+_xlfn.XLOOKUP(Table1[[#This Row],[L4 Code]],'SU TEMİNİ'!C:C,'SU TEMİNİ'!C:C,"")</f>
        <v/>
      </c>
      <c r="CY240" s="8" t="str">
        <f>+_xlfn.XLOOKUP(Table1[[#This Row],[L4 Code]],TAŞ!C:C,TAŞ!C:C,"")</f>
        <v/>
      </c>
      <c r="CZ240" s="8" t="str">
        <f>Table1[[#This Row],[L4 Code]]&amp;"-"&amp;Table1[[#This Row],[T1 Code]]</f>
        <v>D-11.ALT-10.MLZ-103-1000</v>
      </c>
      <c r="DA240" s="8"/>
      <c r="DB240" s="8"/>
      <c r="DC240" s="8"/>
      <c r="DD240" s="8"/>
      <c r="DE240" s="8"/>
      <c r="DF240" s="8"/>
      <c r="DG240" s="8"/>
      <c r="DH240" s="8"/>
    </row>
    <row r="241" spans="1:112">
      <c r="A241" s="88" t="s">
        <v>5443</v>
      </c>
      <c r="B241" s="87" t="s">
        <v>5288</v>
      </c>
      <c r="C241" s="87" t="s">
        <v>5297</v>
      </c>
      <c r="D241" s="87" t="s">
        <v>4967</v>
      </c>
      <c r="E241" s="87" t="s">
        <v>4968</v>
      </c>
      <c r="F241" s="89" t="s">
        <v>4973</v>
      </c>
      <c r="G241" s="87" t="s">
        <v>4983</v>
      </c>
      <c r="H241" s="87" t="s">
        <v>5444</v>
      </c>
      <c r="I241" s="87"/>
      <c r="J241" s="90"/>
      <c r="K241" s="90"/>
      <c r="L241" s="91"/>
      <c r="M241" s="90"/>
      <c r="N241" s="75">
        <v>0</v>
      </c>
      <c r="O241" s="75">
        <v>0</v>
      </c>
      <c r="P241" s="75">
        <v>5234.0988400295028</v>
      </c>
      <c r="Q241" s="75">
        <v>12373.759459970497</v>
      </c>
      <c r="R241" s="75">
        <v>4828.4321675080637</v>
      </c>
      <c r="S241" s="75">
        <v>6541.4136866466497</v>
      </c>
      <c r="T241" s="75">
        <v>7685.1291783765637</v>
      </c>
      <c r="U241" s="75">
        <v>12356.825751740002</v>
      </c>
      <c r="V241" s="75">
        <v>12244.433656249999</v>
      </c>
      <c r="W241" s="75">
        <v>11172.333681406548</v>
      </c>
      <c r="X241" s="75">
        <v>12760.185508016772</v>
      </c>
      <c r="Y241" s="95">
        <v>29049.631550265454</v>
      </c>
      <c r="Z241" s="75">
        <v>58812.237681487859</v>
      </c>
      <c r="AA241" s="75">
        <v>58441.62028061397</v>
      </c>
      <c r="AB241" s="75">
        <v>71043.543301074722</v>
      </c>
      <c r="AC241" s="75">
        <v>71776.729043089843</v>
      </c>
      <c r="AD241" s="75">
        <v>71436.599134082513</v>
      </c>
      <c r="AE241" s="75">
        <v>154804.8946163115</v>
      </c>
      <c r="AF241" s="75">
        <v>154895.17163847806</v>
      </c>
      <c r="AG241" s="75">
        <v>157913.1363085419</v>
      </c>
      <c r="AH241" s="75">
        <v>165072.6097391962</v>
      </c>
      <c r="AI241" s="75">
        <v>155578.09043373514</v>
      </c>
      <c r="AJ241" s="75">
        <v>153974.83653116986</v>
      </c>
      <c r="AK241" s="75">
        <v>161584.99002319862</v>
      </c>
      <c r="AL241" s="75">
        <v>149267.93020553017</v>
      </c>
      <c r="AM241" s="75">
        <v>60143.604227510798</v>
      </c>
      <c r="AN241" s="75">
        <v>57278.951205531877</v>
      </c>
      <c r="AO241" s="75">
        <v>57787.819729462026</v>
      </c>
      <c r="AP241" s="75">
        <v>56048.42688274286</v>
      </c>
      <c r="AQ241" s="75">
        <v>150091.35073641367</v>
      </c>
      <c r="AR241" s="75">
        <v>158408.37379113075</v>
      </c>
      <c r="AS241" s="75">
        <v>151238.02232977908</v>
      </c>
      <c r="AT241" s="75">
        <v>154790.90909268134</v>
      </c>
      <c r="AU241" s="75">
        <v>152742.08316731695</v>
      </c>
      <c r="AV241" s="75">
        <v>149000.61040383874</v>
      </c>
      <c r="AW241" s="75">
        <v>127989.15032323099</v>
      </c>
      <c r="AX241" s="75">
        <v>140836.59590938696</v>
      </c>
      <c r="AY241" s="75">
        <v>57271.505276774515</v>
      </c>
      <c r="AZ241" s="75">
        <v>45865.991482521669</v>
      </c>
      <c r="BA241" s="75">
        <v>32715.201210162224</v>
      </c>
      <c r="BB241" s="75">
        <v>40937.936451602567</v>
      </c>
      <c r="BC241" s="75">
        <v>40785.642370954592</v>
      </c>
      <c r="BD241" s="75">
        <v>40559.406370954588</v>
      </c>
      <c r="BE241" s="75">
        <v>39790.87115830378</v>
      </c>
      <c r="BF241" s="75">
        <v>33525.182746285711</v>
      </c>
      <c r="BG241" s="75">
        <v>32964.737146285712</v>
      </c>
      <c r="BH241" s="75">
        <v>32570.390746285713</v>
      </c>
      <c r="BI241" s="75">
        <v>26820.197146285715</v>
      </c>
      <c r="BJ241" s="75">
        <v>21524.744746285713</v>
      </c>
      <c r="BK241" s="75">
        <v>7840.7667462857116</v>
      </c>
      <c r="BL241" s="75">
        <v>0</v>
      </c>
      <c r="BM241" s="75">
        <v>0</v>
      </c>
      <c r="BN241" s="75">
        <v>0</v>
      </c>
      <c r="BO241" s="75">
        <v>0</v>
      </c>
      <c r="BP241" s="75">
        <v>0</v>
      </c>
      <c r="BQ241" s="75">
        <v>0</v>
      </c>
      <c r="BR241" s="75">
        <v>0</v>
      </c>
      <c r="BS241" s="75">
        <v>0</v>
      </c>
      <c r="BT241" s="75">
        <v>0</v>
      </c>
      <c r="BU241" s="75">
        <v>0</v>
      </c>
      <c r="BV241" s="75">
        <v>0</v>
      </c>
      <c r="BW241" s="75">
        <v>0</v>
      </c>
      <c r="BX241" s="75"/>
      <c r="BY241" s="75"/>
      <c r="BZ241" s="75"/>
      <c r="CA241" s="75"/>
      <c r="CB241" s="75"/>
      <c r="CC241" s="75"/>
      <c r="CD241" s="75"/>
      <c r="CE241" s="75"/>
      <c r="CF241" s="75"/>
      <c r="CG241" s="75"/>
      <c r="CH241" s="75"/>
      <c r="CI241" s="75"/>
      <c r="CJ241" s="75"/>
      <c r="CK241" s="75">
        <f t="shared" si="65"/>
        <v>0</v>
      </c>
      <c r="CL241" s="75">
        <f t="shared" si="66"/>
        <v>0</v>
      </c>
      <c r="CM241" s="75">
        <f t="shared" si="67"/>
        <v>0</v>
      </c>
      <c r="CN241" s="75">
        <f t="shared" si="68"/>
        <v>0</v>
      </c>
      <c r="CO241" s="75">
        <f t="shared" si="69"/>
        <v>0</v>
      </c>
      <c r="CP241" s="75">
        <f t="shared" si="70"/>
        <v>0</v>
      </c>
      <c r="CQ241" s="75">
        <f t="shared" si="71"/>
        <v>0</v>
      </c>
      <c r="CR241" s="75">
        <f t="shared" si="72"/>
        <v>0</v>
      </c>
      <c r="CS241" s="75">
        <f t="shared" si="73"/>
        <v>0</v>
      </c>
      <c r="CT241" s="75">
        <f t="shared" si="74"/>
        <v>0</v>
      </c>
      <c r="CU241" s="75">
        <f t="shared" si="75"/>
        <v>0</v>
      </c>
      <c r="CV241" s="75">
        <f t="shared" si="76"/>
        <v>0</v>
      </c>
      <c r="CW241" s="8" t="str">
        <f>+_xlfn.XLOOKUP(Table1[[#This Row],[L4 Code]],KIRMATAŞ!B:B,KIRMATAŞ!B:B,"")</f>
        <v/>
      </c>
      <c r="CX241" s="8" t="str">
        <f>+_xlfn.XLOOKUP(Table1[[#This Row],[L4 Code]],'SU TEMİNİ'!C:C,'SU TEMİNİ'!C:C,"")</f>
        <v/>
      </c>
      <c r="CY241" s="8" t="str">
        <f>+_xlfn.XLOOKUP(Table1[[#This Row],[L4 Code]],TAŞ!C:C,TAŞ!C:C,"")</f>
        <v/>
      </c>
      <c r="CZ241" s="8" t="str">
        <f>Table1[[#This Row],[L4 Code]]&amp;"-"&amp;Table1[[#This Row],[T1 Code]]</f>
        <v>D-11.ALT-12.SRV-100-1000</v>
      </c>
      <c r="DA241" s="8"/>
      <c r="DB241" s="8"/>
      <c r="DC241" s="8"/>
      <c r="DD241" s="8"/>
      <c r="DE241" s="8"/>
      <c r="DF241" s="8"/>
      <c r="DG241" s="8"/>
      <c r="DH241" s="8"/>
    </row>
    <row r="242" spans="1:112">
      <c r="A242" s="88" t="s">
        <v>5443</v>
      </c>
      <c r="B242" s="87" t="s">
        <v>5289</v>
      </c>
      <c r="C242" s="87" t="s">
        <v>5298</v>
      </c>
      <c r="D242" s="87" t="s">
        <v>4967</v>
      </c>
      <c r="E242" s="87" t="s">
        <v>4968</v>
      </c>
      <c r="F242" s="89" t="s">
        <v>4973</v>
      </c>
      <c r="G242" s="87" t="s">
        <v>4983</v>
      </c>
      <c r="H242" s="87" t="s">
        <v>5444</v>
      </c>
      <c r="I242" s="87"/>
      <c r="J242" s="90"/>
      <c r="K242" s="90"/>
      <c r="L242" s="91"/>
      <c r="M242" s="90"/>
      <c r="N242" s="75">
        <v>0</v>
      </c>
      <c r="O242" s="75">
        <v>0</v>
      </c>
      <c r="P242" s="75">
        <v>355.322</v>
      </c>
      <c r="Q242" s="75">
        <v>398.81600000000009</v>
      </c>
      <c r="R242" s="75">
        <v>433.28412937678513</v>
      </c>
      <c r="S242" s="75">
        <v>417.80368664665002</v>
      </c>
      <c r="T242" s="75">
        <v>435.35242837656483</v>
      </c>
      <c r="U242" s="75">
        <v>357.84728299000011</v>
      </c>
      <c r="V242" s="75">
        <v>555.93875000000025</v>
      </c>
      <c r="W242" s="75">
        <v>503.94880640654321</v>
      </c>
      <c r="X242" s="75">
        <v>417.86379359345676</v>
      </c>
      <c r="Y242" s="95">
        <v>9848.0220687152305</v>
      </c>
      <c r="Z242" s="75">
        <v>31485.186600447581</v>
      </c>
      <c r="AA242" s="75">
        <v>31563.889593622553</v>
      </c>
      <c r="AB242" s="75">
        <v>30210.524724954863</v>
      </c>
      <c r="AC242" s="75">
        <v>34405.694655081934</v>
      </c>
      <c r="AD242" s="75">
        <v>39436.536823271461</v>
      </c>
      <c r="AE242" s="75">
        <v>114909.88455047234</v>
      </c>
      <c r="AF242" s="75">
        <v>117912.9549210504</v>
      </c>
      <c r="AG242" s="75">
        <v>121536.07827390716</v>
      </c>
      <c r="AH242" s="75">
        <v>126835.30395213974</v>
      </c>
      <c r="AI242" s="75">
        <v>125386.78456205377</v>
      </c>
      <c r="AJ242" s="75">
        <v>122717.08931620071</v>
      </c>
      <c r="AK242" s="75">
        <v>115655.18806194373</v>
      </c>
      <c r="AL242" s="75">
        <v>109507.30048112862</v>
      </c>
      <c r="AM242" s="75">
        <v>23407.755821678464</v>
      </c>
      <c r="AN242" s="75">
        <v>22191.407693817167</v>
      </c>
      <c r="AO242" s="75">
        <v>24790.153914496761</v>
      </c>
      <c r="AP242" s="75">
        <v>27054.913258887267</v>
      </c>
      <c r="AQ242" s="75">
        <v>112771.72136585077</v>
      </c>
      <c r="AR242" s="75">
        <v>116794.20292932894</v>
      </c>
      <c r="AS242" s="75">
        <v>116815.30520351378</v>
      </c>
      <c r="AT242" s="75">
        <v>116047.18575232953</v>
      </c>
      <c r="AU242" s="75">
        <v>115410.16857533013</v>
      </c>
      <c r="AV242" s="75">
        <v>111387.68701185196</v>
      </c>
      <c r="AW242" s="75">
        <v>90609.355674910708</v>
      </c>
      <c r="AX242" s="75">
        <v>91437.533218155208</v>
      </c>
      <c r="AY242" s="75">
        <v>9867.6563431552004</v>
      </c>
      <c r="AZ242" s="75">
        <v>9039.4787999106975</v>
      </c>
      <c r="BA242" s="75">
        <v>0</v>
      </c>
      <c r="BB242" s="75">
        <v>0</v>
      </c>
      <c r="BC242" s="75">
        <v>0</v>
      </c>
      <c r="BD242" s="75">
        <v>0</v>
      </c>
      <c r="BE242" s="75">
        <v>0</v>
      </c>
      <c r="BF242" s="75">
        <v>0</v>
      </c>
      <c r="BG242" s="75">
        <v>0</v>
      </c>
      <c r="BH242" s="75">
        <v>0</v>
      </c>
      <c r="BI242" s="75">
        <v>0</v>
      </c>
      <c r="BJ242" s="75">
        <v>0</v>
      </c>
      <c r="BK242" s="75">
        <v>0</v>
      </c>
      <c r="BL242" s="75">
        <v>0</v>
      </c>
      <c r="BM242" s="75">
        <v>0</v>
      </c>
      <c r="BN242" s="75">
        <v>0</v>
      </c>
      <c r="BO242" s="75">
        <v>0</v>
      </c>
      <c r="BP242" s="75">
        <v>0</v>
      </c>
      <c r="BQ242" s="75">
        <v>0</v>
      </c>
      <c r="BR242" s="75">
        <v>0</v>
      </c>
      <c r="BS242" s="75">
        <v>0</v>
      </c>
      <c r="BT242" s="75">
        <v>0</v>
      </c>
      <c r="BU242" s="75">
        <v>0</v>
      </c>
      <c r="BV242" s="75">
        <v>0</v>
      </c>
      <c r="BW242" s="75">
        <v>0</v>
      </c>
      <c r="BX242" s="75"/>
      <c r="BY242" s="75"/>
      <c r="BZ242" s="75"/>
      <c r="CA242" s="75"/>
      <c r="CB242" s="75"/>
      <c r="CC242" s="75"/>
      <c r="CD242" s="75"/>
      <c r="CE242" s="75"/>
      <c r="CF242" s="75"/>
      <c r="CG242" s="75"/>
      <c r="CH242" s="75"/>
      <c r="CI242" s="75"/>
      <c r="CJ242" s="75"/>
      <c r="CK242" s="75">
        <f t="shared" si="65"/>
        <v>0</v>
      </c>
      <c r="CL242" s="75">
        <f t="shared" si="66"/>
        <v>0</v>
      </c>
      <c r="CM242" s="75">
        <f t="shared" si="67"/>
        <v>0</v>
      </c>
      <c r="CN242" s="75">
        <f t="shared" si="68"/>
        <v>0</v>
      </c>
      <c r="CO242" s="75">
        <f t="shared" si="69"/>
        <v>0</v>
      </c>
      <c r="CP242" s="75">
        <f t="shared" si="70"/>
        <v>0</v>
      </c>
      <c r="CQ242" s="75">
        <f t="shared" si="71"/>
        <v>0</v>
      </c>
      <c r="CR242" s="75">
        <f t="shared" si="72"/>
        <v>0</v>
      </c>
      <c r="CS242" s="75">
        <f t="shared" si="73"/>
        <v>0</v>
      </c>
      <c r="CT242" s="75">
        <f t="shared" si="74"/>
        <v>0</v>
      </c>
      <c r="CU242" s="75">
        <f t="shared" si="75"/>
        <v>0</v>
      </c>
      <c r="CV242" s="75">
        <f t="shared" si="76"/>
        <v>0</v>
      </c>
      <c r="CW242" s="8" t="str">
        <f>+_xlfn.XLOOKUP(Table1[[#This Row],[L4 Code]],KIRMATAŞ!B:B,KIRMATAŞ!B:B,"")</f>
        <v/>
      </c>
      <c r="CX242" s="8" t="str">
        <f>+_xlfn.XLOOKUP(Table1[[#This Row],[L4 Code]],'SU TEMİNİ'!C:C,'SU TEMİNİ'!C:C,"")</f>
        <v/>
      </c>
      <c r="CY242" s="8" t="str">
        <f>+_xlfn.XLOOKUP(Table1[[#This Row],[L4 Code]],TAŞ!C:C,TAŞ!C:C,"")</f>
        <v/>
      </c>
      <c r="CZ242" s="8" t="str">
        <f>Table1[[#This Row],[L4 Code]]&amp;"-"&amp;Table1[[#This Row],[T1 Code]]</f>
        <v>D-11.ALT-12.SRV-101-1000</v>
      </c>
      <c r="DA242" s="8"/>
      <c r="DB242" s="8"/>
      <c r="DC242" s="8"/>
      <c r="DD242" s="8"/>
      <c r="DE242" s="8"/>
      <c r="DF242" s="8"/>
      <c r="DG242" s="8"/>
      <c r="DH242" s="8"/>
    </row>
    <row r="243" spans="1:112">
      <c r="A243" s="88" t="s">
        <v>5443</v>
      </c>
      <c r="B243" s="87" t="s">
        <v>5445</v>
      </c>
      <c r="C243" s="87"/>
      <c r="D243" s="87" t="s">
        <v>4967</v>
      </c>
      <c r="E243" s="87" t="s">
        <v>4968</v>
      </c>
      <c r="F243" s="89" t="s">
        <v>4973</v>
      </c>
      <c r="G243" s="87" t="s">
        <v>4983</v>
      </c>
      <c r="H243" s="87" t="s">
        <v>5444</v>
      </c>
      <c r="I243" s="87"/>
      <c r="J243" s="109"/>
      <c r="K243" s="109"/>
      <c r="L243" s="91"/>
      <c r="M243" s="109"/>
      <c r="N243" s="75">
        <v>0</v>
      </c>
      <c r="O243" s="75">
        <v>0</v>
      </c>
      <c r="P243" s="75">
        <v>55203.998275786682</v>
      </c>
      <c r="Q243" s="75">
        <v>131430.76844552648</v>
      </c>
      <c r="R243" s="75">
        <v>30283.522015254035</v>
      </c>
      <c r="S243" s="75">
        <v>40333.017149159052</v>
      </c>
      <c r="T243" s="75">
        <v>44919.966210833911</v>
      </c>
      <c r="U243" s="75">
        <v>54609.215444165049</v>
      </c>
      <c r="V243" s="75">
        <v>241864.14084224959</v>
      </c>
      <c r="W243" s="75">
        <v>218503.53472731021</v>
      </c>
      <c r="X243" s="75">
        <v>416789.65637278638</v>
      </c>
      <c r="Y243" s="95">
        <v>2306407.9222148955</v>
      </c>
      <c r="Z243" s="75">
        <v>2387040.1095338729</v>
      </c>
      <c r="AA243" s="75">
        <v>2102162.1405916116</v>
      </c>
      <c r="AB243" s="75">
        <v>2188667.9518955597</v>
      </c>
      <c r="AC243" s="75">
        <v>2472405.8975856937</v>
      </c>
      <c r="AD243" s="75">
        <v>2725299.7246697615</v>
      </c>
      <c r="AE243" s="75">
        <v>4195310.0371119557</v>
      </c>
      <c r="AF243" s="75">
        <v>4707581.0072906148</v>
      </c>
      <c r="AG243" s="75">
        <v>4999881.1166743031</v>
      </c>
      <c r="AH243" s="75">
        <v>5286816.7423062222</v>
      </c>
      <c r="AI243" s="75">
        <v>5279989.4680043831</v>
      </c>
      <c r="AJ243" s="75">
        <v>5299367.9301472176</v>
      </c>
      <c r="AK243" s="75">
        <v>5199087.4402483283</v>
      </c>
      <c r="AL243" s="75">
        <v>5015070.1486400831</v>
      </c>
      <c r="AM243" s="75">
        <v>3125451.5652274201</v>
      </c>
      <c r="AN243" s="75">
        <v>2557959.9727783934</v>
      </c>
      <c r="AO243" s="75">
        <v>2314545.8005096237</v>
      </c>
      <c r="AP243" s="75">
        <v>2013089.7190938459</v>
      </c>
      <c r="AQ243" s="75">
        <v>3473709.6407816024</v>
      </c>
      <c r="AR243" s="75">
        <v>3878192.5373343662</v>
      </c>
      <c r="AS243" s="75">
        <v>4460594.3566253958</v>
      </c>
      <c r="AT243" s="75">
        <v>4474357.0746775735</v>
      </c>
      <c r="AU243" s="75">
        <v>4508264.3303048704</v>
      </c>
      <c r="AV243" s="75">
        <v>4430325.3929752288</v>
      </c>
      <c r="AW243" s="75">
        <v>4286670.789580767</v>
      </c>
      <c r="AX243" s="75">
        <v>3782315.8353782585</v>
      </c>
      <c r="AY243" s="75">
        <v>2050339.030981299</v>
      </c>
      <c r="AZ243" s="75">
        <v>1138713.3088516986</v>
      </c>
      <c r="BA243" s="75">
        <v>0</v>
      </c>
      <c r="BB243" s="75">
        <v>0</v>
      </c>
      <c r="BC243" s="75">
        <v>0</v>
      </c>
      <c r="BD243" s="75">
        <v>0</v>
      </c>
      <c r="BE243" s="75">
        <v>0</v>
      </c>
      <c r="BF243" s="75">
        <v>0</v>
      </c>
      <c r="BG243" s="75">
        <v>0</v>
      </c>
      <c r="BH243" s="75">
        <v>0</v>
      </c>
      <c r="BI243" s="75">
        <v>0</v>
      </c>
      <c r="BJ243" s="75">
        <v>0</v>
      </c>
      <c r="BK243" s="75">
        <v>0</v>
      </c>
      <c r="BL243" s="75">
        <v>0</v>
      </c>
      <c r="BM243" s="75">
        <v>0</v>
      </c>
      <c r="BN243" s="75">
        <v>0</v>
      </c>
      <c r="BO243" s="75">
        <v>0</v>
      </c>
      <c r="BP243" s="75">
        <v>0</v>
      </c>
      <c r="BQ243" s="75">
        <v>0</v>
      </c>
      <c r="BR243" s="75">
        <v>0</v>
      </c>
      <c r="BS243" s="75">
        <v>0</v>
      </c>
      <c r="BT243" s="75">
        <v>0</v>
      </c>
      <c r="BU243" s="75">
        <v>0</v>
      </c>
      <c r="BV243" s="75">
        <v>0</v>
      </c>
      <c r="BW243" s="75">
        <v>0</v>
      </c>
      <c r="BX243" s="75"/>
      <c r="BY243" s="75"/>
      <c r="BZ243" s="75"/>
      <c r="CA243" s="75"/>
      <c r="CB243" s="75"/>
      <c r="CC243" s="75"/>
      <c r="CD243" s="75"/>
      <c r="CE243" s="75"/>
      <c r="CF243" s="75"/>
      <c r="CG243" s="75"/>
      <c r="CH243" s="75"/>
      <c r="CI243" s="75"/>
      <c r="CJ243" s="75"/>
      <c r="CK243" s="75">
        <f t="shared" si="65"/>
        <v>0</v>
      </c>
      <c r="CL243" s="75">
        <f t="shared" si="66"/>
        <v>0</v>
      </c>
      <c r="CM243" s="75">
        <f t="shared" si="67"/>
        <v>0</v>
      </c>
      <c r="CN243" s="75">
        <f t="shared" si="68"/>
        <v>0</v>
      </c>
      <c r="CO243" s="75">
        <f t="shared" si="69"/>
        <v>0</v>
      </c>
      <c r="CP243" s="75">
        <f t="shared" si="70"/>
        <v>0</v>
      </c>
      <c r="CQ243" s="75">
        <f t="shared" si="71"/>
        <v>0</v>
      </c>
      <c r="CR243" s="75">
        <f t="shared" si="72"/>
        <v>0</v>
      </c>
      <c r="CS243" s="75">
        <f t="shared" si="73"/>
        <v>0</v>
      </c>
      <c r="CT243" s="75">
        <f t="shared" si="74"/>
        <v>0</v>
      </c>
      <c r="CU243" s="75">
        <f t="shared" si="75"/>
        <v>0</v>
      </c>
      <c r="CV243" s="75">
        <f t="shared" si="76"/>
        <v>0</v>
      </c>
      <c r="CW243" s="8"/>
      <c r="CX243" s="8"/>
      <c r="CY243" s="8"/>
      <c r="CZ243" s="8"/>
      <c r="DA243" s="8"/>
      <c r="DB243" s="8"/>
      <c r="DC243" s="8"/>
      <c r="DD243" s="8"/>
      <c r="DE243" s="8"/>
      <c r="DF243" s="8"/>
      <c r="DG243" s="8"/>
      <c r="DH243" s="8"/>
    </row>
    <row r="244" spans="1:112">
      <c r="A244" s="3" t="s">
        <v>5443</v>
      </c>
      <c r="B244" t="s">
        <v>3639</v>
      </c>
      <c r="C244" t="s">
        <v>3640</v>
      </c>
      <c r="D244" t="s">
        <v>4967</v>
      </c>
      <c r="F244" s="77" t="s">
        <v>4973</v>
      </c>
      <c r="H244" s="3" t="s">
        <v>5444</v>
      </c>
      <c r="I244" s="3"/>
      <c r="J244" s="78"/>
      <c r="K244" s="78"/>
      <c r="M244" s="78"/>
      <c r="V244" s="8">
        <v>1</v>
      </c>
      <c r="W244" s="8">
        <v>1</v>
      </c>
      <c r="X244" s="8">
        <v>1</v>
      </c>
      <c r="Y244" s="10">
        <v>1</v>
      </c>
      <c r="Z244" s="8">
        <v>1</v>
      </c>
      <c r="AA244" s="8">
        <v>1</v>
      </c>
      <c r="AB244" s="8">
        <v>1</v>
      </c>
      <c r="AC244" s="8">
        <v>1</v>
      </c>
      <c r="AD244" s="8">
        <v>1</v>
      </c>
      <c r="AE244" s="8">
        <v>1</v>
      </c>
      <c r="AF244" s="8">
        <v>1</v>
      </c>
      <c r="AG244" s="8">
        <v>1</v>
      </c>
      <c r="AH244" s="8">
        <v>1</v>
      </c>
      <c r="AI244" s="8">
        <v>1</v>
      </c>
      <c r="AJ244" s="8">
        <v>1</v>
      </c>
      <c r="AK244" s="8">
        <v>1</v>
      </c>
      <c r="AL244" s="8">
        <v>1</v>
      </c>
      <c r="AM244" s="8">
        <v>1</v>
      </c>
      <c r="AN244" s="8">
        <v>1</v>
      </c>
      <c r="AO244" s="8">
        <v>1</v>
      </c>
      <c r="AP244" s="8">
        <v>1</v>
      </c>
      <c r="AQ244" s="8">
        <v>1</v>
      </c>
      <c r="AR244" s="8">
        <v>1</v>
      </c>
      <c r="AS244" s="8">
        <v>1</v>
      </c>
      <c r="AT244" s="8">
        <v>1</v>
      </c>
      <c r="AU244" s="8">
        <v>1</v>
      </c>
      <c r="AV244" s="8">
        <v>1</v>
      </c>
      <c r="AW244" s="8">
        <v>1</v>
      </c>
      <c r="AX244" s="8">
        <v>1</v>
      </c>
      <c r="AY244" s="8">
        <v>1</v>
      </c>
      <c r="AZ244" s="8">
        <v>1</v>
      </c>
      <c r="BA244" s="8">
        <v>1</v>
      </c>
      <c r="BB244" s="8">
        <v>1</v>
      </c>
      <c r="BC244" s="8">
        <v>1</v>
      </c>
      <c r="BD244" s="8">
        <v>1</v>
      </c>
      <c r="BE244" s="8">
        <v>1</v>
      </c>
      <c r="BF244" s="8">
        <v>1</v>
      </c>
      <c r="BG244" s="8">
        <v>1</v>
      </c>
      <c r="BH244" s="8">
        <v>1</v>
      </c>
      <c r="BI244" s="8">
        <v>1</v>
      </c>
      <c r="BJ244" s="8">
        <v>1</v>
      </c>
      <c r="BK244" s="8">
        <v>1</v>
      </c>
      <c r="BL244" s="8">
        <v>1</v>
      </c>
      <c r="BM244" s="8">
        <v>1</v>
      </c>
      <c r="BN244" s="8">
        <v>1</v>
      </c>
      <c r="BO244" s="8">
        <v>1</v>
      </c>
      <c r="BP244" s="8">
        <v>1</v>
      </c>
      <c r="BQ244" s="8">
        <v>1</v>
      </c>
      <c r="BR244" s="8">
        <v>1</v>
      </c>
      <c r="BS244" s="8">
        <v>1</v>
      </c>
      <c r="BT244" s="8">
        <v>1</v>
      </c>
      <c r="BU244" s="8">
        <v>1</v>
      </c>
      <c r="BV244" s="8">
        <v>1</v>
      </c>
      <c r="BW244" s="8">
        <v>1</v>
      </c>
      <c r="CK244" s="8">
        <f t="shared" si="65"/>
        <v>0</v>
      </c>
      <c r="CL244" s="8">
        <f t="shared" si="66"/>
        <v>0</v>
      </c>
      <c r="CM244" s="8">
        <f t="shared" si="67"/>
        <v>0</v>
      </c>
      <c r="CN244" s="8">
        <f t="shared" si="68"/>
        <v>0</v>
      </c>
      <c r="CO244" s="8">
        <f t="shared" si="69"/>
        <v>0</v>
      </c>
      <c r="CP244" s="8">
        <f t="shared" si="70"/>
        <v>0</v>
      </c>
      <c r="CQ244" s="8">
        <f t="shared" si="71"/>
        <v>0</v>
      </c>
      <c r="CR244" s="8">
        <f t="shared" si="72"/>
        <v>0</v>
      </c>
      <c r="CS244" s="8">
        <f t="shared" si="73"/>
        <v>0</v>
      </c>
      <c r="CT244" s="8">
        <f t="shared" si="74"/>
        <v>0</v>
      </c>
      <c r="CU244" s="8">
        <f t="shared" si="75"/>
        <v>0</v>
      </c>
      <c r="CV244" s="8">
        <f t="shared" si="76"/>
        <v>0</v>
      </c>
      <c r="CW244" s="8" t="str">
        <f>+_xlfn.XLOOKUP(Table1[[#This Row],[L4 Code]],KIRMATAŞ!B:B,KIRMATAŞ!B:B,"")</f>
        <v/>
      </c>
      <c r="CX244" s="8" t="str">
        <f>+_xlfn.XLOOKUP(Table1[[#This Row],[L4 Code]],'SU TEMİNİ'!C:C,'SU TEMİNİ'!C:C,"")</f>
        <v/>
      </c>
      <c r="CY244" s="8" t="str">
        <f>+_xlfn.XLOOKUP(Table1[[#This Row],[L4 Code]],TAŞ!C:C,TAŞ!C:C,"")</f>
        <v/>
      </c>
      <c r="CZ244" s="8" t="str">
        <f>Table1[[#This Row],[L4 Code]]&amp;"-"&amp;Table1[[#This Row],[T1 Code]]</f>
        <v>E-01.PRS-01.MAA-001-1000</v>
      </c>
      <c r="DA244" s="8"/>
      <c r="DB244" s="8"/>
      <c r="DC244" s="8"/>
      <c r="DD244" s="8"/>
      <c r="DE244" s="8"/>
      <c r="DF244" s="8"/>
      <c r="DG244" s="8"/>
      <c r="DH244" s="8"/>
    </row>
    <row r="245" spans="1:112">
      <c r="A245" s="3" t="s">
        <v>5443</v>
      </c>
      <c r="B245" t="s">
        <v>3642</v>
      </c>
      <c r="C245" t="s">
        <v>3643</v>
      </c>
      <c r="D245" t="s">
        <v>4967</v>
      </c>
      <c r="F245" s="77" t="s">
        <v>4973</v>
      </c>
      <c r="H245" s="3" t="s">
        <v>5444</v>
      </c>
      <c r="I245" s="3"/>
      <c r="J245" s="78"/>
      <c r="K245" s="78"/>
      <c r="M245" s="78"/>
      <c r="V245" s="8">
        <v>1</v>
      </c>
      <c r="W245" s="8">
        <v>1</v>
      </c>
      <c r="X245" s="8">
        <v>1</v>
      </c>
      <c r="Y245" s="10">
        <v>1</v>
      </c>
      <c r="Z245" s="8">
        <v>1</v>
      </c>
      <c r="AA245" s="8">
        <v>1</v>
      </c>
      <c r="AB245" s="8">
        <v>1</v>
      </c>
      <c r="AC245" s="8">
        <v>1</v>
      </c>
      <c r="AD245" s="8">
        <v>1</v>
      </c>
      <c r="AE245" s="8">
        <v>1</v>
      </c>
      <c r="AF245" s="8">
        <v>1</v>
      </c>
      <c r="AG245" s="8">
        <v>1</v>
      </c>
      <c r="AH245" s="8">
        <v>1</v>
      </c>
      <c r="AI245" s="8">
        <v>1</v>
      </c>
      <c r="AJ245" s="8">
        <v>1</v>
      </c>
      <c r="AK245" s="8">
        <v>1</v>
      </c>
      <c r="AL245" s="8">
        <v>1</v>
      </c>
      <c r="AM245" s="8">
        <v>1</v>
      </c>
      <c r="AN245" s="8">
        <v>1</v>
      </c>
      <c r="AO245" s="8">
        <v>1</v>
      </c>
      <c r="AP245" s="8">
        <v>1</v>
      </c>
      <c r="AQ245" s="8">
        <v>1</v>
      </c>
      <c r="AR245" s="8">
        <v>1</v>
      </c>
      <c r="AS245" s="8">
        <v>1</v>
      </c>
      <c r="AT245" s="8">
        <v>1</v>
      </c>
      <c r="AU245" s="8">
        <v>1</v>
      </c>
      <c r="AV245" s="8">
        <v>1</v>
      </c>
      <c r="AW245" s="8">
        <v>1</v>
      </c>
      <c r="AX245" s="8">
        <v>1</v>
      </c>
      <c r="AY245" s="8">
        <v>1</v>
      </c>
      <c r="AZ245" s="8">
        <v>1</v>
      </c>
      <c r="BA245" s="8">
        <v>1</v>
      </c>
      <c r="BB245" s="8">
        <v>1</v>
      </c>
      <c r="BC245" s="8">
        <v>1</v>
      </c>
      <c r="BD245" s="8">
        <v>1</v>
      </c>
      <c r="BE245" s="8">
        <v>1</v>
      </c>
      <c r="BF245" s="8">
        <v>1</v>
      </c>
      <c r="BG245" s="8">
        <v>1</v>
      </c>
      <c r="BH245" s="8">
        <v>1</v>
      </c>
      <c r="BI245" s="8">
        <v>1</v>
      </c>
      <c r="BJ245" s="8">
        <v>1</v>
      </c>
      <c r="BK245" s="8">
        <v>1</v>
      </c>
      <c r="BL245" s="8">
        <v>1</v>
      </c>
      <c r="BM245" s="8">
        <v>1</v>
      </c>
      <c r="BN245" s="8">
        <v>1</v>
      </c>
      <c r="BO245" s="8">
        <v>1</v>
      </c>
      <c r="BP245" s="8">
        <v>1</v>
      </c>
      <c r="BQ245" s="8">
        <v>1</v>
      </c>
      <c r="BR245" s="8">
        <v>1</v>
      </c>
      <c r="BS245" s="8">
        <v>1</v>
      </c>
      <c r="BT245" s="8">
        <v>1</v>
      </c>
      <c r="BU245" s="8">
        <v>1</v>
      </c>
      <c r="BV245" s="8">
        <v>1</v>
      </c>
      <c r="BW245" s="8">
        <v>1</v>
      </c>
      <c r="CK245" s="8">
        <f t="shared" si="65"/>
        <v>0</v>
      </c>
      <c r="CL245" s="8">
        <f t="shared" si="66"/>
        <v>0</v>
      </c>
      <c r="CM245" s="8">
        <f t="shared" si="67"/>
        <v>0</v>
      </c>
      <c r="CN245" s="8">
        <f t="shared" si="68"/>
        <v>0</v>
      </c>
      <c r="CO245" s="8">
        <f t="shared" si="69"/>
        <v>0</v>
      </c>
      <c r="CP245" s="8">
        <f t="shared" si="70"/>
        <v>0</v>
      </c>
      <c r="CQ245" s="8">
        <f t="shared" si="71"/>
        <v>0</v>
      </c>
      <c r="CR245" s="8">
        <f t="shared" si="72"/>
        <v>0</v>
      </c>
      <c r="CS245" s="8">
        <f t="shared" si="73"/>
        <v>0</v>
      </c>
      <c r="CT245" s="8">
        <f t="shared" si="74"/>
        <v>0</v>
      </c>
      <c r="CU245" s="8">
        <f t="shared" si="75"/>
        <v>0</v>
      </c>
      <c r="CV245" s="8">
        <f t="shared" si="76"/>
        <v>0</v>
      </c>
      <c r="CW245" s="8" t="str">
        <f>+_xlfn.XLOOKUP(Table1[[#This Row],[L4 Code]],KIRMATAŞ!B:B,KIRMATAŞ!B:B,"")</f>
        <v/>
      </c>
      <c r="CX245" s="8" t="str">
        <f>+_xlfn.XLOOKUP(Table1[[#This Row],[L4 Code]],'SU TEMİNİ'!C:C,'SU TEMİNİ'!C:C,"")</f>
        <v/>
      </c>
      <c r="CY245" s="8" t="str">
        <f>+_xlfn.XLOOKUP(Table1[[#This Row],[L4 Code]],TAŞ!C:C,TAŞ!C:C,"")</f>
        <v/>
      </c>
      <c r="CZ245" s="8" t="str">
        <f>Table1[[#This Row],[L4 Code]]&amp;"-"&amp;Table1[[#This Row],[T1 Code]]</f>
        <v>E-01.PRS-01.MAA-002-1000</v>
      </c>
      <c r="DA245" s="8"/>
      <c r="DB245" s="8"/>
      <c r="DC245" s="8"/>
      <c r="DD245" s="8"/>
      <c r="DE245" s="8"/>
      <c r="DF245" s="8"/>
      <c r="DG245" s="8"/>
      <c r="DH245" s="8"/>
    </row>
    <row r="246" spans="1:112">
      <c r="A246" s="3" t="s">
        <v>5443</v>
      </c>
      <c r="B246" t="s">
        <v>3644</v>
      </c>
      <c r="C246" t="s">
        <v>3645</v>
      </c>
      <c r="D246" t="s">
        <v>4967</v>
      </c>
      <c r="F246" s="77" t="s">
        <v>4973</v>
      </c>
      <c r="H246" s="3" t="s">
        <v>5444</v>
      </c>
      <c r="I246" s="3"/>
      <c r="J246" s="78"/>
      <c r="K246" s="78"/>
      <c r="M246" s="78"/>
      <c r="V246" s="8">
        <v>1</v>
      </c>
      <c r="W246" s="8">
        <v>1</v>
      </c>
      <c r="X246" s="8">
        <v>1</v>
      </c>
      <c r="Y246" s="10">
        <v>1</v>
      </c>
      <c r="Z246" s="8">
        <v>1</v>
      </c>
      <c r="AA246" s="8">
        <v>1</v>
      </c>
      <c r="AB246" s="8">
        <v>1</v>
      </c>
      <c r="AC246" s="8">
        <v>1</v>
      </c>
      <c r="AD246" s="8">
        <v>1</v>
      </c>
      <c r="AE246" s="8">
        <v>1</v>
      </c>
      <c r="AF246" s="8">
        <v>1</v>
      </c>
      <c r="AG246" s="8">
        <v>1</v>
      </c>
      <c r="AH246" s="8">
        <v>1</v>
      </c>
      <c r="AI246" s="8">
        <v>1</v>
      </c>
      <c r="AJ246" s="8">
        <v>1</v>
      </c>
      <c r="AK246" s="8">
        <v>1</v>
      </c>
      <c r="AL246" s="8">
        <v>1</v>
      </c>
      <c r="AM246" s="8">
        <v>1</v>
      </c>
      <c r="AN246" s="8">
        <v>1</v>
      </c>
      <c r="AO246" s="8">
        <v>1</v>
      </c>
      <c r="AP246" s="8">
        <v>1</v>
      </c>
      <c r="AQ246" s="8">
        <v>1</v>
      </c>
      <c r="AR246" s="8">
        <v>1</v>
      </c>
      <c r="AS246" s="8">
        <v>1</v>
      </c>
      <c r="AT246" s="8">
        <v>1</v>
      </c>
      <c r="AU246" s="8">
        <v>1</v>
      </c>
      <c r="AV246" s="8">
        <v>1</v>
      </c>
      <c r="AW246" s="8">
        <v>1</v>
      </c>
      <c r="AX246" s="8">
        <v>1</v>
      </c>
      <c r="AY246" s="8">
        <v>1</v>
      </c>
      <c r="AZ246" s="8">
        <v>1</v>
      </c>
      <c r="BA246" s="8">
        <v>1</v>
      </c>
      <c r="BB246" s="8">
        <v>1</v>
      </c>
      <c r="BC246" s="8">
        <v>1</v>
      </c>
      <c r="BD246" s="8">
        <v>1</v>
      </c>
      <c r="BE246" s="8">
        <v>1</v>
      </c>
      <c r="BF246" s="8">
        <v>1</v>
      </c>
      <c r="BG246" s="8">
        <v>1</v>
      </c>
      <c r="BH246" s="8">
        <v>1</v>
      </c>
      <c r="BI246" s="8">
        <v>1</v>
      </c>
      <c r="BJ246" s="8">
        <v>1</v>
      </c>
      <c r="BK246" s="8">
        <v>1</v>
      </c>
      <c r="BL246" s="8">
        <v>1</v>
      </c>
      <c r="BM246" s="8">
        <v>1</v>
      </c>
      <c r="BN246" s="8">
        <v>1</v>
      </c>
      <c r="BO246" s="8">
        <v>1</v>
      </c>
      <c r="BP246" s="8">
        <v>1</v>
      </c>
      <c r="BQ246" s="8">
        <v>1</v>
      </c>
      <c r="BR246" s="8">
        <v>1</v>
      </c>
      <c r="BS246" s="8">
        <v>1</v>
      </c>
      <c r="BT246" s="8">
        <v>1</v>
      </c>
      <c r="BU246" s="8">
        <v>1</v>
      </c>
      <c r="BV246" s="8">
        <v>1</v>
      </c>
      <c r="BW246" s="8">
        <v>1</v>
      </c>
      <c r="CK246" s="8">
        <f t="shared" si="65"/>
        <v>0</v>
      </c>
      <c r="CL246" s="8">
        <f t="shared" si="66"/>
        <v>0</v>
      </c>
      <c r="CM246" s="8">
        <f t="shared" si="67"/>
        <v>0</v>
      </c>
      <c r="CN246" s="8">
        <f t="shared" si="68"/>
        <v>0</v>
      </c>
      <c r="CO246" s="8">
        <f t="shared" si="69"/>
        <v>0</v>
      </c>
      <c r="CP246" s="8">
        <f t="shared" si="70"/>
        <v>0</v>
      </c>
      <c r="CQ246" s="8">
        <f t="shared" si="71"/>
        <v>0</v>
      </c>
      <c r="CR246" s="8">
        <f t="shared" si="72"/>
        <v>0</v>
      </c>
      <c r="CS246" s="8">
        <f t="shared" si="73"/>
        <v>0</v>
      </c>
      <c r="CT246" s="8">
        <f t="shared" si="74"/>
        <v>0</v>
      </c>
      <c r="CU246" s="8">
        <f t="shared" si="75"/>
        <v>0</v>
      </c>
      <c r="CV246" s="8">
        <f t="shared" si="76"/>
        <v>0</v>
      </c>
      <c r="CW246" s="8" t="str">
        <f>+_xlfn.XLOOKUP(Table1[[#This Row],[L4 Code]],KIRMATAŞ!B:B,KIRMATAŞ!B:B,"")</f>
        <v/>
      </c>
      <c r="CX246" s="8" t="str">
        <f>+_xlfn.XLOOKUP(Table1[[#This Row],[L4 Code]],'SU TEMİNİ'!C:C,'SU TEMİNİ'!C:C,"")</f>
        <v/>
      </c>
      <c r="CY246" s="8" t="str">
        <f>+_xlfn.XLOOKUP(Table1[[#This Row],[L4 Code]],TAŞ!C:C,TAŞ!C:C,"")</f>
        <v/>
      </c>
      <c r="CZ246" s="8" t="str">
        <f>Table1[[#This Row],[L4 Code]]&amp;"-"&amp;Table1[[#This Row],[T1 Code]]</f>
        <v>E-01.PRS-01.MAA-003-1000</v>
      </c>
      <c r="DA246" s="8"/>
      <c r="DB246" s="8"/>
      <c r="DC246" s="8"/>
      <c r="DD246" s="8"/>
      <c r="DE246" s="8"/>
      <c r="DF246" s="8"/>
      <c r="DG246" s="8"/>
      <c r="DH246" s="8"/>
    </row>
    <row r="247" spans="1:112">
      <c r="A247" s="3" t="s">
        <v>5443</v>
      </c>
      <c r="B247" t="s">
        <v>3646</v>
      </c>
      <c r="C247" t="s">
        <v>3647</v>
      </c>
      <c r="D247" t="s">
        <v>4967</v>
      </c>
      <c r="F247" s="77" t="s">
        <v>4973</v>
      </c>
      <c r="H247" s="3" t="s">
        <v>5444</v>
      </c>
      <c r="I247" s="3"/>
      <c r="J247" s="78"/>
      <c r="K247" s="78"/>
      <c r="M247" s="78"/>
      <c r="V247" s="8">
        <v>1</v>
      </c>
      <c r="W247" s="8">
        <v>1</v>
      </c>
      <c r="X247" s="8">
        <v>1</v>
      </c>
      <c r="Y247" s="10">
        <v>1</v>
      </c>
      <c r="Z247" s="8">
        <v>1</v>
      </c>
      <c r="AA247" s="8">
        <v>1</v>
      </c>
      <c r="AB247" s="8">
        <v>1</v>
      </c>
      <c r="AC247" s="8">
        <v>1</v>
      </c>
      <c r="AD247" s="8">
        <v>1</v>
      </c>
      <c r="AE247" s="8">
        <v>1</v>
      </c>
      <c r="AF247" s="8">
        <v>1</v>
      </c>
      <c r="AG247" s="8">
        <v>1</v>
      </c>
      <c r="AH247" s="8">
        <v>1</v>
      </c>
      <c r="AI247" s="8">
        <v>1</v>
      </c>
      <c r="AJ247" s="8">
        <v>1</v>
      </c>
      <c r="AK247" s="8">
        <v>1</v>
      </c>
      <c r="AL247" s="8">
        <v>1</v>
      </c>
      <c r="AM247" s="8">
        <v>1</v>
      </c>
      <c r="AN247" s="8">
        <v>1</v>
      </c>
      <c r="AO247" s="8">
        <v>1</v>
      </c>
      <c r="AP247" s="8">
        <v>1</v>
      </c>
      <c r="AQ247" s="8">
        <v>1</v>
      </c>
      <c r="AR247" s="8">
        <v>1</v>
      </c>
      <c r="AS247" s="8">
        <v>1</v>
      </c>
      <c r="AT247" s="8">
        <v>1</v>
      </c>
      <c r="AU247" s="8">
        <v>1</v>
      </c>
      <c r="AV247" s="8">
        <v>1</v>
      </c>
      <c r="AW247" s="8">
        <v>1</v>
      </c>
      <c r="AX247" s="8">
        <v>1</v>
      </c>
      <c r="AY247" s="8">
        <v>1</v>
      </c>
      <c r="AZ247" s="8">
        <v>1</v>
      </c>
      <c r="BA247" s="8">
        <v>1</v>
      </c>
      <c r="BB247" s="8">
        <v>1</v>
      </c>
      <c r="BC247" s="8">
        <v>1</v>
      </c>
      <c r="BD247" s="8">
        <v>1</v>
      </c>
      <c r="BE247" s="8">
        <v>1</v>
      </c>
      <c r="BF247" s="8">
        <v>1</v>
      </c>
      <c r="BG247" s="8">
        <v>1</v>
      </c>
      <c r="BH247" s="8">
        <v>1</v>
      </c>
      <c r="BI247" s="8">
        <v>1</v>
      </c>
      <c r="BJ247" s="8">
        <v>1</v>
      </c>
      <c r="BK247" s="8">
        <v>1</v>
      </c>
      <c r="BL247" s="8">
        <v>1</v>
      </c>
      <c r="BM247" s="8">
        <v>1</v>
      </c>
      <c r="BN247" s="8">
        <v>1</v>
      </c>
      <c r="BO247" s="8">
        <v>1</v>
      </c>
      <c r="BP247" s="8">
        <v>1</v>
      </c>
      <c r="BQ247" s="8">
        <v>1</v>
      </c>
      <c r="BR247" s="8">
        <v>1</v>
      </c>
      <c r="BS247" s="8">
        <v>1</v>
      </c>
      <c r="BT247" s="8">
        <v>1</v>
      </c>
      <c r="BU247" s="8">
        <v>1</v>
      </c>
      <c r="BV247" s="8">
        <v>1</v>
      </c>
      <c r="BW247" s="8">
        <v>1</v>
      </c>
      <c r="CK247" s="8">
        <f t="shared" si="65"/>
        <v>0</v>
      </c>
      <c r="CL247" s="8">
        <f t="shared" si="66"/>
        <v>0</v>
      </c>
      <c r="CM247" s="8">
        <f t="shared" si="67"/>
        <v>0</v>
      </c>
      <c r="CN247" s="8">
        <f t="shared" si="68"/>
        <v>0</v>
      </c>
      <c r="CO247" s="8">
        <f t="shared" si="69"/>
        <v>0</v>
      </c>
      <c r="CP247" s="8">
        <f t="shared" si="70"/>
        <v>0</v>
      </c>
      <c r="CQ247" s="8">
        <f t="shared" si="71"/>
        <v>0</v>
      </c>
      <c r="CR247" s="8">
        <f t="shared" si="72"/>
        <v>0</v>
      </c>
      <c r="CS247" s="8">
        <f t="shared" si="73"/>
        <v>0</v>
      </c>
      <c r="CT247" s="8">
        <f t="shared" si="74"/>
        <v>0</v>
      </c>
      <c r="CU247" s="8">
        <f t="shared" si="75"/>
        <v>0</v>
      </c>
      <c r="CV247" s="8">
        <f t="shared" si="76"/>
        <v>0</v>
      </c>
      <c r="CW247" s="8" t="str">
        <f>+_xlfn.XLOOKUP(Table1[[#This Row],[L4 Code]],KIRMATAŞ!B:B,KIRMATAŞ!B:B,"")</f>
        <v/>
      </c>
      <c r="CX247" s="8" t="str">
        <f>+_xlfn.XLOOKUP(Table1[[#This Row],[L4 Code]],'SU TEMİNİ'!C:C,'SU TEMİNİ'!C:C,"")</f>
        <v/>
      </c>
      <c r="CY247" s="8" t="str">
        <f>+_xlfn.XLOOKUP(Table1[[#This Row],[L4 Code]],TAŞ!C:C,TAŞ!C:C,"")</f>
        <v/>
      </c>
      <c r="CZ247" s="8" t="str">
        <f>Table1[[#This Row],[L4 Code]]&amp;"-"&amp;Table1[[#This Row],[T1 Code]]</f>
        <v>E-01.PRS-01.MAA-004-1000</v>
      </c>
      <c r="DA247" s="8"/>
      <c r="DB247" s="8"/>
      <c r="DC247" s="8"/>
      <c r="DD247" s="8"/>
      <c r="DE247" s="8"/>
      <c r="DF247" s="8"/>
      <c r="DG247" s="8"/>
      <c r="DH247" s="8"/>
    </row>
    <row r="248" spans="1:112">
      <c r="A248" s="3" t="s">
        <v>5443</v>
      </c>
      <c r="B248" t="s">
        <v>3648</v>
      </c>
      <c r="C248" t="s">
        <v>3649</v>
      </c>
      <c r="D248" t="s">
        <v>4967</v>
      </c>
      <c r="F248" s="77" t="s">
        <v>4973</v>
      </c>
      <c r="H248" s="3" t="s">
        <v>5444</v>
      </c>
      <c r="I248" s="3"/>
      <c r="J248" s="78"/>
      <c r="K248" s="78"/>
      <c r="M248" s="78"/>
      <c r="V248" s="8">
        <v>1</v>
      </c>
      <c r="W248" s="8">
        <v>1</v>
      </c>
      <c r="X248" s="8">
        <v>1</v>
      </c>
      <c r="Y248" s="10">
        <v>1</v>
      </c>
      <c r="Z248" s="8">
        <v>1</v>
      </c>
      <c r="AA248" s="8">
        <v>1</v>
      </c>
      <c r="AB248" s="8">
        <v>1</v>
      </c>
      <c r="AC248" s="8">
        <v>1</v>
      </c>
      <c r="AD248" s="8">
        <v>1</v>
      </c>
      <c r="AE248" s="8">
        <v>1</v>
      </c>
      <c r="AF248" s="8">
        <v>1</v>
      </c>
      <c r="AG248" s="8">
        <v>1</v>
      </c>
      <c r="AH248" s="8">
        <v>1</v>
      </c>
      <c r="AI248" s="8">
        <v>1</v>
      </c>
      <c r="AJ248" s="8">
        <v>1</v>
      </c>
      <c r="AK248" s="8">
        <v>1</v>
      </c>
      <c r="AL248" s="8">
        <v>1</v>
      </c>
      <c r="AM248" s="8">
        <v>1</v>
      </c>
      <c r="AN248" s="8">
        <v>1</v>
      </c>
      <c r="AO248" s="8">
        <v>1</v>
      </c>
      <c r="AP248" s="8">
        <v>1</v>
      </c>
      <c r="AQ248" s="8">
        <v>1</v>
      </c>
      <c r="AR248" s="8">
        <v>1</v>
      </c>
      <c r="AS248" s="8">
        <v>1</v>
      </c>
      <c r="AT248" s="8">
        <v>1</v>
      </c>
      <c r="AU248" s="8">
        <v>1</v>
      </c>
      <c r="AV248" s="8">
        <v>1</v>
      </c>
      <c r="AW248" s="8">
        <v>1</v>
      </c>
      <c r="AX248" s="8">
        <v>1</v>
      </c>
      <c r="AY248" s="8">
        <v>1</v>
      </c>
      <c r="AZ248" s="8">
        <v>1</v>
      </c>
      <c r="BA248" s="8">
        <v>1</v>
      </c>
      <c r="BB248" s="8">
        <v>1</v>
      </c>
      <c r="BC248" s="8">
        <v>1</v>
      </c>
      <c r="BD248" s="8">
        <v>1</v>
      </c>
      <c r="BE248" s="8">
        <v>1</v>
      </c>
      <c r="BF248" s="8">
        <v>1</v>
      </c>
      <c r="BG248" s="8">
        <v>1</v>
      </c>
      <c r="BH248" s="8">
        <v>1</v>
      </c>
      <c r="BI248" s="8">
        <v>1</v>
      </c>
      <c r="BJ248" s="8">
        <v>1</v>
      </c>
      <c r="BK248" s="8">
        <v>1</v>
      </c>
      <c r="BL248" s="8">
        <v>1</v>
      </c>
      <c r="BM248" s="8">
        <v>1</v>
      </c>
      <c r="BN248" s="8">
        <v>1</v>
      </c>
      <c r="BO248" s="8">
        <v>1</v>
      </c>
      <c r="BP248" s="8">
        <v>1</v>
      </c>
      <c r="BQ248" s="8">
        <v>1</v>
      </c>
      <c r="BR248" s="8">
        <v>1</v>
      </c>
      <c r="BS248" s="8">
        <v>1</v>
      </c>
      <c r="BT248" s="8">
        <v>1</v>
      </c>
      <c r="BU248" s="8">
        <v>1</v>
      </c>
      <c r="BV248" s="8">
        <v>1</v>
      </c>
      <c r="BW248" s="8">
        <v>1</v>
      </c>
      <c r="CK248" s="8">
        <f t="shared" si="65"/>
        <v>0</v>
      </c>
      <c r="CL248" s="8">
        <f t="shared" si="66"/>
        <v>0</v>
      </c>
      <c r="CM248" s="8">
        <f t="shared" si="67"/>
        <v>0</v>
      </c>
      <c r="CN248" s="8">
        <f t="shared" si="68"/>
        <v>0</v>
      </c>
      <c r="CO248" s="8">
        <f t="shared" si="69"/>
        <v>0</v>
      </c>
      <c r="CP248" s="8">
        <f t="shared" si="70"/>
        <v>0</v>
      </c>
      <c r="CQ248" s="8">
        <f t="shared" si="71"/>
        <v>0</v>
      </c>
      <c r="CR248" s="8">
        <f t="shared" si="72"/>
        <v>0</v>
      </c>
      <c r="CS248" s="8">
        <f t="shared" si="73"/>
        <v>0</v>
      </c>
      <c r="CT248" s="8">
        <f t="shared" si="74"/>
        <v>0</v>
      </c>
      <c r="CU248" s="8">
        <f t="shared" si="75"/>
        <v>0</v>
      </c>
      <c r="CV248" s="8">
        <f t="shared" si="76"/>
        <v>0</v>
      </c>
      <c r="CW248" s="8" t="str">
        <f>+_xlfn.XLOOKUP(Table1[[#This Row],[L4 Code]],KIRMATAŞ!B:B,KIRMATAŞ!B:B,"")</f>
        <v/>
      </c>
      <c r="CX248" s="8" t="str">
        <f>+_xlfn.XLOOKUP(Table1[[#This Row],[L4 Code]],'SU TEMİNİ'!C:C,'SU TEMİNİ'!C:C,"")</f>
        <v/>
      </c>
      <c r="CY248" s="8" t="str">
        <f>+_xlfn.XLOOKUP(Table1[[#This Row],[L4 Code]],TAŞ!C:C,TAŞ!C:C,"")</f>
        <v/>
      </c>
      <c r="CZ248" s="8" t="str">
        <f>Table1[[#This Row],[L4 Code]]&amp;"-"&amp;Table1[[#This Row],[T1 Code]]</f>
        <v>E-01.PRS-01.MAA-005-1000</v>
      </c>
      <c r="DA248" s="8"/>
      <c r="DB248" s="8"/>
      <c r="DC248" s="8"/>
      <c r="DD248" s="8"/>
      <c r="DE248" s="8"/>
      <c r="DF248" s="8"/>
      <c r="DG248" s="8"/>
      <c r="DH248" s="8"/>
    </row>
    <row r="249" spans="1:112">
      <c r="A249" s="3" t="s">
        <v>5443</v>
      </c>
      <c r="B249" t="s">
        <v>3650</v>
      </c>
      <c r="C249" t="s">
        <v>3651</v>
      </c>
      <c r="D249" t="s">
        <v>4967</v>
      </c>
      <c r="F249" s="77" t="s">
        <v>4973</v>
      </c>
      <c r="H249" s="3" t="s">
        <v>5444</v>
      </c>
      <c r="I249" s="3"/>
      <c r="J249" s="78"/>
      <c r="K249" s="78"/>
      <c r="M249" s="78"/>
      <c r="V249" s="8">
        <v>1</v>
      </c>
      <c r="W249" s="8">
        <v>1</v>
      </c>
      <c r="X249" s="8">
        <v>1</v>
      </c>
      <c r="Y249" s="10">
        <v>1</v>
      </c>
      <c r="Z249" s="8">
        <v>1</v>
      </c>
      <c r="AA249" s="8">
        <v>1</v>
      </c>
      <c r="AB249" s="8">
        <v>1</v>
      </c>
      <c r="AC249" s="8">
        <v>1</v>
      </c>
      <c r="AD249" s="8">
        <v>1</v>
      </c>
      <c r="AE249" s="8">
        <v>1</v>
      </c>
      <c r="AF249" s="8">
        <v>1</v>
      </c>
      <c r="AG249" s="8">
        <v>1</v>
      </c>
      <c r="AH249" s="8">
        <v>1</v>
      </c>
      <c r="AI249" s="8">
        <v>1</v>
      </c>
      <c r="AJ249" s="8">
        <v>1</v>
      </c>
      <c r="AK249" s="8">
        <v>1</v>
      </c>
      <c r="AL249" s="8">
        <v>1</v>
      </c>
      <c r="AM249" s="8">
        <v>1</v>
      </c>
      <c r="AN249" s="8">
        <v>1</v>
      </c>
      <c r="AO249" s="8">
        <v>1</v>
      </c>
      <c r="AP249" s="8">
        <v>1</v>
      </c>
      <c r="AQ249" s="8">
        <v>1</v>
      </c>
      <c r="AR249" s="8">
        <v>1</v>
      </c>
      <c r="AS249" s="8">
        <v>1</v>
      </c>
      <c r="AT249" s="8">
        <v>1</v>
      </c>
      <c r="AU249" s="8">
        <v>1</v>
      </c>
      <c r="AV249" s="8">
        <v>1</v>
      </c>
      <c r="AW249" s="8">
        <v>1</v>
      </c>
      <c r="AX249" s="8">
        <v>1</v>
      </c>
      <c r="AY249" s="8">
        <v>1</v>
      </c>
      <c r="AZ249" s="8">
        <v>1</v>
      </c>
      <c r="BA249" s="8">
        <v>1</v>
      </c>
      <c r="BB249" s="8">
        <v>1</v>
      </c>
      <c r="BC249" s="8">
        <v>1</v>
      </c>
      <c r="BD249" s="8">
        <v>1</v>
      </c>
      <c r="BE249" s="8">
        <v>1</v>
      </c>
      <c r="BF249" s="8">
        <v>1</v>
      </c>
      <c r="BG249" s="8">
        <v>1</v>
      </c>
      <c r="BH249" s="8">
        <v>1</v>
      </c>
      <c r="BI249" s="8">
        <v>1</v>
      </c>
      <c r="BJ249" s="8">
        <v>1</v>
      </c>
      <c r="BK249" s="8">
        <v>1</v>
      </c>
      <c r="BL249" s="8">
        <v>1</v>
      </c>
      <c r="BM249" s="8">
        <v>1</v>
      </c>
      <c r="BN249" s="8">
        <v>1</v>
      </c>
      <c r="BO249" s="8">
        <v>1</v>
      </c>
      <c r="BP249" s="8">
        <v>1</v>
      </c>
      <c r="BQ249" s="8">
        <v>1</v>
      </c>
      <c r="BR249" s="8">
        <v>1</v>
      </c>
      <c r="BS249" s="8">
        <v>1</v>
      </c>
      <c r="BT249" s="8">
        <v>1</v>
      </c>
      <c r="BU249" s="8">
        <v>1</v>
      </c>
      <c r="BV249" s="8">
        <v>1</v>
      </c>
      <c r="BW249" s="8">
        <v>1</v>
      </c>
      <c r="CK249" s="8">
        <f t="shared" si="65"/>
        <v>0</v>
      </c>
      <c r="CL249" s="8">
        <f t="shared" si="66"/>
        <v>0</v>
      </c>
      <c r="CM249" s="8">
        <f t="shared" si="67"/>
        <v>0</v>
      </c>
      <c r="CN249" s="8">
        <f t="shared" si="68"/>
        <v>0</v>
      </c>
      <c r="CO249" s="8">
        <f t="shared" si="69"/>
        <v>0</v>
      </c>
      <c r="CP249" s="8">
        <f t="shared" si="70"/>
        <v>0</v>
      </c>
      <c r="CQ249" s="8">
        <f t="shared" si="71"/>
        <v>0</v>
      </c>
      <c r="CR249" s="8">
        <f t="shared" si="72"/>
        <v>0</v>
      </c>
      <c r="CS249" s="8">
        <f t="shared" si="73"/>
        <v>0</v>
      </c>
      <c r="CT249" s="8">
        <f t="shared" si="74"/>
        <v>0</v>
      </c>
      <c r="CU249" s="8">
        <f t="shared" si="75"/>
        <v>0</v>
      </c>
      <c r="CV249" s="8">
        <f t="shared" si="76"/>
        <v>0</v>
      </c>
      <c r="CW249" s="8" t="str">
        <f>+_xlfn.XLOOKUP(Table1[[#This Row],[L4 Code]],KIRMATAŞ!B:B,KIRMATAŞ!B:B,"")</f>
        <v/>
      </c>
      <c r="CX249" s="8" t="str">
        <f>+_xlfn.XLOOKUP(Table1[[#This Row],[L4 Code]],'SU TEMİNİ'!C:C,'SU TEMİNİ'!C:C,"")</f>
        <v/>
      </c>
      <c r="CY249" s="8" t="str">
        <f>+_xlfn.XLOOKUP(Table1[[#This Row],[L4 Code]],TAŞ!C:C,TAŞ!C:C,"")</f>
        <v/>
      </c>
      <c r="CZ249" s="8" t="str">
        <f>Table1[[#This Row],[L4 Code]]&amp;"-"&amp;Table1[[#This Row],[T1 Code]]</f>
        <v>E-01.PRS-01.MAA-006-1000</v>
      </c>
      <c r="DA249" s="8"/>
      <c r="DB249" s="8"/>
      <c r="DC249" s="8"/>
      <c r="DD249" s="8"/>
      <c r="DE249" s="8"/>
      <c r="DF249" s="8"/>
      <c r="DG249" s="8"/>
      <c r="DH249" s="8"/>
    </row>
    <row r="250" spans="1:112">
      <c r="A250" s="3" t="s">
        <v>5443</v>
      </c>
      <c r="B250" t="s">
        <v>3652</v>
      </c>
      <c r="C250" t="s">
        <v>3653</v>
      </c>
      <c r="D250" t="s">
        <v>4967</v>
      </c>
      <c r="F250" s="77" t="s">
        <v>4973</v>
      </c>
      <c r="H250" s="3" t="s">
        <v>5444</v>
      </c>
      <c r="I250" s="3"/>
      <c r="J250" s="78"/>
      <c r="K250" s="78"/>
      <c r="M250" s="78"/>
      <c r="V250" s="8">
        <v>1</v>
      </c>
      <c r="W250" s="8">
        <v>1</v>
      </c>
      <c r="X250" s="8">
        <v>1</v>
      </c>
      <c r="Y250" s="10">
        <v>1</v>
      </c>
      <c r="Z250" s="8">
        <v>1</v>
      </c>
      <c r="AA250" s="8">
        <v>1</v>
      </c>
      <c r="AB250" s="8">
        <v>1</v>
      </c>
      <c r="AC250" s="8">
        <v>1</v>
      </c>
      <c r="AD250" s="8">
        <v>1</v>
      </c>
      <c r="AE250" s="8">
        <v>1</v>
      </c>
      <c r="AF250" s="8">
        <v>1</v>
      </c>
      <c r="AG250" s="8">
        <v>1</v>
      </c>
      <c r="AH250" s="8">
        <v>1</v>
      </c>
      <c r="AI250" s="8">
        <v>1</v>
      </c>
      <c r="AJ250" s="8">
        <v>1</v>
      </c>
      <c r="AK250" s="8">
        <v>1</v>
      </c>
      <c r="AL250" s="8">
        <v>1</v>
      </c>
      <c r="AM250" s="8">
        <v>1</v>
      </c>
      <c r="AN250" s="8">
        <v>1</v>
      </c>
      <c r="AO250" s="8">
        <v>1</v>
      </c>
      <c r="AP250" s="8">
        <v>1</v>
      </c>
      <c r="AQ250" s="8">
        <v>1</v>
      </c>
      <c r="AR250" s="8">
        <v>1</v>
      </c>
      <c r="AS250" s="8">
        <v>1</v>
      </c>
      <c r="AT250" s="8">
        <v>1</v>
      </c>
      <c r="AU250" s="8">
        <v>1</v>
      </c>
      <c r="AV250" s="8">
        <v>1</v>
      </c>
      <c r="AW250" s="8">
        <v>1</v>
      </c>
      <c r="AX250" s="8">
        <v>1</v>
      </c>
      <c r="AY250" s="8">
        <v>1</v>
      </c>
      <c r="AZ250" s="8">
        <v>1</v>
      </c>
      <c r="BA250" s="8">
        <v>1</v>
      </c>
      <c r="BB250" s="8">
        <v>1</v>
      </c>
      <c r="BC250" s="8">
        <v>1</v>
      </c>
      <c r="BD250" s="8">
        <v>1</v>
      </c>
      <c r="BE250" s="8">
        <v>1</v>
      </c>
      <c r="BF250" s="8">
        <v>1</v>
      </c>
      <c r="BG250" s="8">
        <v>1</v>
      </c>
      <c r="BH250" s="8">
        <v>1</v>
      </c>
      <c r="BI250" s="8">
        <v>1</v>
      </c>
      <c r="BJ250" s="8">
        <v>1</v>
      </c>
      <c r="BK250" s="8">
        <v>1</v>
      </c>
      <c r="BL250" s="8">
        <v>1</v>
      </c>
      <c r="BM250" s="8">
        <v>1</v>
      </c>
      <c r="BN250" s="8">
        <v>1</v>
      </c>
      <c r="BO250" s="8">
        <v>1</v>
      </c>
      <c r="BP250" s="8">
        <v>1</v>
      </c>
      <c r="BQ250" s="8">
        <v>1</v>
      </c>
      <c r="BR250" s="8">
        <v>1</v>
      </c>
      <c r="BS250" s="8">
        <v>1</v>
      </c>
      <c r="BT250" s="8">
        <v>1</v>
      </c>
      <c r="BU250" s="8">
        <v>1</v>
      </c>
      <c r="BV250" s="8">
        <v>1</v>
      </c>
      <c r="BW250" s="8">
        <v>1</v>
      </c>
      <c r="CK250" s="8">
        <f t="shared" si="65"/>
        <v>0</v>
      </c>
      <c r="CL250" s="8">
        <f t="shared" si="66"/>
        <v>0</v>
      </c>
      <c r="CM250" s="8">
        <f t="shared" si="67"/>
        <v>0</v>
      </c>
      <c r="CN250" s="8">
        <f t="shared" si="68"/>
        <v>0</v>
      </c>
      <c r="CO250" s="8">
        <f t="shared" si="69"/>
        <v>0</v>
      </c>
      <c r="CP250" s="8">
        <f t="shared" si="70"/>
        <v>0</v>
      </c>
      <c r="CQ250" s="8">
        <f t="shared" si="71"/>
        <v>0</v>
      </c>
      <c r="CR250" s="8">
        <f t="shared" si="72"/>
        <v>0</v>
      </c>
      <c r="CS250" s="8">
        <f t="shared" si="73"/>
        <v>0</v>
      </c>
      <c r="CT250" s="8">
        <f t="shared" si="74"/>
        <v>0</v>
      </c>
      <c r="CU250" s="8">
        <f t="shared" si="75"/>
        <v>0</v>
      </c>
      <c r="CV250" s="8">
        <f t="shared" si="76"/>
        <v>0</v>
      </c>
      <c r="CW250" s="8" t="str">
        <f>+_xlfn.XLOOKUP(Table1[[#This Row],[L4 Code]],KIRMATAŞ!B:B,KIRMATAŞ!B:B,"")</f>
        <v/>
      </c>
      <c r="CX250" s="8" t="str">
        <f>+_xlfn.XLOOKUP(Table1[[#This Row],[L4 Code]],'SU TEMİNİ'!C:C,'SU TEMİNİ'!C:C,"")</f>
        <v/>
      </c>
      <c r="CY250" s="8" t="str">
        <f>+_xlfn.XLOOKUP(Table1[[#This Row],[L4 Code]],TAŞ!C:C,TAŞ!C:C,"")</f>
        <v/>
      </c>
      <c r="CZ250" s="8" t="str">
        <f>Table1[[#This Row],[L4 Code]]&amp;"-"&amp;Table1[[#This Row],[T1 Code]]</f>
        <v>E-01.PRS-01.MAA-007-1000</v>
      </c>
      <c r="DA250" s="8"/>
      <c r="DB250" s="8"/>
      <c r="DC250" s="8"/>
      <c r="DD250" s="8"/>
      <c r="DE250" s="8"/>
      <c r="DF250" s="8"/>
      <c r="DG250" s="8"/>
      <c r="DH250" s="8"/>
    </row>
    <row r="251" spans="1:112">
      <c r="A251" s="3" t="s">
        <v>5443</v>
      </c>
      <c r="B251" t="s">
        <v>3654</v>
      </c>
      <c r="C251" t="s">
        <v>3655</v>
      </c>
      <c r="D251" t="s">
        <v>4967</v>
      </c>
      <c r="F251" s="77" t="s">
        <v>4973</v>
      </c>
      <c r="H251" s="3" t="s">
        <v>5444</v>
      </c>
      <c r="I251" s="3"/>
      <c r="J251" s="78"/>
      <c r="K251" s="78"/>
      <c r="M251" s="78"/>
      <c r="V251" s="8">
        <v>1</v>
      </c>
      <c r="W251" s="8">
        <v>1</v>
      </c>
      <c r="X251" s="8">
        <v>1</v>
      </c>
      <c r="Y251" s="10">
        <v>1</v>
      </c>
      <c r="Z251" s="8">
        <v>1</v>
      </c>
      <c r="AA251" s="8">
        <v>1</v>
      </c>
      <c r="AB251" s="8">
        <v>1</v>
      </c>
      <c r="AC251" s="8">
        <v>1</v>
      </c>
      <c r="AD251" s="8">
        <v>1</v>
      </c>
      <c r="AE251" s="8">
        <v>1</v>
      </c>
      <c r="AF251" s="8">
        <v>1</v>
      </c>
      <c r="AG251" s="8">
        <v>1</v>
      </c>
      <c r="AH251" s="8">
        <v>1</v>
      </c>
      <c r="AI251" s="8">
        <v>1</v>
      </c>
      <c r="AJ251" s="8">
        <v>1</v>
      </c>
      <c r="AK251" s="8">
        <v>1</v>
      </c>
      <c r="AL251" s="8">
        <v>1</v>
      </c>
      <c r="AM251" s="8">
        <v>1</v>
      </c>
      <c r="AN251" s="8">
        <v>1</v>
      </c>
      <c r="AO251" s="8">
        <v>1</v>
      </c>
      <c r="AP251" s="8">
        <v>1</v>
      </c>
      <c r="AQ251" s="8">
        <v>1</v>
      </c>
      <c r="AR251" s="8">
        <v>1</v>
      </c>
      <c r="AS251" s="8">
        <v>1</v>
      </c>
      <c r="AT251" s="8">
        <v>1</v>
      </c>
      <c r="AU251" s="8">
        <v>1</v>
      </c>
      <c r="AV251" s="8">
        <v>1</v>
      </c>
      <c r="AW251" s="8">
        <v>1</v>
      </c>
      <c r="AX251" s="8">
        <v>1</v>
      </c>
      <c r="AY251" s="8">
        <v>1</v>
      </c>
      <c r="AZ251" s="8">
        <v>1</v>
      </c>
      <c r="BA251" s="8">
        <v>1</v>
      </c>
      <c r="BB251" s="8">
        <v>1</v>
      </c>
      <c r="BC251" s="8">
        <v>1</v>
      </c>
      <c r="BD251" s="8">
        <v>1</v>
      </c>
      <c r="BE251" s="8">
        <v>1</v>
      </c>
      <c r="BF251" s="8">
        <v>1</v>
      </c>
      <c r="BG251" s="8">
        <v>1</v>
      </c>
      <c r="BH251" s="8">
        <v>1</v>
      </c>
      <c r="BI251" s="8">
        <v>1</v>
      </c>
      <c r="BJ251" s="8">
        <v>1</v>
      </c>
      <c r="BK251" s="8">
        <v>1</v>
      </c>
      <c r="BL251" s="8">
        <v>1</v>
      </c>
      <c r="BM251" s="8">
        <v>1</v>
      </c>
      <c r="BN251" s="8">
        <v>1</v>
      </c>
      <c r="BO251" s="8">
        <v>1</v>
      </c>
      <c r="BP251" s="8">
        <v>1</v>
      </c>
      <c r="BQ251" s="8">
        <v>1</v>
      </c>
      <c r="BR251" s="8">
        <v>1</v>
      </c>
      <c r="BS251" s="8">
        <v>1</v>
      </c>
      <c r="BT251" s="8">
        <v>1</v>
      </c>
      <c r="BU251" s="8">
        <v>1</v>
      </c>
      <c r="BV251" s="8">
        <v>1</v>
      </c>
      <c r="BW251" s="8">
        <v>1</v>
      </c>
      <c r="CK251" s="8">
        <f t="shared" si="65"/>
        <v>0</v>
      </c>
      <c r="CL251" s="8">
        <f t="shared" si="66"/>
        <v>0</v>
      </c>
      <c r="CM251" s="8">
        <f t="shared" si="67"/>
        <v>0</v>
      </c>
      <c r="CN251" s="8">
        <f t="shared" si="68"/>
        <v>0</v>
      </c>
      <c r="CO251" s="8">
        <f t="shared" si="69"/>
        <v>0</v>
      </c>
      <c r="CP251" s="8">
        <f t="shared" si="70"/>
        <v>0</v>
      </c>
      <c r="CQ251" s="8">
        <f t="shared" si="71"/>
        <v>0</v>
      </c>
      <c r="CR251" s="8">
        <f t="shared" si="72"/>
        <v>0</v>
      </c>
      <c r="CS251" s="8">
        <f t="shared" si="73"/>
        <v>0</v>
      </c>
      <c r="CT251" s="8">
        <f t="shared" si="74"/>
        <v>0</v>
      </c>
      <c r="CU251" s="8">
        <f t="shared" si="75"/>
        <v>0</v>
      </c>
      <c r="CV251" s="8">
        <f t="shared" si="76"/>
        <v>0</v>
      </c>
      <c r="CW251" s="8" t="str">
        <f>+_xlfn.XLOOKUP(Table1[[#This Row],[L4 Code]],KIRMATAŞ!B:B,KIRMATAŞ!B:B,"")</f>
        <v/>
      </c>
      <c r="CX251" s="8" t="str">
        <f>+_xlfn.XLOOKUP(Table1[[#This Row],[L4 Code]],'SU TEMİNİ'!C:C,'SU TEMİNİ'!C:C,"")</f>
        <v/>
      </c>
      <c r="CY251" s="8" t="str">
        <f>+_xlfn.XLOOKUP(Table1[[#This Row],[L4 Code]],TAŞ!C:C,TAŞ!C:C,"")</f>
        <v/>
      </c>
      <c r="CZ251" s="8" t="str">
        <f>Table1[[#This Row],[L4 Code]]&amp;"-"&amp;Table1[[#This Row],[T1 Code]]</f>
        <v>E-01.PRS-01.MAA-008-1000</v>
      </c>
      <c r="DA251" s="8"/>
      <c r="DB251" s="8"/>
      <c r="DC251" s="8"/>
      <c r="DD251" s="8"/>
      <c r="DE251" s="8"/>
      <c r="DF251" s="8"/>
      <c r="DG251" s="8"/>
      <c r="DH251" s="8"/>
    </row>
    <row r="252" spans="1:112">
      <c r="A252" s="3" t="s">
        <v>5443</v>
      </c>
      <c r="B252" t="s">
        <v>3656</v>
      </c>
      <c r="C252" t="s">
        <v>3657</v>
      </c>
      <c r="D252" t="s">
        <v>4967</v>
      </c>
      <c r="F252" s="77" t="s">
        <v>4973</v>
      </c>
      <c r="H252" s="3" t="s">
        <v>5444</v>
      </c>
      <c r="I252" s="3"/>
      <c r="J252" s="78"/>
      <c r="K252" s="78"/>
      <c r="M252" s="78"/>
      <c r="V252" s="8">
        <v>1</v>
      </c>
      <c r="W252" s="8">
        <v>1</v>
      </c>
      <c r="X252" s="8">
        <v>1</v>
      </c>
      <c r="Y252" s="10">
        <v>1</v>
      </c>
      <c r="Z252" s="8">
        <v>1</v>
      </c>
      <c r="AA252" s="8">
        <v>1</v>
      </c>
      <c r="AB252" s="8">
        <v>1</v>
      </c>
      <c r="AC252" s="8">
        <v>1</v>
      </c>
      <c r="AD252" s="8">
        <v>1</v>
      </c>
      <c r="AE252" s="8">
        <v>1</v>
      </c>
      <c r="AF252" s="8">
        <v>1</v>
      </c>
      <c r="AG252" s="8">
        <v>1</v>
      </c>
      <c r="AH252" s="8">
        <v>1</v>
      </c>
      <c r="AI252" s="8">
        <v>1</v>
      </c>
      <c r="AJ252" s="8">
        <v>1</v>
      </c>
      <c r="AK252" s="8">
        <v>1</v>
      </c>
      <c r="AL252" s="8">
        <v>1</v>
      </c>
      <c r="AM252" s="8">
        <v>1</v>
      </c>
      <c r="AN252" s="8">
        <v>1</v>
      </c>
      <c r="AO252" s="8">
        <v>1</v>
      </c>
      <c r="AP252" s="8">
        <v>1</v>
      </c>
      <c r="AQ252" s="8">
        <v>1</v>
      </c>
      <c r="AR252" s="8">
        <v>1</v>
      </c>
      <c r="AS252" s="8">
        <v>1</v>
      </c>
      <c r="AT252" s="8">
        <v>1</v>
      </c>
      <c r="AU252" s="8">
        <v>1</v>
      </c>
      <c r="AV252" s="8">
        <v>1</v>
      </c>
      <c r="AW252" s="8">
        <v>1</v>
      </c>
      <c r="AX252" s="8">
        <v>1</v>
      </c>
      <c r="AY252" s="8">
        <v>1</v>
      </c>
      <c r="AZ252" s="8">
        <v>1</v>
      </c>
      <c r="BA252" s="8">
        <v>1</v>
      </c>
      <c r="BB252" s="8">
        <v>1</v>
      </c>
      <c r="BC252" s="8">
        <v>1</v>
      </c>
      <c r="BD252" s="8">
        <v>1</v>
      </c>
      <c r="BE252" s="8">
        <v>1</v>
      </c>
      <c r="BF252" s="8">
        <v>1</v>
      </c>
      <c r="BG252" s="8">
        <v>1</v>
      </c>
      <c r="BH252" s="8">
        <v>1</v>
      </c>
      <c r="BI252" s="8">
        <v>1</v>
      </c>
      <c r="BJ252" s="8">
        <v>1</v>
      </c>
      <c r="BK252" s="8">
        <v>1</v>
      </c>
      <c r="BL252" s="8">
        <v>1</v>
      </c>
      <c r="BM252" s="8">
        <v>1</v>
      </c>
      <c r="BN252" s="8">
        <v>1</v>
      </c>
      <c r="BO252" s="8">
        <v>1</v>
      </c>
      <c r="BP252" s="8">
        <v>1</v>
      </c>
      <c r="BQ252" s="8">
        <v>1</v>
      </c>
      <c r="BR252" s="8">
        <v>1</v>
      </c>
      <c r="BS252" s="8">
        <v>1</v>
      </c>
      <c r="BT252" s="8">
        <v>1</v>
      </c>
      <c r="BU252" s="8">
        <v>1</v>
      </c>
      <c r="BV252" s="8">
        <v>1</v>
      </c>
      <c r="BW252" s="8">
        <v>1</v>
      </c>
      <c r="CK252" s="8">
        <f t="shared" si="65"/>
        <v>0</v>
      </c>
      <c r="CL252" s="8">
        <f t="shared" si="66"/>
        <v>0</v>
      </c>
      <c r="CM252" s="8">
        <f t="shared" si="67"/>
        <v>0</v>
      </c>
      <c r="CN252" s="8">
        <f t="shared" si="68"/>
        <v>0</v>
      </c>
      <c r="CO252" s="8">
        <f t="shared" si="69"/>
        <v>0</v>
      </c>
      <c r="CP252" s="8">
        <f t="shared" si="70"/>
        <v>0</v>
      </c>
      <c r="CQ252" s="8">
        <f t="shared" si="71"/>
        <v>0</v>
      </c>
      <c r="CR252" s="8">
        <f t="shared" si="72"/>
        <v>0</v>
      </c>
      <c r="CS252" s="8">
        <f t="shared" si="73"/>
        <v>0</v>
      </c>
      <c r="CT252" s="8">
        <f t="shared" si="74"/>
        <v>0</v>
      </c>
      <c r="CU252" s="8">
        <f t="shared" si="75"/>
        <v>0</v>
      </c>
      <c r="CV252" s="8">
        <f t="shared" si="76"/>
        <v>0</v>
      </c>
      <c r="CW252" s="8" t="str">
        <f>+_xlfn.XLOOKUP(Table1[[#This Row],[L4 Code]],KIRMATAŞ!B:B,KIRMATAŞ!B:B,"")</f>
        <v/>
      </c>
      <c r="CX252" s="8" t="str">
        <f>+_xlfn.XLOOKUP(Table1[[#This Row],[L4 Code]],'SU TEMİNİ'!C:C,'SU TEMİNİ'!C:C,"")</f>
        <v/>
      </c>
      <c r="CY252" s="8" t="str">
        <f>+_xlfn.XLOOKUP(Table1[[#This Row],[L4 Code]],TAŞ!C:C,TAŞ!C:C,"")</f>
        <v/>
      </c>
      <c r="CZ252" s="8" t="str">
        <f>Table1[[#This Row],[L4 Code]]&amp;"-"&amp;Table1[[#This Row],[T1 Code]]</f>
        <v>E-01.PRS-01.MAA-009-1000</v>
      </c>
      <c r="DA252" s="8"/>
      <c r="DB252" s="8"/>
      <c r="DC252" s="8"/>
      <c r="DD252" s="8"/>
      <c r="DE252" s="8"/>
      <c r="DF252" s="8"/>
      <c r="DG252" s="8"/>
      <c r="DH252" s="8"/>
    </row>
    <row r="253" spans="1:112">
      <c r="A253" s="3" t="s">
        <v>5443</v>
      </c>
      <c r="B253" t="s">
        <v>3658</v>
      </c>
      <c r="C253" t="s">
        <v>3659</v>
      </c>
      <c r="D253" t="s">
        <v>4967</v>
      </c>
      <c r="F253" s="77" t="s">
        <v>4973</v>
      </c>
      <c r="H253" s="3" t="s">
        <v>5444</v>
      </c>
      <c r="I253" s="3"/>
      <c r="J253" s="78"/>
      <c r="K253" s="78"/>
      <c r="M253" s="78"/>
      <c r="V253" s="8">
        <v>1</v>
      </c>
      <c r="W253" s="8">
        <v>1</v>
      </c>
      <c r="X253" s="8">
        <v>1</v>
      </c>
      <c r="Y253" s="10">
        <v>1</v>
      </c>
      <c r="Z253" s="8">
        <v>1</v>
      </c>
      <c r="AA253" s="8">
        <v>1</v>
      </c>
      <c r="AB253" s="8">
        <v>1</v>
      </c>
      <c r="AC253" s="8">
        <v>1</v>
      </c>
      <c r="AD253" s="8">
        <v>1</v>
      </c>
      <c r="AE253" s="8">
        <v>1</v>
      </c>
      <c r="AF253" s="8">
        <v>1</v>
      </c>
      <c r="AG253" s="8">
        <v>1</v>
      </c>
      <c r="AH253" s="8">
        <v>1</v>
      </c>
      <c r="AI253" s="8">
        <v>1</v>
      </c>
      <c r="AJ253" s="8">
        <v>1</v>
      </c>
      <c r="AK253" s="8">
        <v>1</v>
      </c>
      <c r="AL253" s="8">
        <v>1</v>
      </c>
      <c r="AM253" s="8">
        <v>1</v>
      </c>
      <c r="AN253" s="8">
        <v>1</v>
      </c>
      <c r="AO253" s="8">
        <v>1</v>
      </c>
      <c r="AP253" s="8">
        <v>1</v>
      </c>
      <c r="AQ253" s="8">
        <v>1</v>
      </c>
      <c r="AR253" s="8">
        <v>1</v>
      </c>
      <c r="AS253" s="8">
        <v>1</v>
      </c>
      <c r="AT253" s="8">
        <v>1</v>
      </c>
      <c r="AU253" s="8">
        <v>1</v>
      </c>
      <c r="AV253" s="8">
        <v>1</v>
      </c>
      <c r="AW253" s="8">
        <v>1</v>
      </c>
      <c r="AX253" s="8">
        <v>1</v>
      </c>
      <c r="AY253" s="8">
        <v>1</v>
      </c>
      <c r="AZ253" s="8">
        <v>1</v>
      </c>
      <c r="BA253" s="8">
        <v>1</v>
      </c>
      <c r="BB253" s="8">
        <v>1</v>
      </c>
      <c r="BC253" s="8">
        <v>1</v>
      </c>
      <c r="BD253" s="8">
        <v>1</v>
      </c>
      <c r="BE253" s="8">
        <v>1</v>
      </c>
      <c r="BF253" s="8">
        <v>1</v>
      </c>
      <c r="BG253" s="8">
        <v>1</v>
      </c>
      <c r="BH253" s="8">
        <v>1</v>
      </c>
      <c r="BI253" s="8">
        <v>1</v>
      </c>
      <c r="BJ253" s="8">
        <v>1</v>
      </c>
      <c r="BK253" s="8">
        <v>1</v>
      </c>
      <c r="BL253" s="8">
        <v>1</v>
      </c>
      <c r="BM253" s="8">
        <v>1</v>
      </c>
      <c r="BN253" s="8">
        <v>1</v>
      </c>
      <c r="BO253" s="8">
        <v>1</v>
      </c>
      <c r="BP253" s="8">
        <v>1</v>
      </c>
      <c r="BQ253" s="8">
        <v>1</v>
      </c>
      <c r="BR253" s="8">
        <v>1</v>
      </c>
      <c r="BS253" s="8">
        <v>1</v>
      </c>
      <c r="BT253" s="8">
        <v>1</v>
      </c>
      <c r="BU253" s="8">
        <v>1</v>
      </c>
      <c r="BV253" s="8">
        <v>1</v>
      </c>
      <c r="BW253" s="8">
        <v>1</v>
      </c>
      <c r="CK253" s="8">
        <f t="shared" si="65"/>
        <v>0</v>
      </c>
      <c r="CL253" s="8">
        <f t="shared" si="66"/>
        <v>0</v>
      </c>
      <c r="CM253" s="8">
        <f t="shared" si="67"/>
        <v>0</v>
      </c>
      <c r="CN253" s="8">
        <f t="shared" si="68"/>
        <v>0</v>
      </c>
      <c r="CO253" s="8">
        <f t="shared" si="69"/>
        <v>0</v>
      </c>
      <c r="CP253" s="8">
        <f t="shared" si="70"/>
        <v>0</v>
      </c>
      <c r="CQ253" s="8">
        <f t="shared" si="71"/>
        <v>0</v>
      </c>
      <c r="CR253" s="8">
        <f t="shared" si="72"/>
        <v>0</v>
      </c>
      <c r="CS253" s="8">
        <f t="shared" si="73"/>
        <v>0</v>
      </c>
      <c r="CT253" s="8">
        <f t="shared" si="74"/>
        <v>0</v>
      </c>
      <c r="CU253" s="8">
        <f t="shared" si="75"/>
        <v>0</v>
      </c>
      <c r="CV253" s="8">
        <f t="shared" si="76"/>
        <v>0</v>
      </c>
      <c r="CW253" s="8" t="str">
        <f>+_xlfn.XLOOKUP(Table1[[#This Row],[L4 Code]],KIRMATAŞ!B:B,KIRMATAŞ!B:B,"")</f>
        <v/>
      </c>
      <c r="CX253" s="8" t="str">
        <f>+_xlfn.XLOOKUP(Table1[[#This Row],[L4 Code]],'SU TEMİNİ'!C:C,'SU TEMİNİ'!C:C,"")</f>
        <v/>
      </c>
      <c r="CY253" s="8" t="str">
        <f>+_xlfn.XLOOKUP(Table1[[#This Row],[L4 Code]],TAŞ!C:C,TAŞ!C:C,"")</f>
        <v/>
      </c>
      <c r="CZ253" s="8" t="str">
        <f>Table1[[#This Row],[L4 Code]]&amp;"-"&amp;Table1[[#This Row],[T1 Code]]</f>
        <v>E-01.PRS-01.MAA-010-1000</v>
      </c>
      <c r="DA253" s="8"/>
      <c r="DB253" s="8"/>
      <c r="DC253" s="8"/>
      <c r="DD253" s="8"/>
      <c r="DE253" s="8"/>
      <c r="DF253" s="8"/>
      <c r="DG253" s="8"/>
      <c r="DH253" s="8"/>
    </row>
    <row r="254" spans="1:112">
      <c r="A254" s="3" t="s">
        <v>5443</v>
      </c>
      <c r="B254" t="s">
        <v>3660</v>
      </c>
      <c r="C254" t="s">
        <v>3661</v>
      </c>
      <c r="D254" t="s">
        <v>4967</v>
      </c>
      <c r="F254" s="77" t="s">
        <v>4973</v>
      </c>
      <c r="H254" s="3" t="s">
        <v>5444</v>
      </c>
      <c r="I254" s="3"/>
      <c r="J254" s="78"/>
      <c r="K254" s="78"/>
      <c r="M254" s="78"/>
      <c r="V254" s="8">
        <v>1</v>
      </c>
      <c r="W254" s="8">
        <v>1</v>
      </c>
      <c r="X254" s="8">
        <v>1</v>
      </c>
      <c r="Y254" s="10">
        <v>1</v>
      </c>
      <c r="Z254" s="8">
        <v>1</v>
      </c>
      <c r="AA254" s="8">
        <v>1</v>
      </c>
      <c r="AB254" s="8">
        <v>1</v>
      </c>
      <c r="AC254" s="8">
        <v>1</v>
      </c>
      <c r="AD254" s="8">
        <v>1</v>
      </c>
      <c r="AE254" s="8">
        <v>1</v>
      </c>
      <c r="AF254" s="8">
        <v>1</v>
      </c>
      <c r="AG254" s="8">
        <v>1</v>
      </c>
      <c r="AH254" s="8">
        <v>1</v>
      </c>
      <c r="AI254" s="8">
        <v>1</v>
      </c>
      <c r="AJ254" s="8">
        <v>1</v>
      </c>
      <c r="AK254" s="8">
        <v>1</v>
      </c>
      <c r="AL254" s="8">
        <v>1</v>
      </c>
      <c r="AM254" s="8">
        <v>1</v>
      </c>
      <c r="AN254" s="8">
        <v>1</v>
      </c>
      <c r="AO254" s="8">
        <v>1</v>
      </c>
      <c r="AP254" s="8">
        <v>1</v>
      </c>
      <c r="AQ254" s="8">
        <v>1</v>
      </c>
      <c r="AR254" s="8">
        <v>1</v>
      </c>
      <c r="AS254" s="8">
        <v>1</v>
      </c>
      <c r="AT254" s="8">
        <v>1</v>
      </c>
      <c r="AU254" s="8">
        <v>1</v>
      </c>
      <c r="AV254" s="8">
        <v>1</v>
      </c>
      <c r="AW254" s="8">
        <v>1</v>
      </c>
      <c r="AX254" s="8">
        <v>1</v>
      </c>
      <c r="AY254" s="8">
        <v>1</v>
      </c>
      <c r="AZ254" s="8">
        <v>1</v>
      </c>
      <c r="BA254" s="8">
        <v>1</v>
      </c>
      <c r="BB254" s="8">
        <v>1</v>
      </c>
      <c r="BC254" s="8">
        <v>1</v>
      </c>
      <c r="BD254" s="8">
        <v>1</v>
      </c>
      <c r="BE254" s="8">
        <v>1</v>
      </c>
      <c r="BF254" s="8">
        <v>1</v>
      </c>
      <c r="BG254" s="8">
        <v>1</v>
      </c>
      <c r="BH254" s="8">
        <v>1</v>
      </c>
      <c r="BI254" s="8">
        <v>1</v>
      </c>
      <c r="BJ254" s="8">
        <v>1</v>
      </c>
      <c r="BK254" s="8">
        <v>1</v>
      </c>
      <c r="BL254" s="8">
        <v>1</v>
      </c>
      <c r="BM254" s="8">
        <v>1</v>
      </c>
      <c r="BN254" s="8">
        <v>1</v>
      </c>
      <c r="BO254" s="8">
        <v>1</v>
      </c>
      <c r="BP254" s="8">
        <v>1</v>
      </c>
      <c r="BQ254" s="8">
        <v>1</v>
      </c>
      <c r="BR254" s="8">
        <v>1</v>
      </c>
      <c r="BS254" s="8">
        <v>1</v>
      </c>
      <c r="BT254" s="8">
        <v>1</v>
      </c>
      <c r="BU254" s="8">
        <v>1</v>
      </c>
      <c r="BV254" s="8">
        <v>1</v>
      </c>
      <c r="BW254" s="8">
        <v>1</v>
      </c>
      <c r="CK254" s="8">
        <f t="shared" si="65"/>
        <v>0</v>
      </c>
      <c r="CL254" s="8">
        <f t="shared" si="66"/>
        <v>0</v>
      </c>
      <c r="CM254" s="8">
        <f t="shared" si="67"/>
        <v>0</v>
      </c>
      <c r="CN254" s="8">
        <f t="shared" si="68"/>
        <v>0</v>
      </c>
      <c r="CO254" s="8">
        <f t="shared" si="69"/>
        <v>0</v>
      </c>
      <c r="CP254" s="8">
        <f t="shared" si="70"/>
        <v>0</v>
      </c>
      <c r="CQ254" s="8">
        <f t="shared" si="71"/>
        <v>0</v>
      </c>
      <c r="CR254" s="8">
        <f t="shared" si="72"/>
        <v>0</v>
      </c>
      <c r="CS254" s="8">
        <f t="shared" si="73"/>
        <v>0</v>
      </c>
      <c r="CT254" s="8">
        <f t="shared" si="74"/>
        <v>0</v>
      </c>
      <c r="CU254" s="8">
        <f t="shared" si="75"/>
        <v>0</v>
      </c>
      <c r="CV254" s="8">
        <f t="shared" si="76"/>
        <v>0</v>
      </c>
      <c r="CW254" s="8" t="str">
        <f>+_xlfn.XLOOKUP(Table1[[#This Row],[L4 Code]],KIRMATAŞ!B:B,KIRMATAŞ!B:B,"")</f>
        <v/>
      </c>
      <c r="CX254" s="8" t="str">
        <f>+_xlfn.XLOOKUP(Table1[[#This Row],[L4 Code]],'SU TEMİNİ'!C:C,'SU TEMİNİ'!C:C,"")</f>
        <v/>
      </c>
      <c r="CY254" s="8" t="str">
        <f>+_xlfn.XLOOKUP(Table1[[#This Row],[L4 Code]],TAŞ!C:C,TAŞ!C:C,"")</f>
        <v/>
      </c>
      <c r="CZ254" s="8" t="str">
        <f>Table1[[#This Row],[L4 Code]]&amp;"-"&amp;Table1[[#This Row],[T1 Code]]</f>
        <v>E-01.PRS-01.MAA-011-1000</v>
      </c>
      <c r="DA254" s="8"/>
      <c r="DB254" s="8"/>
      <c r="DC254" s="8"/>
      <c r="DD254" s="8"/>
      <c r="DE254" s="8"/>
      <c r="DF254" s="8"/>
      <c r="DG254" s="8"/>
      <c r="DH254" s="8"/>
    </row>
    <row r="255" spans="1:112">
      <c r="A255" s="3" t="s">
        <v>5443</v>
      </c>
      <c r="B255" t="s">
        <v>3662</v>
      </c>
      <c r="C255" t="s">
        <v>3663</v>
      </c>
      <c r="D255" t="s">
        <v>4967</v>
      </c>
      <c r="F255" s="77" t="s">
        <v>4973</v>
      </c>
      <c r="H255" s="3" t="s">
        <v>5444</v>
      </c>
      <c r="I255" s="3"/>
      <c r="J255" s="78"/>
      <c r="K255" s="78"/>
      <c r="M255" s="78"/>
      <c r="V255" s="8">
        <v>1</v>
      </c>
      <c r="W255" s="8">
        <v>1</v>
      </c>
      <c r="X255" s="8">
        <v>1</v>
      </c>
      <c r="Y255" s="10">
        <v>1</v>
      </c>
      <c r="Z255" s="8">
        <v>1</v>
      </c>
      <c r="AA255" s="8">
        <v>1</v>
      </c>
      <c r="AB255" s="8">
        <v>1</v>
      </c>
      <c r="AC255" s="8">
        <v>1</v>
      </c>
      <c r="AD255" s="8">
        <v>1</v>
      </c>
      <c r="AE255" s="8">
        <v>1</v>
      </c>
      <c r="AF255" s="8">
        <v>1</v>
      </c>
      <c r="AG255" s="8">
        <v>1</v>
      </c>
      <c r="AH255" s="8">
        <v>1</v>
      </c>
      <c r="AI255" s="8">
        <v>1</v>
      </c>
      <c r="AJ255" s="8">
        <v>1</v>
      </c>
      <c r="AK255" s="8">
        <v>1</v>
      </c>
      <c r="AL255" s="8">
        <v>1</v>
      </c>
      <c r="AM255" s="8">
        <v>1</v>
      </c>
      <c r="AN255" s="8">
        <v>1</v>
      </c>
      <c r="AO255" s="8">
        <v>1</v>
      </c>
      <c r="AP255" s="8">
        <v>1</v>
      </c>
      <c r="AQ255" s="8">
        <v>1</v>
      </c>
      <c r="AR255" s="8">
        <v>1</v>
      </c>
      <c r="AS255" s="8">
        <v>1</v>
      </c>
      <c r="AT255" s="8">
        <v>1</v>
      </c>
      <c r="AU255" s="8">
        <v>1</v>
      </c>
      <c r="AV255" s="8">
        <v>1</v>
      </c>
      <c r="AW255" s="8">
        <v>1</v>
      </c>
      <c r="AX255" s="8">
        <v>1</v>
      </c>
      <c r="AY255" s="8">
        <v>1</v>
      </c>
      <c r="AZ255" s="8">
        <v>1</v>
      </c>
      <c r="BA255" s="8">
        <v>1</v>
      </c>
      <c r="BB255" s="8">
        <v>1</v>
      </c>
      <c r="BC255" s="8">
        <v>1</v>
      </c>
      <c r="BD255" s="8">
        <v>1</v>
      </c>
      <c r="BE255" s="8">
        <v>1</v>
      </c>
      <c r="BF255" s="8">
        <v>1</v>
      </c>
      <c r="BG255" s="8">
        <v>1</v>
      </c>
      <c r="BH255" s="8">
        <v>1</v>
      </c>
      <c r="BI255" s="8">
        <v>1</v>
      </c>
      <c r="BJ255" s="8">
        <v>1</v>
      </c>
      <c r="BK255" s="8">
        <v>1</v>
      </c>
      <c r="BL255" s="8">
        <v>1</v>
      </c>
      <c r="BM255" s="8">
        <v>1</v>
      </c>
      <c r="BN255" s="8">
        <v>1</v>
      </c>
      <c r="BO255" s="8">
        <v>1</v>
      </c>
      <c r="BP255" s="8">
        <v>1</v>
      </c>
      <c r="BQ255" s="8">
        <v>1</v>
      </c>
      <c r="BR255" s="8">
        <v>1</v>
      </c>
      <c r="BS255" s="8">
        <v>1</v>
      </c>
      <c r="BT255" s="8">
        <v>1</v>
      </c>
      <c r="BU255" s="8">
        <v>1</v>
      </c>
      <c r="BV255" s="8">
        <v>1</v>
      </c>
      <c r="BW255" s="8">
        <v>1</v>
      </c>
      <c r="CK255" s="8">
        <f t="shared" si="65"/>
        <v>0</v>
      </c>
      <c r="CL255" s="8">
        <f t="shared" si="66"/>
        <v>0</v>
      </c>
      <c r="CM255" s="8">
        <f t="shared" si="67"/>
        <v>0</v>
      </c>
      <c r="CN255" s="8">
        <f t="shared" si="68"/>
        <v>0</v>
      </c>
      <c r="CO255" s="8">
        <f t="shared" si="69"/>
        <v>0</v>
      </c>
      <c r="CP255" s="8">
        <f t="shared" si="70"/>
        <v>0</v>
      </c>
      <c r="CQ255" s="8">
        <f t="shared" si="71"/>
        <v>0</v>
      </c>
      <c r="CR255" s="8">
        <f t="shared" si="72"/>
        <v>0</v>
      </c>
      <c r="CS255" s="8">
        <f t="shared" si="73"/>
        <v>0</v>
      </c>
      <c r="CT255" s="8">
        <f t="shared" si="74"/>
        <v>0</v>
      </c>
      <c r="CU255" s="8">
        <f t="shared" si="75"/>
        <v>0</v>
      </c>
      <c r="CV255" s="8">
        <f t="shared" si="76"/>
        <v>0</v>
      </c>
      <c r="CW255" s="8" t="str">
        <f>+_xlfn.XLOOKUP(Table1[[#This Row],[L4 Code]],KIRMATAŞ!B:B,KIRMATAŞ!B:B,"")</f>
        <v/>
      </c>
      <c r="CX255" s="8" t="str">
        <f>+_xlfn.XLOOKUP(Table1[[#This Row],[L4 Code]],'SU TEMİNİ'!C:C,'SU TEMİNİ'!C:C,"")</f>
        <v/>
      </c>
      <c r="CY255" s="8" t="str">
        <f>+_xlfn.XLOOKUP(Table1[[#This Row],[L4 Code]],TAŞ!C:C,TAŞ!C:C,"")</f>
        <v/>
      </c>
      <c r="CZ255" s="8" t="str">
        <f>Table1[[#This Row],[L4 Code]]&amp;"-"&amp;Table1[[#This Row],[T1 Code]]</f>
        <v>E-01.PRS-01.MAA-012-1000</v>
      </c>
      <c r="DA255" s="8"/>
      <c r="DB255" s="8"/>
      <c r="DC255" s="8"/>
      <c r="DD255" s="8"/>
      <c r="DE255" s="8"/>
      <c r="DF255" s="8"/>
      <c r="DG255" s="8"/>
      <c r="DH255" s="8"/>
    </row>
    <row r="256" spans="1:112">
      <c r="A256" s="3" t="s">
        <v>5443</v>
      </c>
      <c r="B256" t="s">
        <v>3664</v>
      </c>
      <c r="C256" t="s">
        <v>3665</v>
      </c>
      <c r="D256" t="s">
        <v>4967</v>
      </c>
      <c r="F256" s="77" t="s">
        <v>4973</v>
      </c>
      <c r="H256" s="3" t="s">
        <v>5444</v>
      </c>
      <c r="I256" s="3"/>
      <c r="J256" s="78"/>
      <c r="K256" s="78"/>
      <c r="M256" s="78"/>
      <c r="V256" s="8">
        <v>1</v>
      </c>
      <c r="W256" s="8">
        <v>1</v>
      </c>
      <c r="X256" s="8">
        <v>1</v>
      </c>
      <c r="Y256" s="10">
        <v>1</v>
      </c>
      <c r="Z256" s="8">
        <v>1</v>
      </c>
      <c r="AA256" s="8">
        <v>1</v>
      </c>
      <c r="AB256" s="8">
        <v>1</v>
      </c>
      <c r="AC256" s="8">
        <v>1</v>
      </c>
      <c r="AD256" s="8">
        <v>1</v>
      </c>
      <c r="AE256" s="8">
        <v>1</v>
      </c>
      <c r="AF256" s="8">
        <v>1</v>
      </c>
      <c r="AG256" s="8">
        <v>1</v>
      </c>
      <c r="AH256" s="8">
        <v>1</v>
      </c>
      <c r="AI256" s="8">
        <v>1</v>
      </c>
      <c r="AJ256" s="8">
        <v>1</v>
      </c>
      <c r="AK256" s="8">
        <v>1</v>
      </c>
      <c r="AL256" s="8">
        <v>1</v>
      </c>
      <c r="AM256" s="8">
        <v>1</v>
      </c>
      <c r="AN256" s="8">
        <v>1</v>
      </c>
      <c r="AO256" s="8">
        <v>1</v>
      </c>
      <c r="AP256" s="8">
        <v>1</v>
      </c>
      <c r="AQ256" s="8">
        <v>1</v>
      </c>
      <c r="AR256" s="8">
        <v>1</v>
      </c>
      <c r="AS256" s="8">
        <v>1</v>
      </c>
      <c r="AT256" s="8">
        <v>1</v>
      </c>
      <c r="AU256" s="8">
        <v>1</v>
      </c>
      <c r="AV256" s="8">
        <v>1</v>
      </c>
      <c r="AW256" s="8">
        <v>1</v>
      </c>
      <c r="AX256" s="8">
        <v>1</v>
      </c>
      <c r="AY256" s="8">
        <v>1</v>
      </c>
      <c r="AZ256" s="8">
        <v>1</v>
      </c>
      <c r="BA256" s="8">
        <v>1</v>
      </c>
      <c r="BB256" s="8">
        <v>1</v>
      </c>
      <c r="BC256" s="8">
        <v>1</v>
      </c>
      <c r="BD256" s="8">
        <v>1</v>
      </c>
      <c r="BE256" s="8">
        <v>1</v>
      </c>
      <c r="BF256" s="8">
        <v>1</v>
      </c>
      <c r="BG256" s="8">
        <v>1</v>
      </c>
      <c r="BH256" s="8">
        <v>1</v>
      </c>
      <c r="BI256" s="8">
        <v>1</v>
      </c>
      <c r="BJ256" s="8">
        <v>1</v>
      </c>
      <c r="BK256" s="8">
        <v>1</v>
      </c>
      <c r="BL256" s="8">
        <v>1</v>
      </c>
      <c r="BM256" s="8">
        <v>1</v>
      </c>
      <c r="BN256" s="8">
        <v>1</v>
      </c>
      <c r="BO256" s="8">
        <v>1</v>
      </c>
      <c r="BP256" s="8">
        <v>1</v>
      </c>
      <c r="BQ256" s="8">
        <v>1</v>
      </c>
      <c r="BR256" s="8">
        <v>1</v>
      </c>
      <c r="BS256" s="8">
        <v>1</v>
      </c>
      <c r="BT256" s="8">
        <v>1</v>
      </c>
      <c r="BU256" s="8">
        <v>1</v>
      </c>
      <c r="BV256" s="8">
        <v>1</v>
      </c>
      <c r="BW256" s="8">
        <v>1</v>
      </c>
      <c r="CK256" s="8">
        <f t="shared" si="65"/>
        <v>0</v>
      </c>
      <c r="CL256" s="8">
        <f t="shared" si="66"/>
        <v>0</v>
      </c>
      <c r="CM256" s="8">
        <f t="shared" si="67"/>
        <v>0</v>
      </c>
      <c r="CN256" s="8">
        <f t="shared" si="68"/>
        <v>0</v>
      </c>
      <c r="CO256" s="8">
        <f t="shared" si="69"/>
        <v>0</v>
      </c>
      <c r="CP256" s="8">
        <f t="shared" si="70"/>
        <v>0</v>
      </c>
      <c r="CQ256" s="8">
        <f t="shared" si="71"/>
        <v>0</v>
      </c>
      <c r="CR256" s="8">
        <f t="shared" si="72"/>
        <v>0</v>
      </c>
      <c r="CS256" s="8">
        <f t="shared" si="73"/>
        <v>0</v>
      </c>
      <c r="CT256" s="8">
        <f t="shared" si="74"/>
        <v>0</v>
      </c>
      <c r="CU256" s="8">
        <f t="shared" si="75"/>
        <v>0</v>
      </c>
      <c r="CV256" s="8">
        <f t="shared" si="76"/>
        <v>0</v>
      </c>
      <c r="CW256" s="8" t="str">
        <f>+_xlfn.XLOOKUP(Table1[[#This Row],[L4 Code]],KIRMATAŞ!B:B,KIRMATAŞ!B:B,"")</f>
        <v/>
      </c>
      <c r="CX256" s="8" t="str">
        <f>+_xlfn.XLOOKUP(Table1[[#This Row],[L4 Code]],'SU TEMİNİ'!C:C,'SU TEMİNİ'!C:C,"")</f>
        <v/>
      </c>
      <c r="CY256" s="8" t="str">
        <f>+_xlfn.XLOOKUP(Table1[[#This Row],[L4 Code]],TAŞ!C:C,TAŞ!C:C,"")</f>
        <v/>
      </c>
      <c r="CZ256" s="8" t="str">
        <f>Table1[[#This Row],[L4 Code]]&amp;"-"&amp;Table1[[#This Row],[T1 Code]]</f>
        <v>E-01.PRS-01.MAA-013-1000</v>
      </c>
      <c r="DA256" s="8"/>
      <c r="DB256" s="8"/>
      <c r="DC256" s="8"/>
      <c r="DD256" s="8"/>
      <c r="DE256" s="8"/>
      <c r="DF256" s="8"/>
      <c r="DG256" s="8"/>
      <c r="DH256" s="8"/>
    </row>
    <row r="257" spans="1:112">
      <c r="A257" s="3" t="s">
        <v>5443</v>
      </c>
      <c r="B257" t="s">
        <v>3668</v>
      </c>
      <c r="C257" t="s">
        <v>3669</v>
      </c>
      <c r="D257" t="s">
        <v>4967</v>
      </c>
      <c r="F257" s="77" t="s">
        <v>4973</v>
      </c>
      <c r="H257" s="3" t="s">
        <v>5444</v>
      </c>
      <c r="I257" s="3"/>
      <c r="J257" s="78"/>
      <c r="K257" s="78"/>
      <c r="M257" s="78"/>
      <c r="V257" s="8">
        <v>1</v>
      </c>
      <c r="W257" s="8">
        <v>1</v>
      </c>
      <c r="X257" s="8">
        <v>1</v>
      </c>
      <c r="Y257" s="10">
        <v>1</v>
      </c>
      <c r="Z257" s="8">
        <v>1</v>
      </c>
      <c r="AA257" s="8">
        <v>1</v>
      </c>
      <c r="AB257" s="8">
        <v>1</v>
      </c>
      <c r="AC257" s="8">
        <v>1</v>
      </c>
      <c r="AD257" s="8">
        <v>1</v>
      </c>
      <c r="AE257" s="8">
        <v>1</v>
      </c>
      <c r="AF257" s="8">
        <v>1</v>
      </c>
      <c r="AG257" s="8">
        <v>1</v>
      </c>
      <c r="AH257" s="8">
        <v>1</v>
      </c>
      <c r="AI257" s="8">
        <v>1</v>
      </c>
      <c r="AJ257" s="8">
        <v>1</v>
      </c>
      <c r="AK257" s="8">
        <v>1</v>
      </c>
      <c r="AL257" s="8">
        <v>1</v>
      </c>
      <c r="AM257" s="8">
        <v>1</v>
      </c>
      <c r="AN257" s="8">
        <v>1</v>
      </c>
      <c r="AO257" s="8">
        <v>1</v>
      </c>
      <c r="AP257" s="8">
        <v>1</v>
      </c>
      <c r="AQ257" s="8">
        <v>1</v>
      </c>
      <c r="AR257" s="8">
        <v>1</v>
      </c>
      <c r="AS257" s="8">
        <v>1</v>
      </c>
      <c r="AT257" s="8">
        <v>1</v>
      </c>
      <c r="AU257" s="8">
        <v>1</v>
      </c>
      <c r="AV257" s="8">
        <v>1</v>
      </c>
      <c r="AW257" s="8">
        <v>1</v>
      </c>
      <c r="AX257" s="8">
        <v>1</v>
      </c>
      <c r="AY257" s="8">
        <v>1</v>
      </c>
      <c r="AZ257" s="8">
        <v>1</v>
      </c>
      <c r="BA257" s="8">
        <v>1</v>
      </c>
      <c r="BB257" s="8">
        <v>1</v>
      </c>
      <c r="BC257" s="8">
        <v>1</v>
      </c>
      <c r="BD257" s="8">
        <v>1</v>
      </c>
      <c r="BE257" s="8">
        <v>1</v>
      </c>
      <c r="BF257" s="8">
        <v>1</v>
      </c>
      <c r="BG257" s="8">
        <v>1</v>
      </c>
      <c r="BH257" s="8">
        <v>1</v>
      </c>
      <c r="BI257" s="8">
        <v>1</v>
      </c>
      <c r="BJ257" s="8">
        <v>1</v>
      </c>
      <c r="BK257" s="8">
        <v>1</v>
      </c>
      <c r="BL257" s="8">
        <v>1</v>
      </c>
      <c r="BM257" s="8">
        <v>1</v>
      </c>
      <c r="BN257" s="8">
        <v>1</v>
      </c>
      <c r="BO257" s="8">
        <v>1</v>
      </c>
      <c r="BP257" s="8">
        <v>1</v>
      </c>
      <c r="BQ257" s="8">
        <v>1</v>
      </c>
      <c r="BR257" s="8">
        <v>1</v>
      </c>
      <c r="BS257" s="8">
        <v>1</v>
      </c>
      <c r="BT257" s="8">
        <v>1</v>
      </c>
      <c r="BU257" s="8">
        <v>1</v>
      </c>
      <c r="BV257" s="8">
        <v>1</v>
      </c>
      <c r="BW257" s="8">
        <v>1</v>
      </c>
      <c r="CK257" s="8">
        <f t="shared" si="65"/>
        <v>0</v>
      </c>
      <c r="CL257" s="8">
        <f t="shared" si="66"/>
        <v>0</v>
      </c>
      <c r="CM257" s="8">
        <f t="shared" si="67"/>
        <v>0</v>
      </c>
      <c r="CN257" s="8">
        <f t="shared" si="68"/>
        <v>0</v>
      </c>
      <c r="CO257" s="8">
        <f t="shared" si="69"/>
        <v>0</v>
      </c>
      <c r="CP257" s="8">
        <f t="shared" si="70"/>
        <v>0</v>
      </c>
      <c r="CQ257" s="8">
        <f t="shared" si="71"/>
        <v>0</v>
      </c>
      <c r="CR257" s="8">
        <f t="shared" si="72"/>
        <v>0</v>
      </c>
      <c r="CS257" s="8">
        <f t="shared" si="73"/>
        <v>0</v>
      </c>
      <c r="CT257" s="8">
        <f t="shared" si="74"/>
        <v>0</v>
      </c>
      <c r="CU257" s="8">
        <f t="shared" si="75"/>
        <v>0</v>
      </c>
      <c r="CV257" s="8">
        <f t="shared" si="76"/>
        <v>0</v>
      </c>
      <c r="CW257" s="8" t="str">
        <f>+_xlfn.XLOOKUP(Table1[[#This Row],[L4 Code]],KIRMATAŞ!B:B,KIRMATAŞ!B:B,"")</f>
        <v/>
      </c>
      <c r="CX257" s="8" t="str">
        <f>+_xlfn.XLOOKUP(Table1[[#This Row],[L4 Code]],'SU TEMİNİ'!C:C,'SU TEMİNİ'!C:C,"")</f>
        <v/>
      </c>
      <c r="CY257" s="8" t="str">
        <f>+_xlfn.XLOOKUP(Table1[[#This Row],[L4 Code]],TAŞ!C:C,TAŞ!C:C,"")</f>
        <v/>
      </c>
      <c r="CZ257" s="8" t="str">
        <f>Table1[[#This Row],[L4 Code]]&amp;"-"&amp;Table1[[#This Row],[T1 Code]]</f>
        <v>E-01.PRS-01.MAA-015-1000</v>
      </c>
      <c r="DA257" s="8"/>
      <c r="DB257" s="8"/>
      <c r="DC257" s="8"/>
      <c r="DD257" s="8"/>
      <c r="DE257" s="8"/>
      <c r="DF257" s="8"/>
      <c r="DG257" s="8"/>
      <c r="DH257" s="8"/>
    </row>
    <row r="258" spans="1:112">
      <c r="A258" s="3" t="s">
        <v>5443</v>
      </c>
      <c r="B258" t="s">
        <v>3670</v>
      </c>
      <c r="C258" t="s">
        <v>3671</v>
      </c>
      <c r="D258" t="s">
        <v>4967</v>
      </c>
      <c r="F258" s="77" t="s">
        <v>4973</v>
      </c>
      <c r="H258" s="3" t="s">
        <v>5444</v>
      </c>
      <c r="I258" s="3"/>
      <c r="J258" s="78"/>
      <c r="K258" s="78"/>
      <c r="M258" s="78"/>
      <c r="V258" s="8">
        <v>1</v>
      </c>
      <c r="W258" s="8">
        <v>1</v>
      </c>
      <c r="X258" s="8">
        <v>1</v>
      </c>
      <c r="Y258" s="10">
        <v>1</v>
      </c>
      <c r="Z258" s="8">
        <v>1</v>
      </c>
      <c r="AA258" s="8">
        <v>1</v>
      </c>
      <c r="AB258" s="8">
        <v>1</v>
      </c>
      <c r="AC258" s="8">
        <v>1</v>
      </c>
      <c r="AD258" s="8">
        <v>1</v>
      </c>
      <c r="AE258" s="8">
        <v>1</v>
      </c>
      <c r="AF258" s="8">
        <v>1</v>
      </c>
      <c r="AG258" s="8">
        <v>1</v>
      </c>
      <c r="AH258" s="8">
        <v>1</v>
      </c>
      <c r="AI258" s="8">
        <v>1</v>
      </c>
      <c r="AJ258" s="8">
        <v>1</v>
      </c>
      <c r="AK258" s="8">
        <v>1</v>
      </c>
      <c r="AL258" s="8">
        <v>1</v>
      </c>
      <c r="AM258" s="8">
        <v>1</v>
      </c>
      <c r="AN258" s="8">
        <v>1</v>
      </c>
      <c r="AO258" s="8">
        <v>1</v>
      </c>
      <c r="AP258" s="8">
        <v>1</v>
      </c>
      <c r="AQ258" s="8">
        <v>1</v>
      </c>
      <c r="AR258" s="8">
        <v>1</v>
      </c>
      <c r="AS258" s="8">
        <v>1</v>
      </c>
      <c r="AT258" s="8">
        <v>1</v>
      </c>
      <c r="AU258" s="8">
        <v>1</v>
      </c>
      <c r="AV258" s="8">
        <v>1</v>
      </c>
      <c r="AW258" s="8">
        <v>1</v>
      </c>
      <c r="AX258" s="8">
        <v>1</v>
      </c>
      <c r="AY258" s="8">
        <v>1</v>
      </c>
      <c r="AZ258" s="8">
        <v>1</v>
      </c>
      <c r="BA258" s="8">
        <v>1</v>
      </c>
      <c r="BB258" s="8">
        <v>1</v>
      </c>
      <c r="BC258" s="8">
        <v>1</v>
      </c>
      <c r="BD258" s="8">
        <v>1</v>
      </c>
      <c r="BE258" s="8">
        <v>1</v>
      </c>
      <c r="BF258" s="8">
        <v>1</v>
      </c>
      <c r="BG258" s="8">
        <v>1</v>
      </c>
      <c r="BH258" s="8">
        <v>1</v>
      </c>
      <c r="BI258" s="8">
        <v>1</v>
      </c>
      <c r="BJ258" s="8">
        <v>1</v>
      </c>
      <c r="BK258" s="8">
        <v>1</v>
      </c>
      <c r="BL258" s="8">
        <v>1</v>
      </c>
      <c r="BM258" s="8">
        <v>1</v>
      </c>
      <c r="BN258" s="8">
        <v>1</v>
      </c>
      <c r="BO258" s="8">
        <v>1</v>
      </c>
      <c r="BP258" s="8">
        <v>1</v>
      </c>
      <c r="BQ258" s="8">
        <v>1</v>
      </c>
      <c r="BR258" s="8">
        <v>1</v>
      </c>
      <c r="BS258" s="8">
        <v>1</v>
      </c>
      <c r="BT258" s="8">
        <v>1</v>
      </c>
      <c r="BU258" s="8">
        <v>1</v>
      </c>
      <c r="BV258" s="8">
        <v>1</v>
      </c>
      <c r="BW258" s="8">
        <v>1</v>
      </c>
      <c r="CK258" s="8">
        <f t="shared" ref="CK258:CK321" si="77">+CK737-CK332-CK333-CK334</f>
        <v>0</v>
      </c>
      <c r="CL258" s="8">
        <f t="shared" ref="CL258:CL321" si="78">+CL737-CL332-CL333-CL334</f>
        <v>0</v>
      </c>
      <c r="CM258" s="8">
        <f t="shared" ref="CM258:CM321" si="79">+CM737-CM332-CM333-CM334</f>
        <v>0</v>
      </c>
      <c r="CN258" s="8">
        <f t="shared" ref="CN258:CN321" si="80">+CN737-CN332-CN333-CN334</f>
        <v>0</v>
      </c>
      <c r="CO258" s="8">
        <f t="shared" ref="CO258:CO321" si="81">+CO737-CO332-CO333-CO334</f>
        <v>0</v>
      </c>
      <c r="CP258" s="8">
        <f t="shared" ref="CP258:CP321" si="82">+CP737-CP332-CP333-CP334</f>
        <v>0</v>
      </c>
      <c r="CQ258" s="8">
        <f t="shared" ref="CQ258:CQ321" si="83">+CQ737-CQ332-CQ333-CQ334</f>
        <v>0</v>
      </c>
      <c r="CR258" s="8">
        <f t="shared" ref="CR258:CR321" si="84">+CR737-CR332-CR333-CR334</f>
        <v>0</v>
      </c>
      <c r="CS258" s="8">
        <f t="shared" ref="CS258:CS321" si="85">+CS737-CS332-CS333-CS334</f>
        <v>0</v>
      </c>
      <c r="CT258" s="8">
        <f t="shared" ref="CT258:CT321" si="86">+CT737-CT332-CT333-CT334</f>
        <v>0</v>
      </c>
      <c r="CU258" s="8">
        <f t="shared" ref="CU258:CU321" si="87">+CU737-CU332-CU333-CU334</f>
        <v>0</v>
      </c>
      <c r="CV258" s="8">
        <f t="shared" ref="CV258:CV321" si="88">+CV737-CV332-CV333-CV334</f>
        <v>0</v>
      </c>
      <c r="CW258" s="8" t="str">
        <f>+_xlfn.XLOOKUP(Table1[[#This Row],[L4 Code]],KIRMATAŞ!B:B,KIRMATAŞ!B:B,"")</f>
        <v/>
      </c>
      <c r="CX258" s="8" t="str">
        <f>+_xlfn.XLOOKUP(Table1[[#This Row],[L4 Code]],'SU TEMİNİ'!C:C,'SU TEMİNİ'!C:C,"")</f>
        <v/>
      </c>
      <c r="CY258" s="8" t="str">
        <f>+_xlfn.XLOOKUP(Table1[[#This Row],[L4 Code]],TAŞ!C:C,TAŞ!C:C,"")</f>
        <v/>
      </c>
      <c r="CZ258" s="8" t="str">
        <f>Table1[[#This Row],[L4 Code]]&amp;"-"&amp;Table1[[#This Row],[T1 Code]]</f>
        <v>E-01.PRS-01.MAA-016-1000</v>
      </c>
      <c r="DA258" s="8"/>
      <c r="DB258" s="8"/>
      <c r="DC258" s="8"/>
      <c r="DD258" s="8"/>
      <c r="DE258" s="8"/>
      <c r="DF258" s="8"/>
      <c r="DG258" s="8"/>
      <c r="DH258" s="8"/>
    </row>
    <row r="259" spans="1:112">
      <c r="A259" s="3" t="s">
        <v>5443</v>
      </c>
      <c r="B259" t="s">
        <v>3672</v>
      </c>
      <c r="C259" t="s">
        <v>3673</v>
      </c>
      <c r="D259" t="s">
        <v>4967</v>
      </c>
      <c r="F259" s="77" t="s">
        <v>4973</v>
      </c>
      <c r="H259" s="3" t="s">
        <v>5444</v>
      </c>
      <c r="I259" s="3"/>
      <c r="J259" s="78"/>
      <c r="K259" s="78"/>
      <c r="M259" s="78"/>
      <c r="V259" s="8">
        <v>1</v>
      </c>
      <c r="W259" s="8">
        <v>1</v>
      </c>
      <c r="X259" s="8">
        <v>1</v>
      </c>
      <c r="Y259" s="10">
        <v>1</v>
      </c>
      <c r="Z259" s="8">
        <v>1</v>
      </c>
      <c r="AA259" s="8">
        <v>1</v>
      </c>
      <c r="AB259" s="8">
        <v>1</v>
      </c>
      <c r="AC259" s="8">
        <v>1</v>
      </c>
      <c r="AD259" s="8">
        <v>1</v>
      </c>
      <c r="AE259" s="8">
        <v>1</v>
      </c>
      <c r="AF259" s="8">
        <v>1</v>
      </c>
      <c r="AG259" s="8">
        <v>1</v>
      </c>
      <c r="AH259" s="8">
        <v>1</v>
      </c>
      <c r="AI259" s="8">
        <v>1</v>
      </c>
      <c r="AJ259" s="8">
        <v>1</v>
      </c>
      <c r="AK259" s="8">
        <v>1</v>
      </c>
      <c r="AL259" s="8">
        <v>1</v>
      </c>
      <c r="AM259" s="8">
        <v>1</v>
      </c>
      <c r="AN259" s="8">
        <v>1</v>
      </c>
      <c r="AO259" s="8">
        <v>1</v>
      </c>
      <c r="AP259" s="8">
        <v>1</v>
      </c>
      <c r="AQ259" s="8">
        <v>1</v>
      </c>
      <c r="AR259" s="8">
        <v>1</v>
      </c>
      <c r="AS259" s="8">
        <v>1</v>
      </c>
      <c r="AT259" s="8">
        <v>1</v>
      </c>
      <c r="AU259" s="8">
        <v>1</v>
      </c>
      <c r="AV259" s="8">
        <v>1</v>
      </c>
      <c r="AW259" s="8">
        <v>1</v>
      </c>
      <c r="AX259" s="8">
        <v>1</v>
      </c>
      <c r="AY259" s="8">
        <v>1</v>
      </c>
      <c r="AZ259" s="8">
        <v>1</v>
      </c>
      <c r="BA259" s="8">
        <v>1</v>
      </c>
      <c r="BB259" s="8">
        <v>1</v>
      </c>
      <c r="BC259" s="8">
        <v>1</v>
      </c>
      <c r="BD259" s="8">
        <v>1</v>
      </c>
      <c r="BE259" s="8">
        <v>1</v>
      </c>
      <c r="BF259" s="8">
        <v>1</v>
      </c>
      <c r="BG259" s="8">
        <v>1</v>
      </c>
      <c r="BH259" s="8">
        <v>1</v>
      </c>
      <c r="BI259" s="8">
        <v>1</v>
      </c>
      <c r="BJ259" s="8">
        <v>1</v>
      </c>
      <c r="BK259" s="8">
        <v>1</v>
      </c>
      <c r="BL259" s="8">
        <v>1</v>
      </c>
      <c r="BM259" s="8">
        <v>1</v>
      </c>
      <c r="BN259" s="8">
        <v>1</v>
      </c>
      <c r="BO259" s="8">
        <v>1</v>
      </c>
      <c r="BP259" s="8">
        <v>1</v>
      </c>
      <c r="BQ259" s="8">
        <v>1</v>
      </c>
      <c r="BR259" s="8">
        <v>1</v>
      </c>
      <c r="BS259" s="8">
        <v>1</v>
      </c>
      <c r="BT259" s="8">
        <v>1</v>
      </c>
      <c r="BU259" s="8">
        <v>1</v>
      </c>
      <c r="BV259" s="8">
        <v>1</v>
      </c>
      <c r="BW259" s="8">
        <v>1</v>
      </c>
      <c r="CK259" s="8">
        <f t="shared" si="77"/>
        <v>0</v>
      </c>
      <c r="CL259" s="8">
        <f t="shared" si="78"/>
        <v>0</v>
      </c>
      <c r="CM259" s="8">
        <f t="shared" si="79"/>
        <v>0</v>
      </c>
      <c r="CN259" s="8">
        <f t="shared" si="80"/>
        <v>0</v>
      </c>
      <c r="CO259" s="8">
        <f t="shared" si="81"/>
        <v>0</v>
      </c>
      <c r="CP259" s="8">
        <f t="shared" si="82"/>
        <v>0</v>
      </c>
      <c r="CQ259" s="8">
        <f t="shared" si="83"/>
        <v>0</v>
      </c>
      <c r="CR259" s="8">
        <f t="shared" si="84"/>
        <v>0</v>
      </c>
      <c r="CS259" s="8">
        <f t="shared" si="85"/>
        <v>0</v>
      </c>
      <c r="CT259" s="8">
        <f t="shared" si="86"/>
        <v>0</v>
      </c>
      <c r="CU259" s="8">
        <f t="shared" si="87"/>
        <v>0</v>
      </c>
      <c r="CV259" s="8">
        <f t="shared" si="88"/>
        <v>0</v>
      </c>
      <c r="CW259" s="8" t="str">
        <f>+_xlfn.XLOOKUP(Table1[[#This Row],[L4 Code]],KIRMATAŞ!B:B,KIRMATAŞ!B:B,"")</f>
        <v/>
      </c>
      <c r="CX259" s="8" t="str">
        <f>+_xlfn.XLOOKUP(Table1[[#This Row],[L4 Code]],'SU TEMİNİ'!C:C,'SU TEMİNİ'!C:C,"")</f>
        <v/>
      </c>
      <c r="CY259" s="8" t="str">
        <f>+_xlfn.XLOOKUP(Table1[[#This Row],[L4 Code]],TAŞ!C:C,TAŞ!C:C,"")</f>
        <v/>
      </c>
      <c r="CZ259" s="8" t="str">
        <f>Table1[[#This Row],[L4 Code]]&amp;"-"&amp;Table1[[#This Row],[T1 Code]]</f>
        <v>E-01.PRS-01.MAA-017-1000</v>
      </c>
      <c r="DA259" s="8"/>
      <c r="DB259" s="8"/>
      <c r="DC259" s="8"/>
      <c r="DD259" s="8"/>
      <c r="DE259" s="8"/>
      <c r="DF259" s="8"/>
      <c r="DG259" s="8"/>
      <c r="DH259" s="8"/>
    </row>
    <row r="260" spans="1:112">
      <c r="A260" s="3" t="s">
        <v>5443</v>
      </c>
      <c r="B260" t="s">
        <v>3674</v>
      </c>
      <c r="D260" t="s">
        <v>4967</v>
      </c>
      <c r="F260" s="77" t="s">
        <v>4973</v>
      </c>
      <c r="H260" s="3" t="s">
        <v>5444</v>
      </c>
      <c r="I260" s="3"/>
      <c r="J260" s="78"/>
      <c r="K260" s="78"/>
      <c r="M260" s="78"/>
      <c r="V260" s="8">
        <v>1</v>
      </c>
      <c r="W260" s="8">
        <v>1</v>
      </c>
      <c r="X260" s="8">
        <v>1</v>
      </c>
      <c r="Y260" s="10">
        <v>1</v>
      </c>
      <c r="Z260" s="8">
        <v>1</v>
      </c>
      <c r="AA260" s="8">
        <v>1</v>
      </c>
      <c r="AB260" s="8">
        <v>1</v>
      </c>
      <c r="AC260" s="8">
        <v>1</v>
      </c>
      <c r="AD260" s="8">
        <v>1</v>
      </c>
      <c r="AE260" s="8">
        <v>1</v>
      </c>
      <c r="AF260" s="8">
        <v>1</v>
      </c>
      <c r="AG260" s="8">
        <v>1</v>
      </c>
      <c r="AH260" s="8">
        <v>1</v>
      </c>
      <c r="AI260" s="8">
        <v>1</v>
      </c>
      <c r="AJ260" s="8">
        <v>1</v>
      </c>
      <c r="AK260" s="8">
        <v>1</v>
      </c>
      <c r="AL260" s="8">
        <v>1</v>
      </c>
      <c r="AM260" s="8">
        <v>1</v>
      </c>
      <c r="AN260" s="8">
        <v>1</v>
      </c>
      <c r="AO260" s="8">
        <v>1</v>
      </c>
      <c r="AP260" s="8">
        <v>1</v>
      </c>
      <c r="AQ260" s="8">
        <v>1</v>
      </c>
      <c r="AR260" s="8">
        <v>1</v>
      </c>
      <c r="AS260" s="8">
        <v>1</v>
      </c>
      <c r="AT260" s="8">
        <v>1</v>
      </c>
      <c r="AU260" s="8">
        <v>1</v>
      </c>
      <c r="AV260" s="8">
        <v>1</v>
      </c>
      <c r="AW260" s="8">
        <v>1</v>
      </c>
      <c r="AX260" s="8">
        <v>1</v>
      </c>
      <c r="AY260" s="8">
        <v>1</v>
      </c>
      <c r="AZ260" s="8">
        <v>1</v>
      </c>
      <c r="BA260" s="8">
        <v>1</v>
      </c>
      <c r="BB260" s="8">
        <v>1</v>
      </c>
      <c r="BC260" s="8">
        <v>1</v>
      </c>
      <c r="BD260" s="8">
        <v>1</v>
      </c>
      <c r="BE260" s="8">
        <v>1</v>
      </c>
      <c r="BF260" s="8">
        <v>1</v>
      </c>
      <c r="BG260" s="8">
        <v>1</v>
      </c>
      <c r="BH260" s="8">
        <v>1</v>
      </c>
      <c r="BI260" s="8">
        <v>1</v>
      </c>
      <c r="BJ260" s="8">
        <v>1</v>
      </c>
      <c r="BK260" s="8">
        <v>1</v>
      </c>
      <c r="BL260" s="8">
        <v>1</v>
      </c>
      <c r="BM260" s="8">
        <v>1</v>
      </c>
      <c r="BN260" s="8">
        <v>1</v>
      </c>
      <c r="BO260" s="8">
        <v>1</v>
      </c>
      <c r="BP260" s="8">
        <v>1</v>
      </c>
      <c r="BQ260" s="8">
        <v>1</v>
      </c>
      <c r="BR260" s="8">
        <v>1</v>
      </c>
      <c r="BS260" s="8">
        <v>1</v>
      </c>
      <c r="BT260" s="8">
        <v>1</v>
      </c>
      <c r="BU260" s="8">
        <v>1</v>
      </c>
      <c r="BV260" s="8">
        <v>1</v>
      </c>
      <c r="BW260" s="8">
        <v>1</v>
      </c>
      <c r="CK260" s="8">
        <f t="shared" si="77"/>
        <v>0</v>
      </c>
      <c r="CL260" s="8">
        <f t="shared" si="78"/>
        <v>0</v>
      </c>
      <c r="CM260" s="8">
        <f t="shared" si="79"/>
        <v>0</v>
      </c>
      <c r="CN260" s="8">
        <f t="shared" si="80"/>
        <v>0</v>
      </c>
      <c r="CO260" s="8">
        <f t="shared" si="81"/>
        <v>0</v>
      </c>
      <c r="CP260" s="8">
        <f t="shared" si="82"/>
        <v>0</v>
      </c>
      <c r="CQ260" s="8">
        <f t="shared" si="83"/>
        <v>0</v>
      </c>
      <c r="CR260" s="8">
        <f t="shared" si="84"/>
        <v>0</v>
      </c>
      <c r="CS260" s="8">
        <f t="shared" si="85"/>
        <v>0</v>
      </c>
      <c r="CT260" s="8">
        <f t="shared" si="86"/>
        <v>0</v>
      </c>
      <c r="CU260" s="8">
        <f t="shared" si="87"/>
        <v>0</v>
      </c>
      <c r="CV260" s="8">
        <f t="shared" si="88"/>
        <v>0</v>
      </c>
      <c r="CW260" s="8" t="str">
        <f>+_xlfn.XLOOKUP(Table1[[#This Row],[L4 Code]],KIRMATAŞ!B:B,KIRMATAŞ!B:B,"")</f>
        <v/>
      </c>
      <c r="CX260" s="8" t="str">
        <f>+_xlfn.XLOOKUP(Table1[[#This Row],[L4 Code]],'SU TEMİNİ'!C:C,'SU TEMİNİ'!C:C,"")</f>
        <v/>
      </c>
      <c r="CY260" s="8" t="str">
        <f>+_xlfn.XLOOKUP(Table1[[#This Row],[L4 Code]],TAŞ!C:C,TAŞ!C:C,"")</f>
        <v/>
      </c>
      <c r="CZ260" s="8" t="str">
        <f>Table1[[#This Row],[L4 Code]]&amp;"-"&amp;Table1[[#This Row],[T1 Code]]</f>
        <v>E-01.PRS-01.MAA-021-1000</v>
      </c>
      <c r="DA260" s="8"/>
      <c r="DB260" s="8"/>
      <c r="DC260" s="8"/>
      <c r="DD260" s="8"/>
      <c r="DE260" s="8"/>
      <c r="DF260" s="8"/>
      <c r="DG260" s="8"/>
      <c r="DH260" s="8"/>
    </row>
    <row r="261" spans="1:112">
      <c r="A261" s="3" t="s">
        <v>5443</v>
      </c>
      <c r="B261" t="s">
        <v>3689</v>
      </c>
      <c r="D261" t="s">
        <v>4967</v>
      </c>
      <c r="F261" s="77" t="s">
        <v>4973</v>
      </c>
      <c r="H261" s="3" t="s">
        <v>5444</v>
      </c>
      <c r="I261" s="3"/>
      <c r="J261" s="78"/>
      <c r="K261" s="78"/>
      <c r="M261" s="78"/>
      <c r="V261" s="8">
        <v>1</v>
      </c>
      <c r="W261" s="8">
        <v>1</v>
      </c>
      <c r="X261" s="8">
        <v>1</v>
      </c>
      <c r="Y261" s="10">
        <v>1</v>
      </c>
      <c r="Z261" s="8">
        <v>1</v>
      </c>
      <c r="AA261" s="8">
        <v>1</v>
      </c>
      <c r="AB261" s="8">
        <v>1</v>
      </c>
      <c r="AC261" s="8">
        <v>1</v>
      </c>
      <c r="AD261" s="8">
        <v>1</v>
      </c>
      <c r="AE261" s="8">
        <v>1</v>
      </c>
      <c r="AF261" s="8">
        <v>1</v>
      </c>
      <c r="AG261" s="8">
        <v>1</v>
      </c>
      <c r="AH261" s="8">
        <v>1</v>
      </c>
      <c r="AI261" s="8">
        <v>1</v>
      </c>
      <c r="AJ261" s="8">
        <v>1</v>
      </c>
      <c r="AK261" s="8">
        <v>1</v>
      </c>
      <c r="AL261" s="8">
        <v>1</v>
      </c>
      <c r="AM261" s="8">
        <v>1</v>
      </c>
      <c r="AN261" s="8">
        <v>1</v>
      </c>
      <c r="AO261" s="8">
        <v>1</v>
      </c>
      <c r="AP261" s="8">
        <v>1</v>
      </c>
      <c r="AQ261" s="8">
        <v>1</v>
      </c>
      <c r="AR261" s="8">
        <v>1</v>
      </c>
      <c r="AS261" s="8">
        <v>1</v>
      </c>
      <c r="AT261" s="8">
        <v>1</v>
      </c>
      <c r="AU261" s="8">
        <v>1</v>
      </c>
      <c r="AV261" s="8">
        <v>1</v>
      </c>
      <c r="AW261" s="8">
        <v>1</v>
      </c>
      <c r="AX261" s="8">
        <v>1</v>
      </c>
      <c r="AY261" s="8">
        <v>1</v>
      </c>
      <c r="AZ261" s="8">
        <v>1</v>
      </c>
      <c r="BA261" s="8">
        <v>1</v>
      </c>
      <c r="BB261" s="8">
        <v>1</v>
      </c>
      <c r="BC261" s="8">
        <v>1</v>
      </c>
      <c r="BD261" s="8">
        <v>1</v>
      </c>
      <c r="BE261" s="8">
        <v>1</v>
      </c>
      <c r="BF261" s="8">
        <v>1</v>
      </c>
      <c r="BG261" s="8">
        <v>1</v>
      </c>
      <c r="BH261" s="8">
        <v>1</v>
      </c>
      <c r="BI261" s="8">
        <v>1</v>
      </c>
      <c r="BJ261" s="8">
        <v>1</v>
      </c>
      <c r="BK261" s="8">
        <v>1</v>
      </c>
      <c r="BL261" s="8">
        <v>1</v>
      </c>
      <c r="BM261" s="8">
        <v>1</v>
      </c>
      <c r="BN261" s="8">
        <v>1</v>
      </c>
      <c r="BO261" s="8">
        <v>1</v>
      </c>
      <c r="BP261" s="8">
        <v>1</v>
      </c>
      <c r="BQ261" s="8">
        <v>1</v>
      </c>
      <c r="BR261" s="8">
        <v>1</v>
      </c>
      <c r="BS261" s="8">
        <v>1</v>
      </c>
      <c r="BT261" s="8">
        <v>1</v>
      </c>
      <c r="BU261" s="8">
        <v>1</v>
      </c>
      <c r="BV261" s="8">
        <v>1</v>
      </c>
      <c r="BW261" s="8">
        <v>1</v>
      </c>
      <c r="CK261" s="8">
        <f t="shared" si="77"/>
        <v>0</v>
      </c>
      <c r="CL261" s="8">
        <f t="shared" si="78"/>
        <v>0</v>
      </c>
      <c r="CM261" s="8">
        <f t="shared" si="79"/>
        <v>0</v>
      </c>
      <c r="CN261" s="8">
        <f t="shared" si="80"/>
        <v>0</v>
      </c>
      <c r="CO261" s="8">
        <f t="shared" si="81"/>
        <v>0</v>
      </c>
      <c r="CP261" s="8">
        <f t="shared" si="82"/>
        <v>0</v>
      </c>
      <c r="CQ261" s="8">
        <f t="shared" si="83"/>
        <v>0</v>
      </c>
      <c r="CR261" s="8">
        <f t="shared" si="84"/>
        <v>0</v>
      </c>
      <c r="CS261" s="8">
        <f t="shared" si="85"/>
        <v>0</v>
      </c>
      <c r="CT261" s="8">
        <f t="shared" si="86"/>
        <v>0</v>
      </c>
      <c r="CU261" s="8">
        <f t="shared" si="87"/>
        <v>0</v>
      </c>
      <c r="CV261" s="8">
        <f t="shared" si="88"/>
        <v>0</v>
      </c>
      <c r="CW261" s="8" t="str">
        <f>+_xlfn.XLOOKUP(Table1[[#This Row],[L4 Code]],KIRMATAŞ!B:B,KIRMATAŞ!B:B,"")</f>
        <v/>
      </c>
      <c r="CX261" s="8" t="str">
        <f>+_xlfn.XLOOKUP(Table1[[#This Row],[L4 Code]],'SU TEMİNİ'!C:C,'SU TEMİNİ'!C:C,"")</f>
        <v/>
      </c>
      <c r="CY261" s="8" t="str">
        <f>+_xlfn.XLOOKUP(Table1[[#This Row],[L4 Code]],TAŞ!C:C,TAŞ!C:C,"")</f>
        <v/>
      </c>
      <c r="CZ261" s="8" t="str">
        <f>Table1[[#This Row],[L4 Code]]&amp;"-"&amp;Table1[[#This Row],[T1 Code]]</f>
        <v>E-02.MAK-01.AMR-010-1000</v>
      </c>
      <c r="DA261" s="8"/>
      <c r="DB261" s="8"/>
      <c r="DC261" s="8"/>
      <c r="DD261" s="8"/>
      <c r="DE261" s="8"/>
      <c r="DF261" s="8"/>
      <c r="DG261" s="8"/>
      <c r="DH261" s="8"/>
    </row>
    <row r="262" spans="1:112">
      <c r="A262" s="3" t="s">
        <v>5443</v>
      </c>
      <c r="B262" t="s">
        <v>3692</v>
      </c>
      <c r="D262" t="s">
        <v>4967</v>
      </c>
      <c r="F262" s="77" t="s">
        <v>4973</v>
      </c>
      <c r="H262" s="3" t="s">
        <v>5444</v>
      </c>
      <c r="I262" s="3"/>
      <c r="J262" s="78"/>
      <c r="K262" s="78"/>
      <c r="M262" s="78"/>
      <c r="V262" s="8">
        <v>1</v>
      </c>
      <c r="W262" s="8">
        <v>1</v>
      </c>
      <c r="X262" s="8">
        <v>1</v>
      </c>
      <c r="Y262" s="10">
        <v>1</v>
      </c>
      <c r="Z262" s="8">
        <v>1</v>
      </c>
      <c r="AA262" s="8">
        <v>1</v>
      </c>
      <c r="AB262" s="8">
        <v>1</v>
      </c>
      <c r="AC262" s="8">
        <v>1</v>
      </c>
      <c r="AD262" s="8">
        <v>1</v>
      </c>
      <c r="AE262" s="8">
        <v>1</v>
      </c>
      <c r="AF262" s="8">
        <v>1</v>
      </c>
      <c r="AG262" s="8">
        <v>1</v>
      </c>
      <c r="AH262" s="8">
        <v>1</v>
      </c>
      <c r="AI262" s="8">
        <v>1</v>
      </c>
      <c r="AJ262" s="8">
        <v>1</v>
      </c>
      <c r="AK262" s="8">
        <v>1</v>
      </c>
      <c r="AL262" s="8">
        <v>1</v>
      </c>
      <c r="AM262" s="8">
        <v>1</v>
      </c>
      <c r="AN262" s="8">
        <v>1</v>
      </c>
      <c r="AO262" s="8">
        <v>1</v>
      </c>
      <c r="AP262" s="8">
        <v>1</v>
      </c>
      <c r="AQ262" s="8">
        <v>1</v>
      </c>
      <c r="AR262" s="8">
        <v>1</v>
      </c>
      <c r="AS262" s="8">
        <v>1</v>
      </c>
      <c r="AT262" s="8">
        <v>1</v>
      </c>
      <c r="AU262" s="8">
        <v>1</v>
      </c>
      <c r="AV262" s="8">
        <v>1</v>
      </c>
      <c r="AW262" s="8">
        <v>1</v>
      </c>
      <c r="AX262" s="8">
        <v>1</v>
      </c>
      <c r="AY262" s="8">
        <v>1</v>
      </c>
      <c r="AZ262" s="8">
        <v>1</v>
      </c>
      <c r="BA262" s="8">
        <v>1</v>
      </c>
      <c r="BB262" s="8">
        <v>1</v>
      </c>
      <c r="BC262" s="8">
        <v>1</v>
      </c>
      <c r="BD262" s="8">
        <v>1</v>
      </c>
      <c r="BE262" s="8">
        <v>1</v>
      </c>
      <c r="BF262" s="8">
        <v>1</v>
      </c>
      <c r="BG262" s="8">
        <v>1</v>
      </c>
      <c r="BH262" s="8">
        <v>1</v>
      </c>
      <c r="BI262" s="8">
        <v>1</v>
      </c>
      <c r="BJ262" s="8">
        <v>1</v>
      </c>
      <c r="BK262" s="8">
        <v>1</v>
      </c>
      <c r="BL262" s="8">
        <v>1</v>
      </c>
      <c r="BM262" s="8">
        <v>1</v>
      </c>
      <c r="BN262" s="8">
        <v>1</v>
      </c>
      <c r="BO262" s="8">
        <v>1</v>
      </c>
      <c r="BP262" s="8">
        <v>1</v>
      </c>
      <c r="BQ262" s="8">
        <v>1</v>
      </c>
      <c r="BR262" s="8">
        <v>1</v>
      </c>
      <c r="BS262" s="8">
        <v>1</v>
      </c>
      <c r="BT262" s="8">
        <v>1</v>
      </c>
      <c r="BU262" s="8">
        <v>1</v>
      </c>
      <c r="BV262" s="8">
        <v>1</v>
      </c>
      <c r="BW262" s="8">
        <v>1</v>
      </c>
      <c r="CK262" s="8">
        <f t="shared" si="77"/>
        <v>0</v>
      </c>
      <c r="CL262" s="8">
        <f t="shared" si="78"/>
        <v>0</v>
      </c>
      <c r="CM262" s="8">
        <f t="shared" si="79"/>
        <v>0</v>
      </c>
      <c r="CN262" s="8">
        <f t="shared" si="80"/>
        <v>0</v>
      </c>
      <c r="CO262" s="8">
        <f t="shared" si="81"/>
        <v>0</v>
      </c>
      <c r="CP262" s="8">
        <f t="shared" si="82"/>
        <v>0</v>
      </c>
      <c r="CQ262" s="8">
        <f t="shared" si="83"/>
        <v>0</v>
      </c>
      <c r="CR262" s="8">
        <f t="shared" si="84"/>
        <v>0</v>
      </c>
      <c r="CS262" s="8">
        <f t="shared" si="85"/>
        <v>0</v>
      </c>
      <c r="CT262" s="8">
        <f t="shared" si="86"/>
        <v>0</v>
      </c>
      <c r="CU262" s="8">
        <f t="shared" si="87"/>
        <v>0</v>
      </c>
      <c r="CV262" s="8">
        <f t="shared" si="88"/>
        <v>0</v>
      </c>
      <c r="CW262" s="8" t="str">
        <f>+_xlfn.XLOOKUP(Table1[[#This Row],[L4 Code]],KIRMATAŞ!B:B,KIRMATAŞ!B:B,"")</f>
        <v/>
      </c>
      <c r="CX262" s="8" t="str">
        <f>+_xlfn.XLOOKUP(Table1[[#This Row],[L4 Code]],'SU TEMİNİ'!C:C,'SU TEMİNİ'!C:C,"")</f>
        <v/>
      </c>
      <c r="CY262" s="8" t="str">
        <f>+_xlfn.XLOOKUP(Table1[[#This Row],[L4 Code]],TAŞ!C:C,TAŞ!C:C,"")</f>
        <v/>
      </c>
      <c r="CZ262" s="8" t="str">
        <f>Table1[[#This Row],[L4 Code]]&amp;"-"&amp;Table1[[#This Row],[T1 Code]]</f>
        <v>E-02.MAK-01.AMR-020-1000</v>
      </c>
      <c r="DA262" s="8"/>
      <c r="DB262" s="8"/>
      <c r="DC262" s="8"/>
      <c r="DD262" s="8"/>
      <c r="DE262" s="8"/>
      <c r="DF262" s="8"/>
      <c r="DG262" s="8"/>
      <c r="DH262" s="8"/>
    </row>
    <row r="263" spans="1:112">
      <c r="A263" s="3" t="s">
        <v>5443</v>
      </c>
      <c r="B263" t="s">
        <v>3694</v>
      </c>
      <c r="D263" t="s">
        <v>4967</v>
      </c>
      <c r="F263" s="77" t="s">
        <v>4973</v>
      </c>
      <c r="H263" s="3" t="s">
        <v>5444</v>
      </c>
      <c r="I263" s="3"/>
      <c r="J263" s="78"/>
      <c r="K263" s="78"/>
      <c r="M263" s="78"/>
      <c r="V263" s="8">
        <v>1</v>
      </c>
      <c r="W263" s="8">
        <v>1</v>
      </c>
      <c r="X263" s="8">
        <v>1</v>
      </c>
      <c r="Y263" s="10">
        <v>1</v>
      </c>
      <c r="Z263" s="8">
        <v>1</v>
      </c>
      <c r="AA263" s="8">
        <v>1</v>
      </c>
      <c r="AB263" s="8">
        <v>1</v>
      </c>
      <c r="AC263" s="8">
        <v>1</v>
      </c>
      <c r="AD263" s="8">
        <v>1</v>
      </c>
      <c r="AE263" s="8">
        <v>1</v>
      </c>
      <c r="AF263" s="8">
        <v>1</v>
      </c>
      <c r="AG263" s="8">
        <v>1</v>
      </c>
      <c r="AH263" s="8">
        <v>1</v>
      </c>
      <c r="AI263" s="8">
        <v>1</v>
      </c>
      <c r="AJ263" s="8">
        <v>1</v>
      </c>
      <c r="AK263" s="8">
        <v>1</v>
      </c>
      <c r="AL263" s="8">
        <v>1</v>
      </c>
      <c r="AM263" s="8">
        <v>1</v>
      </c>
      <c r="AN263" s="8">
        <v>1</v>
      </c>
      <c r="AO263" s="8">
        <v>1</v>
      </c>
      <c r="AP263" s="8">
        <v>1</v>
      </c>
      <c r="AQ263" s="8">
        <v>1</v>
      </c>
      <c r="AR263" s="8">
        <v>1</v>
      </c>
      <c r="AS263" s="8">
        <v>1</v>
      </c>
      <c r="AT263" s="8">
        <v>1</v>
      </c>
      <c r="AU263" s="8">
        <v>1</v>
      </c>
      <c r="AV263" s="8">
        <v>1</v>
      </c>
      <c r="AW263" s="8">
        <v>1</v>
      </c>
      <c r="AX263" s="8">
        <v>1</v>
      </c>
      <c r="AY263" s="8">
        <v>1</v>
      </c>
      <c r="AZ263" s="8">
        <v>1</v>
      </c>
      <c r="BA263" s="8">
        <v>1</v>
      </c>
      <c r="BB263" s="8">
        <v>1</v>
      </c>
      <c r="BC263" s="8">
        <v>1</v>
      </c>
      <c r="BD263" s="8">
        <v>1</v>
      </c>
      <c r="BE263" s="8">
        <v>1</v>
      </c>
      <c r="BF263" s="8">
        <v>1</v>
      </c>
      <c r="BG263" s="8">
        <v>1</v>
      </c>
      <c r="BH263" s="8">
        <v>1</v>
      </c>
      <c r="BI263" s="8">
        <v>1</v>
      </c>
      <c r="BJ263" s="8">
        <v>1</v>
      </c>
      <c r="BK263" s="8">
        <v>1</v>
      </c>
      <c r="BL263" s="8">
        <v>1</v>
      </c>
      <c r="BM263" s="8">
        <v>1</v>
      </c>
      <c r="BN263" s="8">
        <v>1</v>
      </c>
      <c r="BO263" s="8">
        <v>1</v>
      </c>
      <c r="BP263" s="8">
        <v>1</v>
      </c>
      <c r="BQ263" s="8">
        <v>1</v>
      </c>
      <c r="BR263" s="8">
        <v>1</v>
      </c>
      <c r="BS263" s="8">
        <v>1</v>
      </c>
      <c r="BT263" s="8">
        <v>1</v>
      </c>
      <c r="BU263" s="8">
        <v>1</v>
      </c>
      <c r="BV263" s="8">
        <v>1</v>
      </c>
      <c r="BW263" s="8">
        <v>1</v>
      </c>
      <c r="CK263" s="8">
        <f t="shared" si="77"/>
        <v>0</v>
      </c>
      <c r="CL263" s="8">
        <f t="shared" si="78"/>
        <v>0</v>
      </c>
      <c r="CM263" s="8">
        <f t="shared" si="79"/>
        <v>0</v>
      </c>
      <c r="CN263" s="8">
        <f t="shared" si="80"/>
        <v>0</v>
      </c>
      <c r="CO263" s="8">
        <f t="shared" si="81"/>
        <v>0</v>
      </c>
      <c r="CP263" s="8">
        <f t="shared" si="82"/>
        <v>0</v>
      </c>
      <c r="CQ263" s="8">
        <f t="shared" si="83"/>
        <v>0</v>
      </c>
      <c r="CR263" s="8">
        <f t="shared" si="84"/>
        <v>0</v>
      </c>
      <c r="CS263" s="8">
        <f t="shared" si="85"/>
        <v>0</v>
      </c>
      <c r="CT263" s="8">
        <f t="shared" si="86"/>
        <v>0</v>
      </c>
      <c r="CU263" s="8">
        <f t="shared" si="87"/>
        <v>0</v>
      </c>
      <c r="CV263" s="8">
        <f t="shared" si="88"/>
        <v>0</v>
      </c>
      <c r="CW263" s="8" t="str">
        <f>+_xlfn.XLOOKUP(Table1[[#This Row],[L4 Code]],KIRMATAŞ!B:B,KIRMATAŞ!B:B,"")</f>
        <v/>
      </c>
      <c r="CX263" s="8" t="str">
        <f>+_xlfn.XLOOKUP(Table1[[#This Row],[L4 Code]],'SU TEMİNİ'!C:C,'SU TEMİNİ'!C:C,"")</f>
        <v/>
      </c>
      <c r="CY263" s="8" t="str">
        <f>+_xlfn.XLOOKUP(Table1[[#This Row],[L4 Code]],TAŞ!C:C,TAŞ!C:C,"")</f>
        <v/>
      </c>
      <c r="CZ263" s="8" t="str">
        <f>Table1[[#This Row],[L4 Code]]&amp;"-"&amp;Table1[[#This Row],[T1 Code]]</f>
        <v>E-02.MAK-01.AMR-030-1000</v>
      </c>
      <c r="DA263" s="8"/>
      <c r="DB263" s="8"/>
      <c r="DC263" s="8"/>
      <c r="DD263" s="8"/>
      <c r="DE263" s="8"/>
      <c r="DF263" s="8"/>
      <c r="DG263" s="8"/>
      <c r="DH263" s="8"/>
    </row>
    <row r="264" spans="1:112">
      <c r="A264" s="3" t="s">
        <v>5443</v>
      </c>
      <c r="B264" t="s">
        <v>3697</v>
      </c>
      <c r="D264" t="s">
        <v>4967</v>
      </c>
      <c r="F264" s="77" t="s">
        <v>4973</v>
      </c>
      <c r="H264" s="3" t="s">
        <v>5444</v>
      </c>
      <c r="I264" s="3"/>
      <c r="J264" s="78"/>
      <c r="K264" s="78"/>
      <c r="M264" s="78"/>
      <c r="V264" s="8">
        <v>1</v>
      </c>
      <c r="W264" s="8">
        <v>1</v>
      </c>
      <c r="X264" s="8">
        <v>1</v>
      </c>
      <c r="Y264" s="10">
        <v>1</v>
      </c>
      <c r="Z264" s="8">
        <v>1</v>
      </c>
      <c r="AA264" s="8">
        <v>1</v>
      </c>
      <c r="AB264" s="8">
        <v>1</v>
      </c>
      <c r="AC264" s="8">
        <v>1</v>
      </c>
      <c r="AD264" s="8">
        <v>1</v>
      </c>
      <c r="AE264" s="8">
        <v>1</v>
      </c>
      <c r="AF264" s="8">
        <v>1</v>
      </c>
      <c r="AG264" s="8">
        <v>1</v>
      </c>
      <c r="AH264" s="8">
        <v>1</v>
      </c>
      <c r="AI264" s="8">
        <v>1</v>
      </c>
      <c r="AJ264" s="8">
        <v>1</v>
      </c>
      <c r="AK264" s="8">
        <v>1</v>
      </c>
      <c r="AL264" s="8">
        <v>1</v>
      </c>
      <c r="AM264" s="8">
        <v>1</v>
      </c>
      <c r="AN264" s="8">
        <v>1</v>
      </c>
      <c r="AO264" s="8">
        <v>1</v>
      </c>
      <c r="AP264" s="8">
        <v>1</v>
      </c>
      <c r="AQ264" s="8">
        <v>1</v>
      </c>
      <c r="AR264" s="8">
        <v>1</v>
      </c>
      <c r="AS264" s="8">
        <v>1</v>
      </c>
      <c r="AT264" s="8">
        <v>1</v>
      </c>
      <c r="AU264" s="8">
        <v>1</v>
      </c>
      <c r="AV264" s="8">
        <v>1</v>
      </c>
      <c r="AW264" s="8">
        <v>1</v>
      </c>
      <c r="AX264" s="8">
        <v>1</v>
      </c>
      <c r="AY264" s="8">
        <v>1</v>
      </c>
      <c r="AZ264" s="8">
        <v>1</v>
      </c>
      <c r="BA264" s="8">
        <v>1</v>
      </c>
      <c r="BB264" s="8">
        <v>1</v>
      </c>
      <c r="BC264" s="8">
        <v>1</v>
      </c>
      <c r="BD264" s="8">
        <v>1</v>
      </c>
      <c r="BE264" s="8">
        <v>1</v>
      </c>
      <c r="BF264" s="8">
        <v>1</v>
      </c>
      <c r="BG264" s="8">
        <v>1</v>
      </c>
      <c r="BH264" s="8">
        <v>1</v>
      </c>
      <c r="BI264" s="8">
        <v>1</v>
      </c>
      <c r="BJ264" s="8">
        <v>1</v>
      </c>
      <c r="BK264" s="8">
        <v>1</v>
      </c>
      <c r="BL264" s="8">
        <v>1</v>
      </c>
      <c r="BM264" s="8">
        <v>1</v>
      </c>
      <c r="BN264" s="8">
        <v>1</v>
      </c>
      <c r="BO264" s="8">
        <v>1</v>
      </c>
      <c r="BP264" s="8">
        <v>1</v>
      </c>
      <c r="BQ264" s="8">
        <v>1</v>
      </c>
      <c r="BR264" s="8">
        <v>1</v>
      </c>
      <c r="BS264" s="8">
        <v>1</v>
      </c>
      <c r="BT264" s="8">
        <v>1</v>
      </c>
      <c r="BU264" s="8">
        <v>1</v>
      </c>
      <c r="BV264" s="8">
        <v>1</v>
      </c>
      <c r="BW264" s="8">
        <v>1</v>
      </c>
      <c r="CK264" s="8">
        <f t="shared" si="77"/>
        <v>0</v>
      </c>
      <c r="CL264" s="8">
        <f t="shared" si="78"/>
        <v>0</v>
      </c>
      <c r="CM264" s="8">
        <f t="shared" si="79"/>
        <v>0</v>
      </c>
      <c r="CN264" s="8">
        <f t="shared" si="80"/>
        <v>0</v>
      </c>
      <c r="CO264" s="8">
        <f t="shared" si="81"/>
        <v>0</v>
      </c>
      <c r="CP264" s="8">
        <f t="shared" si="82"/>
        <v>0</v>
      </c>
      <c r="CQ264" s="8">
        <f t="shared" si="83"/>
        <v>0</v>
      </c>
      <c r="CR264" s="8">
        <f t="shared" si="84"/>
        <v>0</v>
      </c>
      <c r="CS264" s="8">
        <f t="shared" si="85"/>
        <v>0</v>
      </c>
      <c r="CT264" s="8">
        <f t="shared" si="86"/>
        <v>0</v>
      </c>
      <c r="CU264" s="8">
        <f t="shared" si="87"/>
        <v>0</v>
      </c>
      <c r="CV264" s="8">
        <f t="shared" si="88"/>
        <v>0</v>
      </c>
      <c r="CW264" s="8" t="str">
        <f>+_xlfn.XLOOKUP(Table1[[#This Row],[L4 Code]],KIRMATAŞ!B:B,KIRMATAŞ!B:B,"")</f>
        <v/>
      </c>
      <c r="CX264" s="8" t="str">
        <f>+_xlfn.XLOOKUP(Table1[[#This Row],[L4 Code]],'SU TEMİNİ'!C:C,'SU TEMİNİ'!C:C,"")</f>
        <v/>
      </c>
      <c r="CY264" s="8" t="str">
        <f>+_xlfn.XLOOKUP(Table1[[#This Row],[L4 Code]],TAŞ!C:C,TAŞ!C:C,"")</f>
        <v/>
      </c>
      <c r="CZ264" s="8" t="str">
        <f>Table1[[#This Row],[L4 Code]]&amp;"-"&amp;Table1[[#This Row],[T1 Code]]</f>
        <v>E-02.MAK-01.AMR-041-1000</v>
      </c>
      <c r="DA264" s="8"/>
      <c r="DB264" s="8"/>
      <c r="DC264" s="8"/>
      <c r="DD264" s="8"/>
      <c r="DE264" s="8"/>
      <c r="DF264" s="8"/>
      <c r="DG264" s="8"/>
      <c r="DH264" s="8"/>
    </row>
    <row r="265" spans="1:112">
      <c r="A265" s="3" t="s">
        <v>5443</v>
      </c>
      <c r="B265" t="s">
        <v>3699</v>
      </c>
      <c r="D265" t="s">
        <v>4967</v>
      </c>
      <c r="F265" s="77" t="s">
        <v>4973</v>
      </c>
      <c r="H265" s="3" t="s">
        <v>5444</v>
      </c>
      <c r="I265" s="3"/>
      <c r="J265" s="78"/>
      <c r="K265" s="78"/>
      <c r="M265" s="78"/>
      <c r="V265" s="8">
        <v>1</v>
      </c>
      <c r="W265" s="8">
        <v>1</v>
      </c>
      <c r="X265" s="8">
        <v>1</v>
      </c>
      <c r="Y265" s="10">
        <v>1</v>
      </c>
      <c r="Z265" s="8">
        <v>1</v>
      </c>
      <c r="AA265" s="8">
        <v>1</v>
      </c>
      <c r="AB265" s="8">
        <v>1</v>
      </c>
      <c r="AC265" s="8">
        <v>1</v>
      </c>
      <c r="AD265" s="8">
        <v>1</v>
      </c>
      <c r="AE265" s="8">
        <v>1</v>
      </c>
      <c r="AF265" s="8">
        <v>1</v>
      </c>
      <c r="AG265" s="8">
        <v>1</v>
      </c>
      <c r="AH265" s="8">
        <v>1</v>
      </c>
      <c r="AI265" s="8">
        <v>1</v>
      </c>
      <c r="AJ265" s="8">
        <v>1</v>
      </c>
      <c r="AK265" s="8">
        <v>1</v>
      </c>
      <c r="AL265" s="8">
        <v>1</v>
      </c>
      <c r="AM265" s="8">
        <v>1</v>
      </c>
      <c r="AN265" s="8">
        <v>1</v>
      </c>
      <c r="AO265" s="8">
        <v>1</v>
      </c>
      <c r="AP265" s="8">
        <v>1</v>
      </c>
      <c r="AQ265" s="8">
        <v>1</v>
      </c>
      <c r="AR265" s="8">
        <v>1</v>
      </c>
      <c r="AS265" s="8">
        <v>1</v>
      </c>
      <c r="AT265" s="8">
        <v>1</v>
      </c>
      <c r="AU265" s="8">
        <v>1</v>
      </c>
      <c r="AV265" s="8">
        <v>1</v>
      </c>
      <c r="AW265" s="8">
        <v>1</v>
      </c>
      <c r="AX265" s="8">
        <v>1</v>
      </c>
      <c r="AY265" s="8">
        <v>1</v>
      </c>
      <c r="AZ265" s="8">
        <v>1</v>
      </c>
      <c r="BA265" s="8">
        <v>1</v>
      </c>
      <c r="BB265" s="8">
        <v>1</v>
      </c>
      <c r="BC265" s="8">
        <v>1</v>
      </c>
      <c r="BD265" s="8">
        <v>1</v>
      </c>
      <c r="BE265" s="8">
        <v>1</v>
      </c>
      <c r="BF265" s="8">
        <v>1</v>
      </c>
      <c r="BG265" s="8">
        <v>1</v>
      </c>
      <c r="BH265" s="8">
        <v>1</v>
      </c>
      <c r="BI265" s="8">
        <v>1</v>
      </c>
      <c r="BJ265" s="8">
        <v>1</v>
      </c>
      <c r="BK265" s="8">
        <v>1</v>
      </c>
      <c r="BL265" s="8">
        <v>1</v>
      </c>
      <c r="BM265" s="8">
        <v>1</v>
      </c>
      <c r="BN265" s="8">
        <v>1</v>
      </c>
      <c r="BO265" s="8">
        <v>1</v>
      </c>
      <c r="BP265" s="8">
        <v>1</v>
      </c>
      <c r="BQ265" s="8">
        <v>1</v>
      </c>
      <c r="BR265" s="8">
        <v>1</v>
      </c>
      <c r="BS265" s="8">
        <v>1</v>
      </c>
      <c r="BT265" s="8">
        <v>1</v>
      </c>
      <c r="BU265" s="8">
        <v>1</v>
      </c>
      <c r="BV265" s="8">
        <v>1</v>
      </c>
      <c r="BW265" s="8">
        <v>1</v>
      </c>
      <c r="CK265" s="8">
        <f t="shared" si="77"/>
        <v>0</v>
      </c>
      <c r="CL265" s="8">
        <f t="shared" si="78"/>
        <v>0</v>
      </c>
      <c r="CM265" s="8">
        <f t="shared" si="79"/>
        <v>0</v>
      </c>
      <c r="CN265" s="8">
        <f t="shared" si="80"/>
        <v>0</v>
      </c>
      <c r="CO265" s="8">
        <f t="shared" si="81"/>
        <v>0</v>
      </c>
      <c r="CP265" s="8">
        <f t="shared" si="82"/>
        <v>0</v>
      </c>
      <c r="CQ265" s="8">
        <f t="shared" si="83"/>
        <v>0</v>
      </c>
      <c r="CR265" s="8">
        <f t="shared" si="84"/>
        <v>0</v>
      </c>
      <c r="CS265" s="8">
        <f t="shared" si="85"/>
        <v>0</v>
      </c>
      <c r="CT265" s="8">
        <f t="shared" si="86"/>
        <v>0</v>
      </c>
      <c r="CU265" s="8">
        <f t="shared" si="87"/>
        <v>0</v>
      </c>
      <c r="CV265" s="8">
        <f t="shared" si="88"/>
        <v>0</v>
      </c>
      <c r="CW265" s="8" t="str">
        <f>+_xlfn.XLOOKUP(Table1[[#This Row],[L4 Code]],KIRMATAŞ!B:B,KIRMATAŞ!B:B,"")</f>
        <v/>
      </c>
      <c r="CX265" s="8" t="str">
        <f>+_xlfn.XLOOKUP(Table1[[#This Row],[L4 Code]],'SU TEMİNİ'!C:C,'SU TEMİNİ'!C:C,"")</f>
        <v/>
      </c>
      <c r="CY265" s="8" t="str">
        <f>+_xlfn.XLOOKUP(Table1[[#This Row],[L4 Code]],TAŞ!C:C,TAŞ!C:C,"")</f>
        <v/>
      </c>
      <c r="CZ265" s="8" t="str">
        <f>Table1[[#This Row],[L4 Code]]&amp;"-"&amp;Table1[[#This Row],[T1 Code]]</f>
        <v>E-02.MAK-01.AMR-042-1000</v>
      </c>
      <c r="DA265" s="8"/>
      <c r="DB265" s="8"/>
      <c r="DC265" s="8"/>
      <c r="DD265" s="8"/>
      <c r="DE265" s="8"/>
      <c r="DF265" s="8"/>
      <c r="DG265" s="8"/>
      <c r="DH265" s="8"/>
    </row>
    <row r="266" spans="1:112">
      <c r="A266" s="3" t="s">
        <v>5443</v>
      </c>
      <c r="B266" t="s">
        <v>3701</v>
      </c>
      <c r="D266" t="s">
        <v>4967</v>
      </c>
      <c r="F266" s="77" t="s">
        <v>4973</v>
      </c>
      <c r="H266" s="3" t="s">
        <v>5444</v>
      </c>
      <c r="I266" s="3"/>
      <c r="J266" s="78"/>
      <c r="K266" s="78"/>
      <c r="M266" s="78"/>
      <c r="V266" s="8">
        <v>1</v>
      </c>
      <c r="W266" s="8">
        <v>1</v>
      </c>
      <c r="X266" s="8">
        <v>1</v>
      </c>
      <c r="Y266" s="10">
        <v>1</v>
      </c>
      <c r="Z266" s="8">
        <v>1</v>
      </c>
      <c r="AA266" s="8">
        <v>1</v>
      </c>
      <c r="AB266" s="8">
        <v>1</v>
      </c>
      <c r="AC266" s="8">
        <v>1</v>
      </c>
      <c r="AD266" s="8">
        <v>1</v>
      </c>
      <c r="AE266" s="8">
        <v>1</v>
      </c>
      <c r="AF266" s="8">
        <v>1</v>
      </c>
      <c r="AG266" s="8">
        <v>1</v>
      </c>
      <c r="AH266" s="8">
        <v>1</v>
      </c>
      <c r="AI266" s="8">
        <v>1</v>
      </c>
      <c r="AJ266" s="8">
        <v>1</v>
      </c>
      <c r="AK266" s="8">
        <v>1</v>
      </c>
      <c r="AL266" s="8">
        <v>1</v>
      </c>
      <c r="AM266" s="8">
        <v>1</v>
      </c>
      <c r="AN266" s="8">
        <v>1</v>
      </c>
      <c r="AO266" s="8">
        <v>1</v>
      </c>
      <c r="AP266" s="8">
        <v>1</v>
      </c>
      <c r="AQ266" s="8">
        <v>1</v>
      </c>
      <c r="AR266" s="8">
        <v>1</v>
      </c>
      <c r="AS266" s="8">
        <v>1</v>
      </c>
      <c r="AT266" s="8">
        <v>1</v>
      </c>
      <c r="AU266" s="8">
        <v>1</v>
      </c>
      <c r="AV266" s="8">
        <v>1</v>
      </c>
      <c r="AW266" s="8">
        <v>1</v>
      </c>
      <c r="AX266" s="8">
        <v>1</v>
      </c>
      <c r="AY266" s="8">
        <v>1</v>
      </c>
      <c r="AZ266" s="8">
        <v>1</v>
      </c>
      <c r="BA266" s="8">
        <v>1</v>
      </c>
      <c r="BB266" s="8">
        <v>1</v>
      </c>
      <c r="BC266" s="8">
        <v>1</v>
      </c>
      <c r="BD266" s="8">
        <v>1</v>
      </c>
      <c r="BE266" s="8">
        <v>1</v>
      </c>
      <c r="BF266" s="8">
        <v>1</v>
      </c>
      <c r="BG266" s="8">
        <v>1</v>
      </c>
      <c r="BH266" s="8">
        <v>1</v>
      </c>
      <c r="BI266" s="8">
        <v>1</v>
      </c>
      <c r="BJ266" s="8">
        <v>1</v>
      </c>
      <c r="BK266" s="8">
        <v>1</v>
      </c>
      <c r="BL266" s="8">
        <v>1</v>
      </c>
      <c r="BM266" s="8">
        <v>1</v>
      </c>
      <c r="BN266" s="8">
        <v>1</v>
      </c>
      <c r="BO266" s="8">
        <v>1</v>
      </c>
      <c r="BP266" s="8">
        <v>1</v>
      </c>
      <c r="BQ266" s="8">
        <v>1</v>
      </c>
      <c r="BR266" s="8">
        <v>1</v>
      </c>
      <c r="BS266" s="8">
        <v>1</v>
      </c>
      <c r="BT266" s="8">
        <v>1</v>
      </c>
      <c r="BU266" s="8">
        <v>1</v>
      </c>
      <c r="BV266" s="8">
        <v>1</v>
      </c>
      <c r="BW266" s="8">
        <v>1</v>
      </c>
      <c r="CK266" s="8">
        <f t="shared" si="77"/>
        <v>0</v>
      </c>
      <c r="CL266" s="8">
        <f t="shared" si="78"/>
        <v>0</v>
      </c>
      <c r="CM266" s="8">
        <f t="shared" si="79"/>
        <v>0</v>
      </c>
      <c r="CN266" s="8">
        <f t="shared" si="80"/>
        <v>0</v>
      </c>
      <c r="CO266" s="8">
        <f t="shared" si="81"/>
        <v>0</v>
      </c>
      <c r="CP266" s="8">
        <f t="shared" si="82"/>
        <v>0</v>
      </c>
      <c r="CQ266" s="8">
        <f t="shared" si="83"/>
        <v>0</v>
      </c>
      <c r="CR266" s="8">
        <f t="shared" si="84"/>
        <v>0</v>
      </c>
      <c r="CS266" s="8">
        <f t="shared" si="85"/>
        <v>0</v>
      </c>
      <c r="CT266" s="8">
        <f t="shared" si="86"/>
        <v>0</v>
      </c>
      <c r="CU266" s="8">
        <f t="shared" si="87"/>
        <v>0</v>
      </c>
      <c r="CV266" s="8">
        <f t="shared" si="88"/>
        <v>0</v>
      </c>
      <c r="CW266" s="8" t="str">
        <f>+_xlfn.XLOOKUP(Table1[[#This Row],[L4 Code]],KIRMATAŞ!B:B,KIRMATAŞ!B:B,"")</f>
        <v/>
      </c>
      <c r="CX266" s="8" t="str">
        <f>+_xlfn.XLOOKUP(Table1[[#This Row],[L4 Code]],'SU TEMİNİ'!C:C,'SU TEMİNİ'!C:C,"")</f>
        <v/>
      </c>
      <c r="CY266" s="8" t="str">
        <f>+_xlfn.XLOOKUP(Table1[[#This Row],[L4 Code]],TAŞ!C:C,TAŞ!C:C,"")</f>
        <v/>
      </c>
      <c r="CZ266" s="8" t="str">
        <f>Table1[[#This Row],[L4 Code]]&amp;"-"&amp;Table1[[#This Row],[T1 Code]]</f>
        <v>E-02.MAK-01.AMR-043-1000</v>
      </c>
      <c r="DA266" s="8"/>
      <c r="DB266" s="8"/>
      <c r="DC266" s="8"/>
      <c r="DD266" s="8"/>
      <c r="DE266" s="8"/>
      <c r="DF266" s="8"/>
      <c r="DG266" s="8"/>
      <c r="DH266" s="8"/>
    </row>
    <row r="267" spans="1:112">
      <c r="A267" s="3" t="s">
        <v>5443</v>
      </c>
      <c r="B267" t="s">
        <v>3703</v>
      </c>
      <c r="D267" t="s">
        <v>4967</v>
      </c>
      <c r="F267" s="77" t="s">
        <v>4973</v>
      </c>
      <c r="H267" s="3" t="s">
        <v>5444</v>
      </c>
      <c r="I267" s="3"/>
      <c r="J267" s="78"/>
      <c r="K267" s="78"/>
      <c r="M267" s="78"/>
      <c r="V267" s="8">
        <v>1</v>
      </c>
      <c r="W267" s="8">
        <v>1</v>
      </c>
      <c r="X267" s="8">
        <v>1</v>
      </c>
      <c r="Y267" s="10">
        <v>1</v>
      </c>
      <c r="Z267" s="8">
        <v>1</v>
      </c>
      <c r="AA267" s="8">
        <v>1</v>
      </c>
      <c r="AB267" s="8">
        <v>1</v>
      </c>
      <c r="AC267" s="8">
        <v>1</v>
      </c>
      <c r="AD267" s="8">
        <v>1</v>
      </c>
      <c r="AE267" s="8">
        <v>1</v>
      </c>
      <c r="AF267" s="8">
        <v>1</v>
      </c>
      <c r="AG267" s="8">
        <v>1</v>
      </c>
      <c r="AH267" s="8">
        <v>1</v>
      </c>
      <c r="AI267" s="8">
        <v>1</v>
      </c>
      <c r="AJ267" s="8">
        <v>1</v>
      </c>
      <c r="AK267" s="8">
        <v>1</v>
      </c>
      <c r="AL267" s="8">
        <v>1</v>
      </c>
      <c r="AM267" s="8">
        <v>1</v>
      </c>
      <c r="AN267" s="8">
        <v>1</v>
      </c>
      <c r="AO267" s="8">
        <v>1</v>
      </c>
      <c r="AP267" s="8">
        <v>1</v>
      </c>
      <c r="AQ267" s="8">
        <v>1</v>
      </c>
      <c r="AR267" s="8">
        <v>1</v>
      </c>
      <c r="AS267" s="8">
        <v>1</v>
      </c>
      <c r="AT267" s="8">
        <v>1</v>
      </c>
      <c r="AU267" s="8">
        <v>1</v>
      </c>
      <c r="AV267" s="8">
        <v>1</v>
      </c>
      <c r="AW267" s="8">
        <v>1</v>
      </c>
      <c r="AX267" s="8">
        <v>1</v>
      </c>
      <c r="AY267" s="8">
        <v>1</v>
      </c>
      <c r="AZ267" s="8">
        <v>1</v>
      </c>
      <c r="BA267" s="8">
        <v>1</v>
      </c>
      <c r="BB267" s="8">
        <v>1</v>
      </c>
      <c r="BC267" s="8">
        <v>1</v>
      </c>
      <c r="BD267" s="8">
        <v>1</v>
      </c>
      <c r="BE267" s="8">
        <v>1</v>
      </c>
      <c r="BF267" s="8">
        <v>1</v>
      </c>
      <c r="BG267" s="8">
        <v>1</v>
      </c>
      <c r="BH267" s="8">
        <v>1</v>
      </c>
      <c r="BI267" s="8">
        <v>1</v>
      </c>
      <c r="BJ267" s="8">
        <v>1</v>
      </c>
      <c r="BK267" s="8">
        <v>1</v>
      </c>
      <c r="BL267" s="8">
        <v>1</v>
      </c>
      <c r="BM267" s="8">
        <v>1</v>
      </c>
      <c r="BN267" s="8">
        <v>1</v>
      </c>
      <c r="BO267" s="8">
        <v>1</v>
      </c>
      <c r="BP267" s="8">
        <v>1</v>
      </c>
      <c r="BQ267" s="8">
        <v>1</v>
      </c>
      <c r="BR267" s="8">
        <v>1</v>
      </c>
      <c r="BS267" s="8">
        <v>1</v>
      </c>
      <c r="BT267" s="8">
        <v>1</v>
      </c>
      <c r="BU267" s="8">
        <v>1</v>
      </c>
      <c r="BV267" s="8">
        <v>1</v>
      </c>
      <c r="BW267" s="8">
        <v>1</v>
      </c>
      <c r="CK267" s="8">
        <f t="shared" si="77"/>
        <v>0</v>
      </c>
      <c r="CL267" s="8">
        <f t="shared" si="78"/>
        <v>0</v>
      </c>
      <c r="CM267" s="8">
        <f t="shared" si="79"/>
        <v>0</v>
      </c>
      <c r="CN267" s="8">
        <f t="shared" si="80"/>
        <v>0</v>
      </c>
      <c r="CO267" s="8">
        <f t="shared" si="81"/>
        <v>0</v>
      </c>
      <c r="CP267" s="8">
        <f t="shared" si="82"/>
        <v>0</v>
      </c>
      <c r="CQ267" s="8">
        <f t="shared" si="83"/>
        <v>0</v>
      </c>
      <c r="CR267" s="8">
        <f t="shared" si="84"/>
        <v>0</v>
      </c>
      <c r="CS267" s="8">
        <f t="shared" si="85"/>
        <v>0</v>
      </c>
      <c r="CT267" s="8">
        <f t="shared" si="86"/>
        <v>0</v>
      </c>
      <c r="CU267" s="8">
        <f t="shared" si="87"/>
        <v>0</v>
      </c>
      <c r="CV267" s="8">
        <f t="shared" si="88"/>
        <v>0</v>
      </c>
      <c r="CW267" s="8" t="str">
        <f>+_xlfn.XLOOKUP(Table1[[#This Row],[L4 Code]],KIRMATAŞ!B:B,KIRMATAŞ!B:B,"")</f>
        <v/>
      </c>
      <c r="CX267" s="8" t="str">
        <f>+_xlfn.XLOOKUP(Table1[[#This Row],[L4 Code]],'SU TEMİNİ'!C:C,'SU TEMİNİ'!C:C,"")</f>
        <v/>
      </c>
      <c r="CY267" s="8" t="str">
        <f>+_xlfn.XLOOKUP(Table1[[#This Row],[L4 Code]],TAŞ!C:C,TAŞ!C:C,"")</f>
        <v/>
      </c>
      <c r="CZ267" s="8" t="str">
        <f>Table1[[#This Row],[L4 Code]]&amp;"-"&amp;Table1[[#This Row],[T1 Code]]</f>
        <v>E-02.MAK-01.AMR-044-1000</v>
      </c>
      <c r="DA267" s="8"/>
      <c r="DB267" s="8"/>
      <c r="DC267" s="8"/>
      <c r="DD267" s="8"/>
      <c r="DE267" s="8"/>
      <c r="DF267" s="8"/>
      <c r="DG267" s="8"/>
      <c r="DH267" s="8"/>
    </row>
    <row r="268" spans="1:112">
      <c r="A268" s="3" t="s">
        <v>5443</v>
      </c>
      <c r="B268" t="s">
        <v>3705</v>
      </c>
      <c r="D268" t="s">
        <v>4967</v>
      </c>
      <c r="F268" s="77" t="s">
        <v>4973</v>
      </c>
      <c r="H268" s="3" t="s">
        <v>5444</v>
      </c>
      <c r="I268" s="3"/>
      <c r="J268" s="78"/>
      <c r="K268" s="78"/>
      <c r="M268" s="78"/>
      <c r="V268" s="8">
        <v>1</v>
      </c>
      <c r="W268" s="8">
        <v>1</v>
      </c>
      <c r="X268" s="8">
        <v>1</v>
      </c>
      <c r="Y268" s="10">
        <v>1</v>
      </c>
      <c r="Z268" s="8">
        <v>1</v>
      </c>
      <c r="AA268" s="8">
        <v>1</v>
      </c>
      <c r="AB268" s="8">
        <v>1</v>
      </c>
      <c r="AC268" s="8">
        <v>1</v>
      </c>
      <c r="AD268" s="8">
        <v>1</v>
      </c>
      <c r="AE268" s="8">
        <v>1</v>
      </c>
      <c r="AF268" s="8">
        <v>1</v>
      </c>
      <c r="AG268" s="8">
        <v>1</v>
      </c>
      <c r="AH268" s="8">
        <v>1</v>
      </c>
      <c r="AI268" s="8">
        <v>1</v>
      </c>
      <c r="AJ268" s="8">
        <v>1</v>
      </c>
      <c r="AK268" s="8">
        <v>1</v>
      </c>
      <c r="AL268" s="8">
        <v>1</v>
      </c>
      <c r="AM268" s="8">
        <v>1</v>
      </c>
      <c r="AN268" s="8">
        <v>1</v>
      </c>
      <c r="AO268" s="8">
        <v>1</v>
      </c>
      <c r="AP268" s="8">
        <v>1</v>
      </c>
      <c r="AQ268" s="8">
        <v>1</v>
      </c>
      <c r="AR268" s="8">
        <v>1</v>
      </c>
      <c r="AS268" s="8">
        <v>1</v>
      </c>
      <c r="AT268" s="8">
        <v>1</v>
      </c>
      <c r="AU268" s="8">
        <v>1</v>
      </c>
      <c r="AV268" s="8">
        <v>1</v>
      </c>
      <c r="AW268" s="8">
        <v>1</v>
      </c>
      <c r="AX268" s="8">
        <v>1</v>
      </c>
      <c r="AY268" s="8">
        <v>1</v>
      </c>
      <c r="AZ268" s="8">
        <v>1</v>
      </c>
      <c r="BA268" s="8">
        <v>1</v>
      </c>
      <c r="BB268" s="8">
        <v>1</v>
      </c>
      <c r="BC268" s="8">
        <v>1</v>
      </c>
      <c r="BD268" s="8">
        <v>1</v>
      </c>
      <c r="BE268" s="8">
        <v>1</v>
      </c>
      <c r="BF268" s="8">
        <v>1</v>
      </c>
      <c r="BG268" s="8">
        <v>1</v>
      </c>
      <c r="BH268" s="8">
        <v>1</v>
      </c>
      <c r="BI268" s="8">
        <v>1</v>
      </c>
      <c r="BJ268" s="8">
        <v>1</v>
      </c>
      <c r="BK268" s="8">
        <v>1</v>
      </c>
      <c r="BL268" s="8">
        <v>1</v>
      </c>
      <c r="BM268" s="8">
        <v>1</v>
      </c>
      <c r="BN268" s="8">
        <v>1</v>
      </c>
      <c r="BO268" s="8">
        <v>1</v>
      </c>
      <c r="BP268" s="8">
        <v>1</v>
      </c>
      <c r="BQ268" s="8">
        <v>1</v>
      </c>
      <c r="BR268" s="8">
        <v>1</v>
      </c>
      <c r="BS268" s="8">
        <v>1</v>
      </c>
      <c r="BT268" s="8">
        <v>1</v>
      </c>
      <c r="BU268" s="8">
        <v>1</v>
      </c>
      <c r="BV268" s="8">
        <v>1</v>
      </c>
      <c r="BW268" s="8">
        <v>1</v>
      </c>
      <c r="CK268" s="8">
        <f t="shared" si="77"/>
        <v>0</v>
      </c>
      <c r="CL268" s="8">
        <f t="shared" si="78"/>
        <v>0</v>
      </c>
      <c r="CM268" s="8">
        <f t="shared" si="79"/>
        <v>0</v>
      </c>
      <c r="CN268" s="8">
        <f t="shared" si="80"/>
        <v>0</v>
      </c>
      <c r="CO268" s="8">
        <f t="shared" si="81"/>
        <v>0</v>
      </c>
      <c r="CP268" s="8">
        <f t="shared" si="82"/>
        <v>0</v>
      </c>
      <c r="CQ268" s="8">
        <f t="shared" si="83"/>
        <v>0</v>
      </c>
      <c r="CR268" s="8">
        <f t="shared" si="84"/>
        <v>0</v>
      </c>
      <c r="CS268" s="8">
        <f t="shared" si="85"/>
        <v>0</v>
      </c>
      <c r="CT268" s="8">
        <f t="shared" si="86"/>
        <v>0</v>
      </c>
      <c r="CU268" s="8">
        <f t="shared" si="87"/>
        <v>0</v>
      </c>
      <c r="CV268" s="8">
        <f t="shared" si="88"/>
        <v>0</v>
      </c>
      <c r="CW268" s="8" t="str">
        <f>+_xlfn.XLOOKUP(Table1[[#This Row],[L4 Code]],KIRMATAŞ!B:B,KIRMATAŞ!B:B,"")</f>
        <v/>
      </c>
      <c r="CX268" s="8" t="str">
        <f>+_xlfn.XLOOKUP(Table1[[#This Row],[L4 Code]],'SU TEMİNİ'!C:C,'SU TEMİNİ'!C:C,"")</f>
        <v/>
      </c>
      <c r="CY268" s="8" t="str">
        <f>+_xlfn.XLOOKUP(Table1[[#This Row],[L4 Code]],TAŞ!C:C,TAŞ!C:C,"")</f>
        <v/>
      </c>
      <c r="CZ268" s="8" t="str">
        <f>Table1[[#This Row],[L4 Code]]&amp;"-"&amp;Table1[[#This Row],[T1 Code]]</f>
        <v>E-02.MAK-01.AMR-050-1000</v>
      </c>
      <c r="DA268" s="8"/>
      <c r="DB268" s="8"/>
      <c r="DC268" s="8"/>
      <c r="DD268" s="8"/>
      <c r="DE268" s="8"/>
      <c r="DF268" s="8"/>
      <c r="DG268" s="8"/>
      <c r="DH268" s="8"/>
    </row>
    <row r="269" spans="1:112">
      <c r="A269" s="3" t="s">
        <v>5443</v>
      </c>
      <c r="B269" t="s">
        <v>3707</v>
      </c>
      <c r="D269" t="s">
        <v>4967</v>
      </c>
      <c r="F269" s="77" t="s">
        <v>4973</v>
      </c>
      <c r="H269" s="3" t="s">
        <v>5444</v>
      </c>
      <c r="I269" s="3"/>
      <c r="J269" s="78"/>
      <c r="K269" s="78"/>
      <c r="M269" s="78"/>
      <c r="V269" s="8">
        <v>1</v>
      </c>
      <c r="W269" s="8">
        <v>1</v>
      </c>
      <c r="X269" s="8">
        <v>1</v>
      </c>
      <c r="Y269" s="10">
        <v>1</v>
      </c>
      <c r="Z269" s="8">
        <v>1</v>
      </c>
      <c r="AA269" s="8">
        <v>1</v>
      </c>
      <c r="AB269" s="8">
        <v>1</v>
      </c>
      <c r="AC269" s="8">
        <v>1</v>
      </c>
      <c r="AD269" s="8">
        <v>1</v>
      </c>
      <c r="AE269" s="8">
        <v>1</v>
      </c>
      <c r="AF269" s="8">
        <v>1</v>
      </c>
      <c r="AG269" s="8">
        <v>1</v>
      </c>
      <c r="AH269" s="8">
        <v>1</v>
      </c>
      <c r="AI269" s="8">
        <v>1</v>
      </c>
      <c r="AJ269" s="8">
        <v>1</v>
      </c>
      <c r="AK269" s="8">
        <v>1</v>
      </c>
      <c r="AL269" s="8">
        <v>1</v>
      </c>
      <c r="AM269" s="8">
        <v>1</v>
      </c>
      <c r="AN269" s="8">
        <v>1</v>
      </c>
      <c r="AO269" s="8">
        <v>1</v>
      </c>
      <c r="AP269" s="8">
        <v>1</v>
      </c>
      <c r="AQ269" s="8">
        <v>1</v>
      </c>
      <c r="AR269" s="8">
        <v>1</v>
      </c>
      <c r="AS269" s="8">
        <v>1</v>
      </c>
      <c r="AT269" s="8">
        <v>1</v>
      </c>
      <c r="AU269" s="8">
        <v>1</v>
      </c>
      <c r="AV269" s="8">
        <v>1</v>
      </c>
      <c r="AW269" s="8">
        <v>1</v>
      </c>
      <c r="AX269" s="8">
        <v>1</v>
      </c>
      <c r="AY269" s="8">
        <v>1</v>
      </c>
      <c r="AZ269" s="8">
        <v>1</v>
      </c>
      <c r="BA269" s="8">
        <v>1</v>
      </c>
      <c r="BB269" s="8">
        <v>1</v>
      </c>
      <c r="BC269" s="8">
        <v>1</v>
      </c>
      <c r="BD269" s="8">
        <v>1</v>
      </c>
      <c r="BE269" s="8">
        <v>1</v>
      </c>
      <c r="BF269" s="8">
        <v>1</v>
      </c>
      <c r="BG269" s="8">
        <v>1</v>
      </c>
      <c r="BH269" s="8">
        <v>1</v>
      </c>
      <c r="BI269" s="8">
        <v>1</v>
      </c>
      <c r="BJ269" s="8">
        <v>1</v>
      </c>
      <c r="BK269" s="8">
        <v>1</v>
      </c>
      <c r="BL269" s="8">
        <v>1</v>
      </c>
      <c r="BM269" s="8">
        <v>1</v>
      </c>
      <c r="BN269" s="8">
        <v>1</v>
      </c>
      <c r="BO269" s="8">
        <v>1</v>
      </c>
      <c r="BP269" s="8">
        <v>1</v>
      </c>
      <c r="BQ269" s="8">
        <v>1</v>
      </c>
      <c r="BR269" s="8">
        <v>1</v>
      </c>
      <c r="BS269" s="8">
        <v>1</v>
      </c>
      <c r="BT269" s="8">
        <v>1</v>
      </c>
      <c r="BU269" s="8">
        <v>1</v>
      </c>
      <c r="BV269" s="8">
        <v>1</v>
      </c>
      <c r="BW269" s="8">
        <v>1</v>
      </c>
      <c r="CK269" s="8">
        <f t="shared" si="77"/>
        <v>0</v>
      </c>
      <c r="CL269" s="8">
        <f t="shared" si="78"/>
        <v>0</v>
      </c>
      <c r="CM269" s="8">
        <f t="shared" si="79"/>
        <v>0</v>
      </c>
      <c r="CN269" s="8">
        <f t="shared" si="80"/>
        <v>0</v>
      </c>
      <c r="CO269" s="8">
        <f t="shared" si="81"/>
        <v>0</v>
      </c>
      <c r="CP269" s="8">
        <f t="shared" si="82"/>
        <v>0</v>
      </c>
      <c r="CQ269" s="8">
        <f t="shared" si="83"/>
        <v>0</v>
      </c>
      <c r="CR269" s="8">
        <f t="shared" si="84"/>
        <v>0</v>
      </c>
      <c r="CS269" s="8">
        <f t="shared" si="85"/>
        <v>0</v>
      </c>
      <c r="CT269" s="8">
        <f t="shared" si="86"/>
        <v>0</v>
      </c>
      <c r="CU269" s="8">
        <f t="shared" si="87"/>
        <v>0</v>
      </c>
      <c r="CV269" s="8">
        <f t="shared" si="88"/>
        <v>0</v>
      </c>
      <c r="CW269" s="8" t="str">
        <f>+_xlfn.XLOOKUP(Table1[[#This Row],[L4 Code]],KIRMATAŞ!B:B,KIRMATAŞ!B:B,"")</f>
        <v/>
      </c>
      <c r="CX269" s="8" t="str">
        <f>+_xlfn.XLOOKUP(Table1[[#This Row],[L4 Code]],'SU TEMİNİ'!C:C,'SU TEMİNİ'!C:C,"")</f>
        <v/>
      </c>
      <c r="CY269" s="8" t="str">
        <f>+_xlfn.XLOOKUP(Table1[[#This Row],[L4 Code]],TAŞ!C:C,TAŞ!C:C,"")</f>
        <v/>
      </c>
      <c r="CZ269" s="8" t="str">
        <f>Table1[[#This Row],[L4 Code]]&amp;"-"&amp;Table1[[#This Row],[T1 Code]]</f>
        <v>E-02.MAK-01.AMR-061-1000</v>
      </c>
      <c r="DA269" s="8"/>
      <c r="DB269" s="8"/>
      <c r="DC269" s="8"/>
      <c r="DD269" s="8"/>
      <c r="DE269" s="8"/>
      <c r="DF269" s="8"/>
      <c r="DG269" s="8"/>
      <c r="DH269" s="8"/>
    </row>
    <row r="270" spans="1:112">
      <c r="A270" s="3" t="s">
        <v>5443</v>
      </c>
      <c r="B270" t="s">
        <v>3709</v>
      </c>
      <c r="D270" t="s">
        <v>4967</v>
      </c>
      <c r="F270" s="77" t="s">
        <v>4973</v>
      </c>
      <c r="H270" s="3" t="s">
        <v>5444</v>
      </c>
      <c r="I270" s="3"/>
      <c r="J270" s="78"/>
      <c r="K270" s="78"/>
      <c r="M270" s="78"/>
      <c r="V270" s="8">
        <v>1</v>
      </c>
      <c r="W270" s="8">
        <v>1</v>
      </c>
      <c r="X270" s="8">
        <v>1</v>
      </c>
      <c r="Y270" s="10">
        <v>1</v>
      </c>
      <c r="Z270" s="8">
        <v>1</v>
      </c>
      <c r="AA270" s="8">
        <v>1</v>
      </c>
      <c r="AB270" s="8">
        <v>1</v>
      </c>
      <c r="AC270" s="8">
        <v>1</v>
      </c>
      <c r="AD270" s="8">
        <v>1</v>
      </c>
      <c r="AE270" s="8">
        <v>1</v>
      </c>
      <c r="AF270" s="8">
        <v>1</v>
      </c>
      <c r="AG270" s="8">
        <v>1</v>
      </c>
      <c r="AH270" s="8">
        <v>1</v>
      </c>
      <c r="AI270" s="8">
        <v>1</v>
      </c>
      <c r="AJ270" s="8">
        <v>1</v>
      </c>
      <c r="AK270" s="8">
        <v>1</v>
      </c>
      <c r="AL270" s="8">
        <v>1</v>
      </c>
      <c r="AM270" s="8">
        <v>1</v>
      </c>
      <c r="AN270" s="8">
        <v>1</v>
      </c>
      <c r="AO270" s="8">
        <v>1</v>
      </c>
      <c r="AP270" s="8">
        <v>1</v>
      </c>
      <c r="AQ270" s="8">
        <v>1</v>
      </c>
      <c r="AR270" s="8">
        <v>1</v>
      </c>
      <c r="AS270" s="8">
        <v>1</v>
      </c>
      <c r="AT270" s="8">
        <v>1</v>
      </c>
      <c r="AU270" s="8">
        <v>1</v>
      </c>
      <c r="AV270" s="8">
        <v>1</v>
      </c>
      <c r="AW270" s="8">
        <v>1</v>
      </c>
      <c r="AX270" s="8">
        <v>1</v>
      </c>
      <c r="AY270" s="8">
        <v>1</v>
      </c>
      <c r="AZ270" s="8">
        <v>1</v>
      </c>
      <c r="BA270" s="8">
        <v>1</v>
      </c>
      <c r="BB270" s="8">
        <v>1</v>
      </c>
      <c r="BC270" s="8">
        <v>1</v>
      </c>
      <c r="BD270" s="8">
        <v>1</v>
      </c>
      <c r="BE270" s="8">
        <v>1</v>
      </c>
      <c r="BF270" s="8">
        <v>1</v>
      </c>
      <c r="BG270" s="8">
        <v>1</v>
      </c>
      <c r="BH270" s="8">
        <v>1</v>
      </c>
      <c r="BI270" s="8">
        <v>1</v>
      </c>
      <c r="BJ270" s="8">
        <v>1</v>
      </c>
      <c r="BK270" s="8">
        <v>1</v>
      </c>
      <c r="BL270" s="8">
        <v>1</v>
      </c>
      <c r="BM270" s="8">
        <v>1</v>
      </c>
      <c r="BN270" s="8">
        <v>1</v>
      </c>
      <c r="BO270" s="8">
        <v>1</v>
      </c>
      <c r="BP270" s="8">
        <v>1</v>
      </c>
      <c r="BQ270" s="8">
        <v>1</v>
      </c>
      <c r="BR270" s="8">
        <v>1</v>
      </c>
      <c r="BS270" s="8">
        <v>1</v>
      </c>
      <c r="BT270" s="8">
        <v>1</v>
      </c>
      <c r="BU270" s="8">
        <v>1</v>
      </c>
      <c r="BV270" s="8">
        <v>1</v>
      </c>
      <c r="BW270" s="8">
        <v>1</v>
      </c>
      <c r="CK270" s="8">
        <f t="shared" si="77"/>
        <v>0</v>
      </c>
      <c r="CL270" s="8">
        <f t="shared" si="78"/>
        <v>0</v>
      </c>
      <c r="CM270" s="8">
        <f t="shared" si="79"/>
        <v>0</v>
      </c>
      <c r="CN270" s="8">
        <f t="shared" si="80"/>
        <v>0</v>
      </c>
      <c r="CO270" s="8">
        <f t="shared" si="81"/>
        <v>0</v>
      </c>
      <c r="CP270" s="8">
        <f t="shared" si="82"/>
        <v>0</v>
      </c>
      <c r="CQ270" s="8">
        <f t="shared" si="83"/>
        <v>0</v>
      </c>
      <c r="CR270" s="8">
        <f t="shared" si="84"/>
        <v>0</v>
      </c>
      <c r="CS270" s="8">
        <f t="shared" si="85"/>
        <v>0</v>
      </c>
      <c r="CT270" s="8">
        <f t="shared" si="86"/>
        <v>0</v>
      </c>
      <c r="CU270" s="8">
        <f t="shared" si="87"/>
        <v>0</v>
      </c>
      <c r="CV270" s="8">
        <f t="shared" si="88"/>
        <v>0</v>
      </c>
      <c r="CW270" s="8" t="str">
        <f>+_xlfn.XLOOKUP(Table1[[#This Row],[L4 Code]],KIRMATAŞ!B:B,KIRMATAŞ!B:B,"")</f>
        <v/>
      </c>
      <c r="CX270" s="8" t="str">
        <f>+_xlfn.XLOOKUP(Table1[[#This Row],[L4 Code]],'SU TEMİNİ'!C:C,'SU TEMİNİ'!C:C,"")</f>
        <v/>
      </c>
      <c r="CY270" s="8" t="str">
        <f>+_xlfn.XLOOKUP(Table1[[#This Row],[L4 Code]],TAŞ!C:C,TAŞ!C:C,"")</f>
        <v/>
      </c>
      <c r="CZ270" s="8" t="str">
        <f>Table1[[#This Row],[L4 Code]]&amp;"-"&amp;Table1[[#This Row],[T1 Code]]</f>
        <v>E-02.MAK-01.AMR-062-1000</v>
      </c>
      <c r="DA270" s="8"/>
      <c r="DB270" s="8"/>
      <c r="DC270" s="8"/>
      <c r="DD270" s="8"/>
      <c r="DE270" s="8"/>
      <c r="DF270" s="8"/>
      <c r="DG270" s="8"/>
      <c r="DH270" s="8"/>
    </row>
    <row r="271" spans="1:112">
      <c r="A271" s="3" t="s">
        <v>5443</v>
      </c>
      <c r="B271" t="s">
        <v>3711</v>
      </c>
      <c r="D271" t="s">
        <v>4967</v>
      </c>
      <c r="F271" s="77" t="s">
        <v>4973</v>
      </c>
      <c r="H271" s="3" t="s">
        <v>5444</v>
      </c>
      <c r="I271" s="3"/>
      <c r="J271" s="78"/>
      <c r="K271" s="78"/>
      <c r="M271" s="78"/>
      <c r="V271" s="8">
        <v>1</v>
      </c>
      <c r="W271" s="8">
        <v>1</v>
      </c>
      <c r="X271" s="8">
        <v>1</v>
      </c>
      <c r="Y271" s="10">
        <v>1</v>
      </c>
      <c r="Z271" s="8">
        <v>1</v>
      </c>
      <c r="AA271" s="8">
        <v>1</v>
      </c>
      <c r="AB271" s="8">
        <v>1</v>
      </c>
      <c r="AC271" s="8">
        <v>1</v>
      </c>
      <c r="AD271" s="8">
        <v>1</v>
      </c>
      <c r="AE271" s="8">
        <v>1</v>
      </c>
      <c r="AF271" s="8">
        <v>1</v>
      </c>
      <c r="AG271" s="8">
        <v>1</v>
      </c>
      <c r="AH271" s="8">
        <v>1</v>
      </c>
      <c r="AI271" s="8">
        <v>1</v>
      </c>
      <c r="AJ271" s="8">
        <v>1</v>
      </c>
      <c r="AK271" s="8">
        <v>1</v>
      </c>
      <c r="AL271" s="8">
        <v>1</v>
      </c>
      <c r="AM271" s="8">
        <v>1</v>
      </c>
      <c r="AN271" s="8">
        <v>1</v>
      </c>
      <c r="AO271" s="8">
        <v>1</v>
      </c>
      <c r="AP271" s="8">
        <v>1</v>
      </c>
      <c r="AQ271" s="8">
        <v>1</v>
      </c>
      <c r="AR271" s="8">
        <v>1</v>
      </c>
      <c r="AS271" s="8">
        <v>1</v>
      </c>
      <c r="AT271" s="8">
        <v>1</v>
      </c>
      <c r="AU271" s="8">
        <v>1</v>
      </c>
      <c r="AV271" s="8">
        <v>1</v>
      </c>
      <c r="AW271" s="8">
        <v>1</v>
      </c>
      <c r="AX271" s="8">
        <v>1</v>
      </c>
      <c r="AY271" s="8">
        <v>1</v>
      </c>
      <c r="AZ271" s="8">
        <v>1</v>
      </c>
      <c r="BA271" s="8">
        <v>1</v>
      </c>
      <c r="BB271" s="8">
        <v>1</v>
      </c>
      <c r="BC271" s="8">
        <v>1</v>
      </c>
      <c r="BD271" s="8">
        <v>1</v>
      </c>
      <c r="BE271" s="8">
        <v>1</v>
      </c>
      <c r="BF271" s="8">
        <v>1</v>
      </c>
      <c r="BG271" s="8">
        <v>1</v>
      </c>
      <c r="BH271" s="8">
        <v>1</v>
      </c>
      <c r="BI271" s="8">
        <v>1</v>
      </c>
      <c r="BJ271" s="8">
        <v>1</v>
      </c>
      <c r="BK271" s="8">
        <v>1</v>
      </c>
      <c r="BL271" s="8">
        <v>1</v>
      </c>
      <c r="BM271" s="8">
        <v>1</v>
      </c>
      <c r="BN271" s="8">
        <v>1</v>
      </c>
      <c r="BO271" s="8">
        <v>1</v>
      </c>
      <c r="BP271" s="8">
        <v>1</v>
      </c>
      <c r="BQ271" s="8">
        <v>1</v>
      </c>
      <c r="BR271" s="8">
        <v>1</v>
      </c>
      <c r="BS271" s="8">
        <v>1</v>
      </c>
      <c r="BT271" s="8">
        <v>1</v>
      </c>
      <c r="BU271" s="8">
        <v>1</v>
      </c>
      <c r="BV271" s="8">
        <v>1</v>
      </c>
      <c r="BW271" s="8">
        <v>1</v>
      </c>
      <c r="CK271" s="8">
        <f t="shared" si="77"/>
        <v>0</v>
      </c>
      <c r="CL271" s="8">
        <f t="shared" si="78"/>
        <v>0</v>
      </c>
      <c r="CM271" s="8">
        <f t="shared" si="79"/>
        <v>0</v>
      </c>
      <c r="CN271" s="8">
        <f t="shared" si="80"/>
        <v>0</v>
      </c>
      <c r="CO271" s="8">
        <f t="shared" si="81"/>
        <v>0</v>
      </c>
      <c r="CP271" s="8">
        <f t="shared" si="82"/>
        <v>0</v>
      </c>
      <c r="CQ271" s="8">
        <f t="shared" si="83"/>
        <v>0</v>
      </c>
      <c r="CR271" s="8">
        <f t="shared" si="84"/>
        <v>0</v>
      </c>
      <c r="CS271" s="8">
        <f t="shared" si="85"/>
        <v>0</v>
      </c>
      <c r="CT271" s="8">
        <f t="shared" si="86"/>
        <v>0</v>
      </c>
      <c r="CU271" s="8">
        <f t="shared" si="87"/>
        <v>0</v>
      </c>
      <c r="CV271" s="8">
        <f t="shared" si="88"/>
        <v>0</v>
      </c>
      <c r="CW271" s="8" t="str">
        <f>+_xlfn.XLOOKUP(Table1[[#This Row],[L4 Code]],KIRMATAŞ!B:B,KIRMATAŞ!B:B,"")</f>
        <v/>
      </c>
      <c r="CX271" s="8" t="str">
        <f>+_xlfn.XLOOKUP(Table1[[#This Row],[L4 Code]],'SU TEMİNİ'!C:C,'SU TEMİNİ'!C:C,"")</f>
        <v/>
      </c>
      <c r="CY271" s="8" t="str">
        <f>+_xlfn.XLOOKUP(Table1[[#This Row],[L4 Code]],TAŞ!C:C,TAŞ!C:C,"")</f>
        <v/>
      </c>
      <c r="CZ271" s="8" t="str">
        <f>Table1[[#This Row],[L4 Code]]&amp;"-"&amp;Table1[[#This Row],[T1 Code]]</f>
        <v>E-02.MAK-01.AMR-063-1000</v>
      </c>
      <c r="DA271" s="8"/>
      <c r="DB271" s="8"/>
      <c r="DC271" s="8"/>
      <c r="DD271" s="8"/>
      <c r="DE271" s="8"/>
      <c r="DF271" s="8"/>
      <c r="DG271" s="8"/>
      <c r="DH271" s="8"/>
    </row>
    <row r="272" spans="1:112">
      <c r="A272" s="3" t="s">
        <v>5443</v>
      </c>
      <c r="B272" t="s">
        <v>3713</v>
      </c>
      <c r="D272" t="s">
        <v>4967</v>
      </c>
      <c r="F272" s="77" t="s">
        <v>4973</v>
      </c>
      <c r="H272" s="3" t="s">
        <v>5444</v>
      </c>
      <c r="I272" s="3"/>
      <c r="J272" s="78"/>
      <c r="K272" s="78"/>
      <c r="M272" s="78"/>
      <c r="V272" s="8">
        <v>1</v>
      </c>
      <c r="W272" s="8">
        <v>1</v>
      </c>
      <c r="X272" s="8">
        <v>1</v>
      </c>
      <c r="Y272" s="10">
        <v>1</v>
      </c>
      <c r="Z272" s="8">
        <v>1</v>
      </c>
      <c r="AA272" s="8">
        <v>1</v>
      </c>
      <c r="AB272" s="8">
        <v>1</v>
      </c>
      <c r="AC272" s="8">
        <v>1</v>
      </c>
      <c r="AD272" s="8">
        <v>1</v>
      </c>
      <c r="AE272" s="8">
        <v>1</v>
      </c>
      <c r="AF272" s="8">
        <v>1</v>
      </c>
      <c r="AG272" s="8">
        <v>1</v>
      </c>
      <c r="AH272" s="8">
        <v>1</v>
      </c>
      <c r="AI272" s="8">
        <v>1</v>
      </c>
      <c r="AJ272" s="8">
        <v>1</v>
      </c>
      <c r="AK272" s="8">
        <v>1</v>
      </c>
      <c r="AL272" s="8">
        <v>1</v>
      </c>
      <c r="AM272" s="8">
        <v>1</v>
      </c>
      <c r="AN272" s="8">
        <v>1</v>
      </c>
      <c r="AO272" s="8">
        <v>1</v>
      </c>
      <c r="AP272" s="8">
        <v>1</v>
      </c>
      <c r="AQ272" s="8">
        <v>1</v>
      </c>
      <c r="AR272" s="8">
        <v>1</v>
      </c>
      <c r="AS272" s="8">
        <v>1</v>
      </c>
      <c r="AT272" s="8">
        <v>1</v>
      </c>
      <c r="AU272" s="8">
        <v>1</v>
      </c>
      <c r="AV272" s="8">
        <v>1</v>
      </c>
      <c r="AW272" s="8">
        <v>1</v>
      </c>
      <c r="AX272" s="8">
        <v>1</v>
      </c>
      <c r="AY272" s="8">
        <v>1</v>
      </c>
      <c r="AZ272" s="8">
        <v>1</v>
      </c>
      <c r="BA272" s="8">
        <v>1</v>
      </c>
      <c r="BB272" s="8">
        <v>1</v>
      </c>
      <c r="BC272" s="8">
        <v>1</v>
      </c>
      <c r="BD272" s="8">
        <v>1</v>
      </c>
      <c r="BE272" s="8">
        <v>1</v>
      </c>
      <c r="BF272" s="8">
        <v>1</v>
      </c>
      <c r="BG272" s="8">
        <v>1</v>
      </c>
      <c r="BH272" s="8">
        <v>1</v>
      </c>
      <c r="BI272" s="8">
        <v>1</v>
      </c>
      <c r="BJ272" s="8">
        <v>1</v>
      </c>
      <c r="BK272" s="8">
        <v>1</v>
      </c>
      <c r="BL272" s="8">
        <v>1</v>
      </c>
      <c r="BM272" s="8">
        <v>1</v>
      </c>
      <c r="BN272" s="8">
        <v>1</v>
      </c>
      <c r="BO272" s="8">
        <v>1</v>
      </c>
      <c r="BP272" s="8">
        <v>1</v>
      </c>
      <c r="BQ272" s="8">
        <v>1</v>
      </c>
      <c r="BR272" s="8">
        <v>1</v>
      </c>
      <c r="BS272" s="8">
        <v>1</v>
      </c>
      <c r="BT272" s="8">
        <v>1</v>
      </c>
      <c r="BU272" s="8">
        <v>1</v>
      </c>
      <c r="BV272" s="8">
        <v>1</v>
      </c>
      <c r="BW272" s="8">
        <v>1</v>
      </c>
      <c r="CK272" s="8">
        <f t="shared" si="77"/>
        <v>0</v>
      </c>
      <c r="CL272" s="8">
        <f t="shared" si="78"/>
        <v>0</v>
      </c>
      <c r="CM272" s="8">
        <f t="shared" si="79"/>
        <v>0</v>
      </c>
      <c r="CN272" s="8">
        <f t="shared" si="80"/>
        <v>0</v>
      </c>
      <c r="CO272" s="8">
        <f t="shared" si="81"/>
        <v>0</v>
      </c>
      <c r="CP272" s="8">
        <f t="shared" si="82"/>
        <v>0</v>
      </c>
      <c r="CQ272" s="8">
        <f t="shared" si="83"/>
        <v>0</v>
      </c>
      <c r="CR272" s="8">
        <f t="shared" si="84"/>
        <v>0</v>
      </c>
      <c r="CS272" s="8">
        <f t="shared" si="85"/>
        <v>0</v>
      </c>
      <c r="CT272" s="8">
        <f t="shared" si="86"/>
        <v>0</v>
      </c>
      <c r="CU272" s="8">
        <f t="shared" si="87"/>
        <v>0</v>
      </c>
      <c r="CV272" s="8">
        <f t="shared" si="88"/>
        <v>0</v>
      </c>
      <c r="CW272" s="8" t="str">
        <f>+_xlfn.XLOOKUP(Table1[[#This Row],[L4 Code]],KIRMATAŞ!B:B,KIRMATAŞ!B:B,"")</f>
        <v/>
      </c>
      <c r="CX272" s="8" t="str">
        <f>+_xlfn.XLOOKUP(Table1[[#This Row],[L4 Code]],'SU TEMİNİ'!C:C,'SU TEMİNİ'!C:C,"")</f>
        <v/>
      </c>
      <c r="CY272" s="8" t="str">
        <f>+_xlfn.XLOOKUP(Table1[[#This Row],[L4 Code]],TAŞ!C:C,TAŞ!C:C,"")</f>
        <v/>
      </c>
      <c r="CZ272" s="8" t="str">
        <f>Table1[[#This Row],[L4 Code]]&amp;"-"&amp;Table1[[#This Row],[T1 Code]]</f>
        <v>E-02.MAK-01.AMR-064-1000</v>
      </c>
      <c r="DA272" s="8"/>
      <c r="DB272" s="8"/>
      <c r="DC272" s="8"/>
      <c r="DD272" s="8"/>
      <c r="DE272" s="8"/>
      <c r="DF272" s="8"/>
      <c r="DG272" s="8"/>
      <c r="DH272" s="8"/>
    </row>
    <row r="273" spans="1:112">
      <c r="A273" s="3" t="s">
        <v>5443</v>
      </c>
      <c r="B273" t="s">
        <v>3715</v>
      </c>
      <c r="D273" t="s">
        <v>4967</v>
      </c>
      <c r="F273" s="77" t="s">
        <v>4973</v>
      </c>
      <c r="H273" s="3" t="s">
        <v>5444</v>
      </c>
      <c r="I273" s="3"/>
      <c r="J273" s="78"/>
      <c r="K273" s="78"/>
      <c r="M273" s="78"/>
      <c r="V273" s="8">
        <v>1</v>
      </c>
      <c r="W273" s="8">
        <v>1</v>
      </c>
      <c r="X273" s="8">
        <v>1</v>
      </c>
      <c r="Y273" s="10">
        <v>1</v>
      </c>
      <c r="Z273" s="8">
        <v>1</v>
      </c>
      <c r="AA273" s="8">
        <v>1</v>
      </c>
      <c r="AB273" s="8">
        <v>1</v>
      </c>
      <c r="AC273" s="8">
        <v>1</v>
      </c>
      <c r="AD273" s="8">
        <v>1</v>
      </c>
      <c r="AE273" s="8">
        <v>1</v>
      </c>
      <c r="AF273" s="8">
        <v>1</v>
      </c>
      <c r="AG273" s="8">
        <v>1</v>
      </c>
      <c r="AH273" s="8">
        <v>1</v>
      </c>
      <c r="AI273" s="8">
        <v>1</v>
      </c>
      <c r="AJ273" s="8">
        <v>1</v>
      </c>
      <c r="AK273" s="8">
        <v>1</v>
      </c>
      <c r="AL273" s="8">
        <v>1</v>
      </c>
      <c r="AM273" s="8">
        <v>1</v>
      </c>
      <c r="AN273" s="8">
        <v>1</v>
      </c>
      <c r="AO273" s="8">
        <v>1</v>
      </c>
      <c r="AP273" s="8">
        <v>1</v>
      </c>
      <c r="AQ273" s="8">
        <v>1</v>
      </c>
      <c r="AR273" s="8">
        <v>1</v>
      </c>
      <c r="AS273" s="8">
        <v>1</v>
      </c>
      <c r="AT273" s="8">
        <v>1</v>
      </c>
      <c r="AU273" s="8">
        <v>1</v>
      </c>
      <c r="AV273" s="8">
        <v>1</v>
      </c>
      <c r="AW273" s="8">
        <v>1</v>
      </c>
      <c r="AX273" s="8">
        <v>1</v>
      </c>
      <c r="AY273" s="8">
        <v>1</v>
      </c>
      <c r="AZ273" s="8">
        <v>1</v>
      </c>
      <c r="BA273" s="8">
        <v>1</v>
      </c>
      <c r="BB273" s="8">
        <v>1</v>
      </c>
      <c r="BC273" s="8">
        <v>1</v>
      </c>
      <c r="BD273" s="8">
        <v>1</v>
      </c>
      <c r="BE273" s="8">
        <v>1</v>
      </c>
      <c r="BF273" s="8">
        <v>1</v>
      </c>
      <c r="BG273" s="8">
        <v>1</v>
      </c>
      <c r="BH273" s="8">
        <v>1</v>
      </c>
      <c r="BI273" s="8">
        <v>1</v>
      </c>
      <c r="BJ273" s="8">
        <v>1</v>
      </c>
      <c r="BK273" s="8">
        <v>1</v>
      </c>
      <c r="BL273" s="8">
        <v>1</v>
      </c>
      <c r="BM273" s="8">
        <v>1</v>
      </c>
      <c r="BN273" s="8">
        <v>1</v>
      </c>
      <c r="BO273" s="8">
        <v>1</v>
      </c>
      <c r="BP273" s="8">
        <v>1</v>
      </c>
      <c r="BQ273" s="8">
        <v>1</v>
      </c>
      <c r="BR273" s="8">
        <v>1</v>
      </c>
      <c r="BS273" s="8">
        <v>1</v>
      </c>
      <c r="BT273" s="8">
        <v>1</v>
      </c>
      <c r="BU273" s="8">
        <v>1</v>
      </c>
      <c r="BV273" s="8">
        <v>1</v>
      </c>
      <c r="BW273" s="8">
        <v>1</v>
      </c>
      <c r="CK273" s="8">
        <f t="shared" si="77"/>
        <v>0</v>
      </c>
      <c r="CL273" s="8">
        <f t="shared" si="78"/>
        <v>0</v>
      </c>
      <c r="CM273" s="8">
        <f t="shared" si="79"/>
        <v>0</v>
      </c>
      <c r="CN273" s="8">
        <f t="shared" si="80"/>
        <v>0</v>
      </c>
      <c r="CO273" s="8">
        <f t="shared" si="81"/>
        <v>0</v>
      </c>
      <c r="CP273" s="8">
        <f t="shared" si="82"/>
        <v>0</v>
      </c>
      <c r="CQ273" s="8">
        <f t="shared" si="83"/>
        <v>0</v>
      </c>
      <c r="CR273" s="8">
        <f t="shared" si="84"/>
        <v>0</v>
      </c>
      <c r="CS273" s="8">
        <f t="shared" si="85"/>
        <v>0</v>
      </c>
      <c r="CT273" s="8">
        <f t="shared" si="86"/>
        <v>0</v>
      </c>
      <c r="CU273" s="8">
        <f t="shared" si="87"/>
        <v>0</v>
      </c>
      <c r="CV273" s="8">
        <f t="shared" si="88"/>
        <v>0</v>
      </c>
      <c r="CW273" s="8" t="str">
        <f>+_xlfn.XLOOKUP(Table1[[#This Row],[L4 Code]],KIRMATAŞ!B:B,KIRMATAŞ!B:B,"")</f>
        <v/>
      </c>
      <c r="CX273" s="8" t="str">
        <f>+_xlfn.XLOOKUP(Table1[[#This Row],[L4 Code]],'SU TEMİNİ'!C:C,'SU TEMİNİ'!C:C,"")</f>
        <v/>
      </c>
      <c r="CY273" s="8" t="str">
        <f>+_xlfn.XLOOKUP(Table1[[#This Row],[L4 Code]],TAŞ!C:C,TAŞ!C:C,"")</f>
        <v/>
      </c>
      <c r="CZ273" s="8" t="str">
        <f>Table1[[#This Row],[L4 Code]]&amp;"-"&amp;Table1[[#This Row],[T1 Code]]</f>
        <v>E-02.MAK-01.AMR-065-1000</v>
      </c>
      <c r="DA273" s="8"/>
      <c r="DB273" s="8"/>
      <c r="DC273" s="8"/>
      <c r="DD273" s="8"/>
      <c r="DE273" s="8"/>
      <c r="DF273" s="8"/>
      <c r="DG273" s="8"/>
      <c r="DH273" s="8"/>
    </row>
    <row r="274" spans="1:112">
      <c r="A274" s="3" t="s">
        <v>5443</v>
      </c>
      <c r="B274" t="s">
        <v>3717</v>
      </c>
      <c r="D274" t="s">
        <v>4967</v>
      </c>
      <c r="F274" s="77" t="s">
        <v>4973</v>
      </c>
      <c r="H274" s="3" t="s">
        <v>5444</v>
      </c>
      <c r="I274" s="3"/>
      <c r="J274" s="78"/>
      <c r="K274" s="78"/>
      <c r="M274" s="78"/>
      <c r="V274" s="8">
        <v>1</v>
      </c>
      <c r="W274" s="8">
        <v>1</v>
      </c>
      <c r="X274" s="8">
        <v>1</v>
      </c>
      <c r="Y274" s="10">
        <v>1</v>
      </c>
      <c r="Z274" s="8">
        <v>1</v>
      </c>
      <c r="AA274" s="8">
        <v>1</v>
      </c>
      <c r="AB274" s="8">
        <v>1</v>
      </c>
      <c r="AC274" s="8">
        <v>1</v>
      </c>
      <c r="AD274" s="8">
        <v>1</v>
      </c>
      <c r="AE274" s="8">
        <v>1</v>
      </c>
      <c r="AF274" s="8">
        <v>1</v>
      </c>
      <c r="AG274" s="8">
        <v>1</v>
      </c>
      <c r="AH274" s="8">
        <v>1</v>
      </c>
      <c r="AI274" s="8">
        <v>1</v>
      </c>
      <c r="AJ274" s="8">
        <v>1</v>
      </c>
      <c r="AK274" s="8">
        <v>1</v>
      </c>
      <c r="AL274" s="8">
        <v>1</v>
      </c>
      <c r="AM274" s="8">
        <v>1</v>
      </c>
      <c r="AN274" s="8">
        <v>1</v>
      </c>
      <c r="AO274" s="8">
        <v>1</v>
      </c>
      <c r="AP274" s="8">
        <v>1</v>
      </c>
      <c r="AQ274" s="8">
        <v>1</v>
      </c>
      <c r="AR274" s="8">
        <v>1</v>
      </c>
      <c r="AS274" s="8">
        <v>1</v>
      </c>
      <c r="AT274" s="8">
        <v>1</v>
      </c>
      <c r="AU274" s="8">
        <v>1</v>
      </c>
      <c r="AV274" s="8">
        <v>1</v>
      </c>
      <c r="AW274" s="8">
        <v>1</v>
      </c>
      <c r="AX274" s="8">
        <v>1</v>
      </c>
      <c r="AY274" s="8">
        <v>1</v>
      </c>
      <c r="AZ274" s="8">
        <v>1</v>
      </c>
      <c r="BA274" s="8">
        <v>1</v>
      </c>
      <c r="BB274" s="8">
        <v>1</v>
      </c>
      <c r="BC274" s="8">
        <v>1</v>
      </c>
      <c r="BD274" s="8">
        <v>1</v>
      </c>
      <c r="BE274" s="8">
        <v>1</v>
      </c>
      <c r="BF274" s="8">
        <v>1</v>
      </c>
      <c r="BG274" s="8">
        <v>1</v>
      </c>
      <c r="BH274" s="8">
        <v>1</v>
      </c>
      <c r="BI274" s="8">
        <v>1</v>
      </c>
      <c r="BJ274" s="8">
        <v>1</v>
      </c>
      <c r="BK274" s="8">
        <v>1</v>
      </c>
      <c r="BL274" s="8">
        <v>1</v>
      </c>
      <c r="BM274" s="8">
        <v>1</v>
      </c>
      <c r="BN274" s="8">
        <v>1</v>
      </c>
      <c r="BO274" s="8">
        <v>1</v>
      </c>
      <c r="BP274" s="8">
        <v>1</v>
      </c>
      <c r="BQ274" s="8">
        <v>1</v>
      </c>
      <c r="BR274" s="8">
        <v>1</v>
      </c>
      <c r="BS274" s="8">
        <v>1</v>
      </c>
      <c r="BT274" s="8">
        <v>1</v>
      </c>
      <c r="BU274" s="8">
        <v>1</v>
      </c>
      <c r="BV274" s="8">
        <v>1</v>
      </c>
      <c r="BW274" s="8">
        <v>1</v>
      </c>
      <c r="CK274" s="8">
        <f t="shared" si="77"/>
        <v>0</v>
      </c>
      <c r="CL274" s="8">
        <f t="shared" si="78"/>
        <v>0</v>
      </c>
      <c r="CM274" s="8">
        <f t="shared" si="79"/>
        <v>0</v>
      </c>
      <c r="CN274" s="8">
        <f t="shared" si="80"/>
        <v>0</v>
      </c>
      <c r="CO274" s="8">
        <f t="shared" si="81"/>
        <v>0</v>
      </c>
      <c r="CP274" s="8">
        <f t="shared" si="82"/>
        <v>0</v>
      </c>
      <c r="CQ274" s="8">
        <f t="shared" si="83"/>
        <v>0</v>
      </c>
      <c r="CR274" s="8">
        <f t="shared" si="84"/>
        <v>0</v>
      </c>
      <c r="CS274" s="8">
        <f t="shared" si="85"/>
        <v>0</v>
      </c>
      <c r="CT274" s="8">
        <f t="shared" si="86"/>
        <v>0</v>
      </c>
      <c r="CU274" s="8">
        <f t="shared" si="87"/>
        <v>0</v>
      </c>
      <c r="CV274" s="8">
        <f t="shared" si="88"/>
        <v>0</v>
      </c>
      <c r="CW274" s="8" t="str">
        <f>+_xlfn.XLOOKUP(Table1[[#This Row],[L4 Code]],KIRMATAŞ!B:B,KIRMATAŞ!B:B,"")</f>
        <v/>
      </c>
      <c r="CX274" s="8" t="str">
        <f>+_xlfn.XLOOKUP(Table1[[#This Row],[L4 Code]],'SU TEMİNİ'!C:C,'SU TEMİNİ'!C:C,"")</f>
        <v/>
      </c>
      <c r="CY274" s="8" t="str">
        <f>+_xlfn.XLOOKUP(Table1[[#This Row],[L4 Code]],TAŞ!C:C,TAŞ!C:C,"")</f>
        <v/>
      </c>
      <c r="CZ274" s="8" t="str">
        <f>Table1[[#This Row],[L4 Code]]&amp;"-"&amp;Table1[[#This Row],[T1 Code]]</f>
        <v>E-02.MAK-01.AMR-066-1000</v>
      </c>
      <c r="DA274" s="8"/>
      <c r="DB274" s="8"/>
      <c r="DC274" s="8"/>
      <c r="DD274" s="8"/>
      <c r="DE274" s="8"/>
      <c r="DF274" s="8"/>
      <c r="DG274" s="8"/>
      <c r="DH274" s="8"/>
    </row>
    <row r="275" spans="1:112">
      <c r="A275" s="3" t="s">
        <v>5443</v>
      </c>
      <c r="B275" t="s">
        <v>3719</v>
      </c>
      <c r="D275" t="s">
        <v>4967</v>
      </c>
      <c r="F275" s="77" t="s">
        <v>4973</v>
      </c>
      <c r="H275" s="3" t="s">
        <v>5444</v>
      </c>
      <c r="I275" s="3"/>
      <c r="J275" s="78"/>
      <c r="K275" s="78"/>
      <c r="M275" s="78"/>
      <c r="V275" s="8">
        <v>1</v>
      </c>
      <c r="W275" s="8">
        <v>1</v>
      </c>
      <c r="X275" s="8">
        <v>1</v>
      </c>
      <c r="Y275" s="10">
        <v>1</v>
      </c>
      <c r="Z275" s="8">
        <v>1</v>
      </c>
      <c r="AA275" s="8">
        <v>1</v>
      </c>
      <c r="AB275" s="8">
        <v>1</v>
      </c>
      <c r="AC275" s="8">
        <v>1</v>
      </c>
      <c r="AD275" s="8">
        <v>1</v>
      </c>
      <c r="AE275" s="8">
        <v>1</v>
      </c>
      <c r="AF275" s="8">
        <v>1</v>
      </c>
      <c r="AG275" s="8">
        <v>1</v>
      </c>
      <c r="AH275" s="8">
        <v>1</v>
      </c>
      <c r="AI275" s="8">
        <v>1</v>
      </c>
      <c r="AJ275" s="8">
        <v>1</v>
      </c>
      <c r="AK275" s="8">
        <v>1</v>
      </c>
      <c r="AL275" s="8">
        <v>1</v>
      </c>
      <c r="AM275" s="8">
        <v>1</v>
      </c>
      <c r="AN275" s="8">
        <v>1</v>
      </c>
      <c r="AO275" s="8">
        <v>1</v>
      </c>
      <c r="AP275" s="8">
        <v>1</v>
      </c>
      <c r="AQ275" s="8">
        <v>1</v>
      </c>
      <c r="AR275" s="8">
        <v>1</v>
      </c>
      <c r="AS275" s="8">
        <v>1</v>
      </c>
      <c r="AT275" s="8">
        <v>1</v>
      </c>
      <c r="AU275" s="8">
        <v>1</v>
      </c>
      <c r="AV275" s="8">
        <v>1</v>
      </c>
      <c r="AW275" s="8">
        <v>1</v>
      </c>
      <c r="AX275" s="8">
        <v>1</v>
      </c>
      <c r="AY275" s="8">
        <v>1</v>
      </c>
      <c r="AZ275" s="8">
        <v>1</v>
      </c>
      <c r="BA275" s="8">
        <v>1</v>
      </c>
      <c r="BB275" s="8">
        <v>1</v>
      </c>
      <c r="BC275" s="8">
        <v>1</v>
      </c>
      <c r="BD275" s="8">
        <v>1</v>
      </c>
      <c r="BE275" s="8">
        <v>1</v>
      </c>
      <c r="BF275" s="8">
        <v>1</v>
      </c>
      <c r="BG275" s="8">
        <v>1</v>
      </c>
      <c r="BH275" s="8">
        <v>1</v>
      </c>
      <c r="BI275" s="8">
        <v>1</v>
      </c>
      <c r="BJ275" s="8">
        <v>1</v>
      </c>
      <c r="BK275" s="8">
        <v>1</v>
      </c>
      <c r="BL275" s="8">
        <v>1</v>
      </c>
      <c r="BM275" s="8">
        <v>1</v>
      </c>
      <c r="BN275" s="8">
        <v>1</v>
      </c>
      <c r="BO275" s="8">
        <v>1</v>
      </c>
      <c r="BP275" s="8">
        <v>1</v>
      </c>
      <c r="BQ275" s="8">
        <v>1</v>
      </c>
      <c r="BR275" s="8">
        <v>1</v>
      </c>
      <c r="BS275" s="8">
        <v>1</v>
      </c>
      <c r="BT275" s="8">
        <v>1</v>
      </c>
      <c r="BU275" s="8">
        <v>1</v>
      </c>
      <c r="BV275" s="8">
        <v>1</v>
      </c>
      <c r="BW275" s="8">
        <v>1</v>
      </c>
      <c r="CK275" s="8">
        <f t="shared" si="77"/>
        <v>0</v>
      </c>
      <c r="CL275" s="8">
        <f t="shared" si="78"/>
        <v>0</v>
      </c>
      <c r="CM275" s="8">
        <f t="shared" si="79"/>
        <v>0</v>
      </c>
      <c r="CN275" s="8">
        <f t="shared" si="80"/>
        <v>0</v>
      </c>
      <c r="CO275" s="8">
        <f t="shared" si="81"/>
        <v>0</v>
      </c>
      <c r="CP275" s="8">
        <f t="shared" si="82"/>
        <v>0</v>
      </c>
      <c r="CQ275" s="8">
        <f t="shared" si="83"/>
        <v>0</v>
      </c>
      <c r="CR275" s="8">
        <f t="shared" si="84"/>
        <v>0</v>
      </c>
      <c r="CS275" s="8">
        <f t="shared" si="85"/>
        <v>0</v>
      </c>
      <c r="CT275" s="8">
        <f t="shared" si="86"/>
        <v>0</v>
      </c>
      <c r="CU275" s="8">
        <f t="shared" si="87"/>
        <v>0</v>
      </c>
      <c r="CV275" s="8">
        <f t="shared" si="88"/>
        <v>0</v>
      </c>
      <c r="CW275" s="8" t="str">
        <f>+_xlfn.XLOOKUP(Table1[[#This Row],[L4 Code]],KIRMATAŞ!B:B,KIRMATAŞ!B:B,"")</f>
        <v/>
      </c>
      <c r="CX275" s="8" t="str">
        <f>+_xlfn.XLOOKUP(Table1[[#This Row],[L4 Code]],'SU TEMİNİ'!C:C,'SU TEMİNİ'!C:C,"")</f>
        <v/>
      </c>
      <c r="CY275" s="8" t="str">
        <f>+_xlfn.XLOOKUP(Table1[[#This Row],[L4 Code]],TAŞ!C:C,TAŞ!C:C,"")</f>
        <v/>
      </c>
      <c r="CZ275" s="8" t="str">
        <f>Table1[[#This Row],[L4 Code]]&amp;"-"&amp;Table1[[#This Row],[T1 Code]]</f>
        <v>E-02.MAK-01.AMR-067-1000</v>
      </c>
      <c r="DA275" s="8"/>
      <c r="DB275" s="8"/>
      <c r="DC275" s="8"/>
      <c r="DD275" s="8"/>
      <c r="DE275" s="8"/>
      <c r="DF275" s="8"/>
      <c r="DG275" s="8"/>
      <c r="DH275" s="8"/>
    </row>
    <row r="276" spans="1:112">
      <c r="A276" s="3" t="s">
        <v>5443</v>
      </c>
      <c r="B276" t="s">
        <v>3721</v>
      </c>
      <c r="D276" t="s">
        <v>4967</v>
      </c>
      <c r="F276" s="77" t="s">
        <v>4973</v>
      </c>
      <c r="H276" s="3" t="s">
        <v>5444</v>
      </c>
      <c r="I276" s="3"/>
      <c r="J276" s="78"/>
      <c r="K276" s="78"/>
      <c r="M276" s="78"/>
      <c r="V276" s="8">
        <v>1</v>
      </c>
      <c r="W276" s="8">
        <v>1</v>
      </c>
      <c r="X276" s="8">
        <v>1</v>
      </c>
      <c r="Y276" s="10">
        <v>1</v>
      </c>
      <c r="Z276" s="8">
        <v>1</v>
      </c>
      <c r="AA276" s="8">
        <v>1</v>
      </c>
      <c r="AB276" s="8">
        <v>1</v>
      </c>
      <c r="AC276" s="8">
        <v>1</v>
      </c>
      <c r="AD276" s="8">
        <v>1</v>
      </c>
      <c r="AE276" s="8">
        <v>1</v>
      </c>
      <c r="AF276" s="8">
        <v>1</v>
      </c>
      <c r="AG276" s="8">
        <v>1</v>
      </c>
      <c r="AH276" s="8">
        <v>1</v>
      </c>
      <c r="AI276" s="8">
        <v>1</v>
      </c>
      <c r="AJ276" s="8">
        <v>1</v>
      </c>
      <c r="AK276" s="8">
        <v>1</v>
      </c>
      <c r="AL276" s="8">
        <v>1</v>
      </c>
      <c r="AM276" s="8">
        <v>1</v>
      </c>
      <c r="AN276" s="8">
        <v>1</v>
      </c>
      <c r="AO276" s="8">
        <v>1</v>
      </c>
      <c r="AP276" s="8">
        <v>1</v>
      </c>
      <c r="AQ276" s="8">
        <v>1</v>
      </c>
      <c r="AR276" s="8">
        <v>1</v>
      </c>
      <c r="AS276" s="8">
        <v>1</v>
      </c>
      <c r="AT276" s="8">
        <v>1</v>
      </c>
      <c r="AU276" s="8">
        <v>1</v>
      </c>
      <c r="AV276" s="8">
        <v>1</v>
      </c>
      <c r="AW276" s="8">
        <v>1</v>
      </c>
      <c r="AX276" s="8">
        <v>1</v>
      </c>
      <c r="AY276" s="8">
        <v>1</v>
      </c>
      <c r="AZ276" s="8">
        <v>1</v>
      </c>
      <c r="BA276" s="8">
        <v>1</v>
      </c>
      <c r="BB276" s="8">
        <v>1</v>
      </c>
      <c r="BC276" s="8">
        <v>1</v>
      </c>
      <c r="BD276" s="8">
        <v>1</v>
      </c>
      <c r="BE276" s="8">
        <v>1</v>
      </c>
      <c r="BF276" s="8">
        <v>1</v>
      </c>
      <c r="BG276" s="8">
        <v>1</v>
      </c>
      <c r="BH276" s="8">
        <v>1</v>
      </c>
      <c r="BI276" s="8">
        <v>1</v>
      </c>
      <c r="BJ276" s="8">
        <v>1</v>
      </c>
      <c r="BK276" s="8">
        <v>1</v>
      </c>
      <c r="BL276" s="8">
        <v>1</v>
      </c>
      <c r="BM276" s="8">
        <v>1</v>
      </c>
      <c r="BN276" s="8">
        <v>1</v>
      </c>
      <c r="BO276" s="8">
        <v>1</v>
      </c>
      <c r="BP276" s="8">
        <v>1</v>
      </c>
      <c r="BQ276" s="8">
        <v>1</v>
      </c>
      <c r="BR276" s="8">
        <v>1</v>
      </c>
      <c r="BS276" s="8">
        <v>1</v>
      </c>
      <c r="BT276" s="8">
        <v>1</v>
      </c>
      <c r="BU276" s="8">
        <v>1</v>
      </c>
      <c r="BV276" s="8">
        <v>1</v>
      </c>
      <c r="BW276" s="8">
        <v>1</v>
      </c>
      <c r="CK276" s="8">
        <f t="shared" si="77"/>
        <v>0</v>
      </c>
      <c r="CL276" s="8">
        <f t="shared" si="78"/>
        <v>0</v>
      </c>
      <c r="CM276" s="8">
        <f t="shared" si="79"/>
        <v>0</v>
      </c>
      <c r="CN276" s="8">
        <f t="shared" si="80"/>
        <v>0</v>
      </c>
      <c r="CO276" s="8">
        <f t="shared" si="81"/>
        <v>0</v>
      </c>
      <c r="CP276" s="8">
        <f t="shared" si="82"/>
        <v>0</v>
      </c>
      <c r="CQ276" s="8">
        <f t="shared" si="83"/>
        <v>0</v>
      </c>
      <c r="CR276" s="8">
        <f t="shared" si="84"/>
        <v>0</v>
      </c>
      <c r="CS276" s="8">
        <f t="shared" si="85"/>
        <v>0</v>
      </c>
      <c r="CT276" s="8">
        <f t="shared" si="86"/>
        <v>0</v>
      </c>
      <c r="CU276" s="8">
        <f t="shared" si="87"/>
        <v>0</v>
      </c>
      <c r="CV276" s="8">
        <f t="shared" si="88"/>
        <v>0</v>
      </c>
      <c r="CW276" s="8" t="str">
        <f>+_xlfn.XLOOKUP(Table1[[#This Row],[L4 Code]],KIRMATAŞ!B:B,KIRMATAŞ!B:B,"")</f>
        <v/>
      </c>
      <c r="CX276" s="8" t="str">
        <f>+_xlfn.XLOOKUP(Table1[[#This Row],[L4 Code]],'SU TEMİNİ'!C:C,'SU TEMİNİ'!C:C,"")</f>
        <v/>
      </c>
      <c r="CY276" s="8" t="str">
        <f>+_xlfn.XLOOKUP(Table1[[#This Row],[L4 Code]],TAŞ!C:C,TAŞ!C:C,"")</f>
        <v/>
      </c>
      <c r="CZ276" s="8" t="str">
        <f>Table1[[#This Row],[L4 Code]]&amp;"-"&amp;Table1[[#This Row],[T1 Code]]</f>
        <v>E-02.MAK-01.AMR-080-1000</v>
      </c>
      <c r="DA276" s="8"/>
      <c r="DB276" s="8"/>
      <c r="DC276" s="8"/>
      <c r="DD276" s="8"/>
      <c r="DE276" s="8"/>
      <c r="DF276" s="8"/>
      <c r="DG276" s="8"/>
      <c r="DH276" s="8"/>
    </row>
    <row r="277" spans="1:112">
      <c r="A277" s="3" t="s">
        <v>5443</v>
      </c>
      <c r="B277" t="s">
        <v>3723</v>
      </c>
      <c r="D277" t="s">
        <v>4967</v>
      </c>
      <c r="F277" s="77" t="s">
        <v>4973</v>
      </c>
      <c r="H277" s="3" t="s">
        <v>5444</v>
      </c>
      <c r="I277" s="3"/>
      <c r="J277" s="78"/>
      <c r="K277" s="78"/>
      <c r="M277" s="78"/>
      <c r="V277" s="8">
        <v>1</v>
      </c>
      <c r="W277" s="8">
        <v>1</v>
      </c>
      <c r="X277" s="8">
        <v>1</v>
      </c>
      <c r="Y277" s="10">
        <v>1</v>
      </c>
      <c r="Z277" s="8">
        <v>1</v>
      </c>
      <c r="AA277" s="8">
        <v>1</v>
      </c>
      <c r="AB277" s="8">
        <v>1</v>
      </c>
      <c r="AC277" s="8">
        <v>1</v>
      </c>
      <c r="AD277" s="8">
        <v>1</v>
      </c>
      <c r="AE277" s="8">
        <v>1</v>
      </c>
      <c r="AF277" s="8">
        <v>1</v>
      </c>
      <c r="AG277" s="8">
        <v>1</v>
      </c>
      <c r="AH277" s="8">
        <v>1</v>
      </c>
      <c r="AI277" s="8">
        <v>1</v>
      </c>
      <c r="AJ277" s="8">
        <v>1</v>
      </c>
      <c r="AK277" s="8">
        <v>1</v>
      </c>
      <c r="AL277" s="8">
        <v>1</v>
      </c>
      <c r="AM277" s="8">
        <v>1</v>
      </c>
      <c r="AN277" s="8">
        <v>1</v>
      </c>
      <c r="AO277" s="8">
        <v>1</v>
      </c>
      <c r="AP277" s="8">
        <v>1</v>
      </c>
      <c r="AQ277" s="8">
        <v>1</v>
      </c>
      <c r="AR277" s="8">
        <v>1</v>
      </c>
      <c r="AS277" s="8">
        <v>1</v>
      </c>
      <c r="AT277" s="8">
        <v>1</v>
      </c>
      <c r="AU277" s="8">
        <v>1</v>
      </c>
      <c r="AV277" s="8">
        <v>1</v>
      </c>
      <c r="AW277" s="8">
        <v>1</v>
      </c>
      <c r="AX277" s="8">
        <v>1</v>
      </c>
      <c r="AY277" s="8">
        <v>1</v>
      </c>
      <c r="AZ277" s="8">
        <v>1</v>
      </c>
      <c r="BA277" s="8">
        <v>1</v>
      </c>
      <c r="BB277" s="8">
        <v>1</v>
      </c>
      <c r="BC277" s="8">
        <v>1</v>
      </c>
      <c r="BD277" s="8">
        <v>1</v>
      </c>
      <c r="BE277" s="8">
        <v>1</v>
      </c>
      <c r="BF277" s="8">
        <v>1</v>
      </c>
      <c r="BG277" s="8">
        <v>1</v>
      </c>
      <c r="BH277" s="8">
        <v>1</v>
      </c>
      <c r="BI277" s="8">
        <v>1</v>
      </c>
      <c r="BJ277" s="8">
        <v>1</v>
      </c>
      <c r="BK277" s="8">
        <v>1</v>
      </c>
      <c r="BL277" s="8">
        <v>1</v>
      </c>
      <c r="BM277" s="8">
        <v>1</v>
      </c>
      <c r="BN277" s="8">
        <v>1</v>
      </c>
      <c r="BO277" s="8">
        <v>1</v>
      </c>
      <c r="BP277" s="8">
        <v>1</v>
      </c>
      <c r="BQ277" s="8">
        <v>1</v>
      </c>
      <c r="BR277" s="8">
        <v>1</v>
      </c>
      <c r="BS277" s="8">
        <v>1</v>
      </c>
      <c r="BT277" s="8">
        <v>1</v>
      </c>
      <c r="BU277" s="8">
        <v>1</v>
      </c>
      <c r="BV277" s="8">
        <v>1</v>
      </c>
      <c r="BW277" s="8">
        <v>1</v>
      </c>
      <c r="CK277" s="8">
        <f t="shared" si="77"/>
        <v>0</v>
      </c>
      <c r="CL277" s="8">
        <f t="shared" si="78"/>
        <v>0</v>
      </c>
      <c r="CM277" s="8">
        <f t="shared" si="79"/>
        <v>0</v>
      </c>
      <c r="CN277" s="8">
        <f t="shared" si="80"/>
        <v>0</v>
      </c>
      <c r="CO277" s="8">
        <f t="shared" si="81"/>
        <v>0</v>
      </c>
      <c r="CP277" s="8">
        <f t="shared" si="82"/>
        <v>0</v>
      </c>
      <c r="CQ277" s="8">
        <f t="shared" si="83"/>
        <v>0</v>
      </c>
      <c r="CR277" s="8">
        <f t="shared" si="84"/>
        <v>0</v>
      </c>
      <c r="CS277" s="8">
        <f t="shared" si="85"/>
        <v>0</v>
      </c>
      <c r="CT277" s="8">
        <f t="shared" si="86"/>
        <v>0</v>
      </c>
      <c r="CU277" s="8">
        <f t="shared" si="87"/>
        <v>0</v>
      </c>
      <c r="CV277" s="8">
        <f t="shared" si="88"/>
        <v>0</v>
      </c>
      <c r="CW277" s="8" t="str">
        <f>+_xlfn.XLOOKUP(Table1[[#This Row],[L4 Code]],KIRMATAŞ!B:B,KIRMATAŞ!B:B,"")</f>
        <v/>
      </c>
      <c r="CX277" s="8" t="str">
        <f>+_xlfn.XLOOKUP(Table1[[#This Row],[L4 Code]],'SU TEMİNİ'!C:C,'SU TEMİNİ'!C:C,"")</f>
        <v/>
      </c>
      <c r="CY277" s="8" t="str">
        <f>+_xlfn.XLOOKUP(Table1[[#This Row],[L4 Code]],TAŞ!C:C,TAŞ!C:C,"")</f>
        <v/>
      </c>
      <c r="CZ277" s="8" t="str">
        <f>Table1[[#This Row],[L4 Code]]&amp;"-"&amp;Table1[[#This Row],[T1 Code]]</f>
        <v>E-02.MAK-01.AMR-081-1000</v>
      </c>
      <c r="DA277" s="8"/>
      <c r="DB277" s="8"/>
      <c r="DC277" s="8"/>
      <c r="DD277" s="8"/>
      <c r="DE277" s="8"/>
      <c r="DF277" s="8"/>
      <c r="DG277" s="8"/>
      <c r="DH277" s="8"/>
    </row>
    <row r="278" spans="1:112">
      <c r="A278" s="3" t="s">
        <v>5443</v>
      </c>
      <c r="B278" t="s">
        <v>3725</v>
      </c>
      <c r="D278" t="s">
        <v>4967</v>
      </c>
      <c r="F278" s="77" t="s">
        <v>4973</v>
      </c>
      <c r="H278" s="3" t="s">
        <v>5444</v>
      </c>
      <c r="I278" s="3"/>
      <c r="J278" s="78"/>
      <c r="K278" s="78"/>
      <c r="M278" s="78"/>
      <c r="V278" s="8">
        <v>1</v>
      </c>
      <c r="W278" s="8">
        <v>1</v>
      </c>
      <c r="X278" s="8">
        <v>1</v>
      </c>
      <c r="Y278" s="10">
        <v>1</v>
      </c>
      <c r="Z278" s="8">
        <v>1</v>
      </c>
      <c r="AA278" s="8">
        <v>1</v>
      </c>
      <c r="AB278" s="8">
        <v>1</v>
      </c>
      <c r="AC278" s="8">
        <v>1</v>
      </c>
      <c r="AD278" s="8">
        <v>1</v>
      </c>
      <c r="AE278" s="8">
        <v>1</v>
      </c>
      <c r="AF278" s="8">
        <v>1</v>
      </c>
      <c r="AG278" s="8">
        <v>1</v>
      </c>
      <c r="AH278" s="8">
        <v>1</v>
      </c>
      <c r="AI278" s="8">
        <v>1</v>
      </c>
      <c r="AJ278" s="8">
        <v>1</v>
      </c>
      <c r="AK278" s="8">
        <v>1</v>
      </c>
      <c r="AL278" s="8">
        <v>1</v>
      </c>
      <c r="AM278" s="8">
        <v>1</v>
      </c>
      <c r="AN278" s="8">
        <v>1</v>
      </c>
      <c r="AO278" s="8">
        <v>1</v>
      </c>
      <c r="AP278" s="8">
        <v>1</v>
      </c>
      <c r="AQ278" s="8">
        <v>1</v>
      </c>
      <c r="AR278" s="8">
        <v>1</v>
      </c>
      <c r="AS278" s="8">
        <v>1</v>
      </c>
      <c r="AT278" s="8">
        <v>1</v>
      </c>
      <c r="AU278" s="8">
        <v>1</v>
      </c>
      <c r="AV278" s="8">
        <v>1</v>
      </c>
      <c r="AW278" s="8">
        <v>1</v>
      </c>
      <c r="AX278" s="8">
        <v>1</v>
      </c>
      <c r="AY278" s="8">
        <v>1</v>
      </c>
      <c r="AZ278" s="8">
        <v>1</v>
      </c>
      <c r="BA278" s="8">
        <v>1</v>
      </c>
      <c r="BB278" s="8">
        <v>1</v>
      </c>
      <c r="BC278" s="8">
        <v>1</v>
      </c>
      <c r="BD278" s="8">
        <v>1</v>
      </c>
      <c r="BE278" s="8">
        <v>1</v>
      </c>
      <c r="BF278" s="8">
        <v>1</v>
      </c>
      <c r="BG278" s="8">
        <v>1</v>
      </c>
      <c r="BH278" s="8">
        <v>1</v>
      </c>
      <c r="BI278" s="8">
        <v>1</v>
      </c>
      <c r="BJ278" s="8">
        <v>1</v>
      </c>
      <c r="BK278" s="8">
        <v>1</v>
      </c>
      <c r="BL278" s="8">
        <v>1</v>
      </c>
      <c r="BM278" s="8">
        <v>1</v>
      </c>
      <c r="BN278" s="8">
        <v>1</v>
      </c>
      <c r="BO278" s="8">
        <v>1</v>
      </c>
      <c r="BP278" s="8">
        <v>1</v>
      </c>
      <c r="BQ278" s="8">
        <v>1</v>
      </c>
      <c r="BR278" s="8">
        <v>1</v>
      </c>
      <c r="BS278" s="8">
        <v>1</v>
      </c>
      <c r="BT278" s="8">
        <v>1</v>
      </c>
      <c r="BU278" s="8">
        <v>1</v>
      </c>
      <c r="BV278" s="8">
        <v>1</v>
      </c>
      <c r="BW278" s="8">
        <v>1</v>
      </c>
      <c r="CK278" s="8">
        <f t="shared" si="77"/>
        <v>0</v>
      </c>
      <c r="CL278" s="8">
        <f t="shared" si="78"/>
        <v>0</v>
      </c>
      <c r="CM278" s="8">
        <f t="shared" si="79"/>
        <v>0</v>
      </c>
      <c r="CN278" s="8">
        <f t="shared" si="80"/>
        <v>0</v>
      </c>
      <c r="CO278" s="8">
        <f t="shared" si="81"/>
        <v>0</v>
      </c>
      <c r="CP278" s="8">
        <f t="shared" si="82"/>
        <v>0</v>
      </c>
      <c r="CQ278" s="8">
        <f t="shared" si="83"/>
        <v>0</v>
      </c>
      <c r="CR278" s="8">
        <f t="shared" si="84"/>
        <v>0</v>
      </c>
      <c r="CS278" s="8">
        <f t="shared" si="85"/>
        <v>0</v>
      </c>
      <c r="CT278" s="8">
        <f t="shared" si="86"/>
        <v>0</v>
      </c>
      <c r="CU278" s="8">
        <f t="shared" si="87"/>
        <v>0</v>
      </c>
      <c r="CV278" s="8">
        <f t="shared" si="88"/>
        <v>0</v>
      </c>
      <c r="CW278" s="8" t="str">
        <f>+_xlfn.XLOOKUP(Table1[[#This Row],[L4 Code]],KIRMATAŞ!B:B,KIRMATAŞ!B:B,"")</f>
        <v/>
      </c>
      <c r="CX278" s="8" t="str">
        <f>+_xlfn.XLOOKUP(Table1[[#This Row],[L4 Code]],'SU TEMİNİ'!C:C,'SU TEMİNİ'!C:C,"")</f>
        <v/>
      </c>
      <c r="CY278" s="8" t="str">
        <f>+_xlfn.XLOOKUP(Table1[[#This Row],[L4 Code]],TAŞ!C:C,TAŞ!C:C,"")</f>
        <v/>
      </c>
      <c r="CZ278" s="8" t="str">
        <f>Table1[[#This Row],[L4 Code]]&amp;"-"&amp;Table1[[#This Row],[T1 Code]]</f>
        <v>E-02.MAK-01.AMR-090-1000</v>
      </c>
      <c r="DA278" s="8"/>
      <c r="DB278" s="8"/>
      <c r="DC278" s="8"/>
      <c r="DD278" s="8"/>
      <c r="DE278" s="8"/>
      <c r="DF278" s="8"/>
      <c r="DG278" s="8"/>
      <c r="DH278" s="8"/>
    </row>
    <row r="279" spans="1:112">
      <c r="A279" s="3" t="s">
        <v>5443</v>
      </c>
      <c r="B279" t="s">
        <v>3727</v>
      </c>
      <c r="D279" t="s">
        <v>4967</v>
      </c>
      <c r="F279" s="77" t="s">
        <v>4973</v>
      </c>
      <c r="H279" s="3" t="s">
        <v>5444</v>
      </c>
      <c r="I279" s="3"/>
      <c r="J279" s="78"/>
      <c r="K279" s="78"/>
      <c r="M279" s="78"/>
      <c r="V279" s="8">
        <v>1</v>
      </c>
      <c r="W279" s="8">
        <v>1</v>
      </c>
      <c r="X279" s="8">
        <v>1</v>
      </c>
      <c r="Y279" s="10">
        <v>1</v>
      </c>
      <c r="Z279" s="8">
        <v>1</v>
      </c>
      <c r="AA279" s="8">
        <v>1</v>
      </c>
      <c r="AB279" s="8">
        <v>1</v>
      </c>
      <c r="AC279" s="8">
        <v>1</v>
      </c>
      <c r="AD279" s="8">
        <v>1</v>
      </c>
      <c r="AE279" s="8">
        <v>1</v>
      </c>
      <c r="AF279" s="8">
        <v>1</v>
      </c>
      <c r="AG279" s="8">
        <v>1</v>
      </c>
      <c r="AH279" s="8">
        <v>1</v>
      </c>
      <c r="AI279" s="8">
        <v>1</v>
      </c>
      <c r="AJ279" s="8">
        <v>1</v>
      </c>
      <c r="AK279" s="8">
        <v>1</v>
      </c>
      <c r="AL279" s="8">
        <v>1</v>
      </c>
      <c r="AM279" s="8">
        <v>1</v>
      </c>
      <c r="AN279" s="8">
        <v>1</v>
      </c>
      <c r="AO279" s="8">
        <v>1</v>
      </c>
      <c r="AP279" s="8">
        <v>1</v>
      </c>
      <c r="AQ279" s="8">
        <v>1</v>
      </c>
      <c r="AR279" s="8">
        <v>1</v>
      </c>
      <c r="AS279" s="8">
        <v>1</v>
      </c>
      <c r="AT279" s="8">
        <v>1</v>
      </c>
      <c r="AU279" s="8">
        <v>1</v>
      </c>
      <c r="AV279" s="8">
        <v>1</v>
      </c>
      <c r="AW279" s="8">
        <v>1</v>
      </c>
      <c r="AX279" s="8">
        <v>1</v>
      </c>
      <c r="AY279" s="8">
        <v>1</v>
      </c>
      <c r="AZ279" s="8">
        <v>1</v>
      </c>
      <c r="BA279" s="8">
        <v>1</v>
      </c>
      <c r="BB279" s="8">
        <v>1</v>
      </c>
      <c r="BC279" s="8">
        <v>1</v>
      </c>
      <c r="BD279" s="8">
        <v>1</v>
      </c>
      <c r="BE279" s="8">
        <v>1</v>
      </c>
      <c r="BF279" s="8">
        <v>1</v>
      </c>
      <c r="BG279" s="8">
        <v>1</v>
      </c>
      <c r="BH279" s="8">
        <v>1</v>
      </c>
      <c r="BI279" s="8">
        <v>1</v>
      </c>
      <c r="BJ279" s="8">
        <v>1</v>
      </c>
      <c r="BK279" s="8">
        <v>1</v>
      </c>
      <c r="BL279" s="8">
        <v>1</v>
      </c>
      <c r="BM279" s="8">
        <v>1</v>
      </c>
      <c r="BN279" s="8">
        <v>1</v>
      </c>
      <c r="BO279" s="8">
        <v>1</v>
      </c>
      <c r="BP279" s="8">
        <v>1</v>
      </c>
      <c r="BQ279" s="8">
        <v>1</v>
      </c>
      <c r="BR279" s="8">
        <v>1</v>
      </c>
      <c r="BS279" s="8">
        <v>1</v>
      </c>
      <c r="BT279" s="8">
        <v>1</v>
      </c>
      <c r="BU279" s="8">
        <v>1</v>
      </c>
      <c r="BV279" s="8">
        <v>1</v>
      </c>
      <c r="BW279" s="8">
        <v>1</v>
      </c>
      <c r="CK279" s="8">
        <f t="shared" si="77"/>
        <v>0</v>
      </c>
      <c r="CL279" s="8">
        <f t="shared" si="78"/>
        <v>0</v>
      </c>
      <c r="CM279" s="8">
        <f t="shared" si="79"/>
        <v>0</v>
      </c>
      <c r="CN279" s="8">
        <f t="shared" si="80"/>
        <v>0</v>
      </c>
      <c r="CO279" s="8">
        <f t="shared" si="81"/>
        <v>0</v>
      </c>
      <c r="CP279" s="8">
        <f t="shared" si="82"/>
        <v>0</v>
      </c>
      <c r="CQ279" s="8">
        <f t="shared" si="83"/>
        <v>0</v>
      </c>
      <c r="CR279" s="8">
        <f t="shared" si="84"/>
        <v>0</v>
      </c>
      <c r="CS279" s="8">
        <f t="shared" si="85"/>
        <v>0</v>
      </c>
      <c r="CT279" s="8">
        <f t="shared" si="86"/>
        <v>0</v>
      </c>
      <c r="CU279" s="8">
        <f t="shared" si="87"/>
        <v>0</v>
      </c>
      <c r="CV279" s="8">
        <f t="shared" si="88"/>
        <v>0</v>
      </c>
      <c r="CW279" s="8" t="str">
        <f>+_xlfn.XLOOKUP(Table1[[#This Row],[L4 Code]],KIRMATAŞ!B:B,KIRMATAŞ!B:B,"")</f>
        <v/>
      </c>
      <c r="CX279" s="8" t="str">
        <f>+_xlfn.XLOOKUP(Table1[[#This Row],[L4 Code]],'SU TEMİNİ'!C:C,'SU TEMİNİ'!C:C,"")</f>
        <v/>
      </c>
      <c r="CY279" s="8" t="str">
        <f>+_xlfn.XLOOKUP(Table1[[#This Row],[L4 Code]],TAŞ!C:C,TAŞ!C:C,"")</f>
        <v/>
      </c>
      <c r="CZ279" s="8" t="str">
        <f>Table1[[#This Row],[L4 Code]]&amp;"-"&amp;Table1[[#This Row],[T1 Code]]</f>
        <v>E-02.MAK-01.AMR-095-1000</v>
      </c>
      <c r="DA279" s="8"/>
      <c r="DB279" s="8"/>
      <c r="DC279" s="8"/>
      <c r="DD279" s="8"/>
      <c r="DE279" s="8"/>
      <c r="DF279" s="8"/>
      <c r="DG279" s="8"/>
      <c r="DH279" s="8"/>
    </row>
    <row r="280" spans="1:112">
      <c r="A280" s="3" t="s">
        <v>5443</v>
      </c>
      <c r="B280" t="s">
        <v>3730</v>
      </c>
      <c r="D280" t="s">
        <v>4967</v>
      </c>
      <c r="F280" s="77" t="s">
        <v>4973</v>
      </c>
      <c r="H280" s="3" t="s">
        <v>5444</v>
      </c>
      <c r="I280" s="3"/>
      <c r="J280" s="78"/>
      <c r="K280" s="78"/>
      <c r="M280" s="78"/>
      <c r="V280" s="8">
        <v>1</v>
      </c>
      <c r="W280" s="8">
        <v>1</v>
      </c>
      <c r="X280" s="8">
        <v>1</v>
      </c>
      <c r="Y280" s="10">
        <v>1</v>
      </c>
      <c r="Z280" s="8">
        <v>1</v>
      </c>
      <c r="AA280" s="8">
        <v>1</v>
      </c>
      <c r="AB280" s="8">
        <v>1</v>
      </c>
      <c r="AC280" s="8">
        <v>1</v>
      </c>
      <c r="AD280" s="8">
        <v>1</v>
      </c>
      <c r="AE280" s="8">
        <v>1</v>
      </c>
      <c r="AF280" s="8">
        <v>1</v>
      </c>
      <c r="AG280" s="8">
        <v>1</v>
      </c>
      <c r="AH280" s="8">
        <v>1</v>
      </c>
      <c r="AI280" s="8">
        <v>1</v>
      </c>
      <c r="AJ280" s="8">
        <v>1</v>
      </c>
      <c r="AK280" s="8">
        <v>1</v>
      </c>
      <c r="AL280" s="8">
        <v>1</v>
      </c>
      <c r="AM280" s="8">
        <v>1</v>
      </c>
      <c r="AN280" s="8">
        <v>1</v>
      </c>
      <c r="AO280" s="8">
        <v>1</v>
      </c>
      <c r="AP280" s="8">
        <v>1</v>
      </c>
      <c r="AQ280" s="8">
        <v>1</v>
      </c>
      <c r="AR280" s="8">
        <v>1</v>
      </c>
      <c r="AS280" s="8">
        <v>1</v>
      </c>
      <c r="AT280" s="8">
        <v>1</v>
      </c>
      <c r="AU280" s="8">
        <v>1</v>
      </c>
      <c r="AV280" s="8">
        <v>1</v>
      </c>
      <c r="AW280" s="8">
        <v>1</v>
      </c>
      <c r="AX280" s="8">
        <v>1</v>
      </c>
      <c r="AY280" s="8">
        <v>1</v>
      </c>
      <c r="AZ280" s="8">
        <v>1</v>
      </c>
      <c r="BA280" s="8">
        <v>1</v>
      </c>
      <c r="BB280" s="8">
        <v>1</v>
      </c>
      <c r="BC280" s="8">
        <v>1</v>
      </c>
      <c r="BD280" s="8">
        <v>1</v>
      </c>
      <c r="BE280" s="8">
        <v>1</v>
      </c>
      <c r="BF280" s="8">
        <v>1</v>
      </c>
      <c r="BG280" s="8">
        <v>1</v>
      </c>
      <c r="BH280" s="8">
        <v>1</v>
      </c>
      <c r="BI280" s="8">
        <v>1</v>
      </c>
      <c r="BJ280" s="8">
        <v>1</v>
      </c>
      <c r="BK280" s="8">
        <v>1</v>
      </c>
      <c r="BL280" s="8">
        <v>1</v>
      </c>
      <c r="BM280" s="8">
        <v>1</v>
      </c>
      <c r="BN280" s="8">
        <v>1</v>
      </c>
      <c r="BO280" s="8">
        <v>1</v>
      </c>
      <c r="BP280" s="8">
        <v>1</v>
      </c>
      <c r="BQ280" s="8">
        <v>1</v>
      </c>
      <c r="BR280" s="8">
        <v>1</v>
      </c>
      <c r="BS280" s="8">
        <v>1</v>
      </c>
      <c r="BT280" s="8">
        <v>1</v>
      </c>
      <c r="BU280" s="8">
        <v>1</v>
      </c>
      <c r="BV280" s="8">
        <v>1</v>
      </c>
      <c r="BW280" s="8">
        <v>1</v>
      </c>
      <c r="CK280" s="8">
        <f t="shared" si="77"/>
        <v>0</v>
      </c>
      <c r="CL280" s="8">
        <f t="shared" si="78"/>
        <v>0</v>
      </c>
      <c r="CM280" s="8">
        <f t="shared" si="79"/>
        <v>0</v>
      </c>
      <c r="CN280" s="8">
        <f t="shared" si="80"/>
        <v>0</v>
      </c>
      <c r="CO280" s="8">
        <f t="shared" si="81"/>
        <v>0</v>
      </c>
      <c r="CP280" s="8">
        <f t="shared" si="82"/>
        <v>0</v>
      </c>
      <c r="CQ280" s="8">
        <f t="shared" si="83"/>
        <v>0</v>
      </c>
      <c r="CR280" s="8">
        <f t="shared" si="84"/>
        <v>0</v>
      </c>
      <c r="CS280" s="8">
        <f t="shared" si="85"/>
        <v>0</v>
      </c>
      <c r="CT280" s="8">
        <f t="shared" si="86"/>
        <v>0</v>
      </c>
      <c r="CU280" s="8">
        <f t="shared" si="87"/>
        <v>0</v>
      </c>
      <c r="CV280" s="8">
        <f t="shared" si="88"/>
        <v>0</v>
      </c>
      <c r="CW280" s="8" t="str">
        <f>+_xlfn.XLOOKUP(Table1[[#This Row],[L4 Code]],KIRMATAŞ!B:B,KIRMATAŞ!B:B,"")</f>
        <v/>
      </c>
      <c r="CX280" s="8" t="str">
        <f>+_xlfn.XLOOKUP(Table1[[#This Row],[L4 Code]],'SU TEMİNİ'!C:C,'SU TEMİNİ'!C:C,"")</f>
        <v/>
      </c>
      <c r="CY280" s="8" t="str">
        <f>+_xlfn.XLOOKUP(Table1[[#This Row],[L4 Code]],TAŞ!C:C,TAŞ!C:C,"")</f>
        <v/>
      </c>
      <c r="CZ280" s="8" t="str">
        <f>Table1[[#This Row],[L4 Code]]&amp;"-"&amp;Table1[[#This Row],[T1 Code]]</f>
        <v>E-02.MAK-01.AMR-100-1000</v>
      </c>
      <c r="DA280" s="8"/>
      <c r="DB280" s="8"/>
      <c r="DC280" s="8"/>
      <c r="DD280" s="8"/>
      <c r="DE280" s="8"/>
      <c r="DF280" s="8"/>
      <c r="DG280" s="8"/>
      <c r="DH280" s="8"/>
    </row>
    <row r="281" spans="1:112">
      <c r="A281" s="3" t="s">
        <v>5443</v>
      </c>
      <c r="B281" t="s">
        <v>3732</v>
      </c>
      <c r="D281" t="s">
        <v>4967</v>
      </c>
      <c r="F281" s="77" t="s">
        <v>4973</v>
      </c>
      <c r="H281" s="3" t="s">
        <v>5444</v>
      </c>
      <c r="I281" s="3"/>
      <c r="J281" s="78"/>
      <c r="K281" s="78"/>
      <c r="M281" s="78"/>
      <c r="V281" s="8">
        <v>1</v>
      </c>
      <c r="W281" s="8">
        <v>1</v>
      </c>
      <c r="X281" s="8">
        <v>1</v>
      </c>
      <c r="Y281" s="10">
        <v>1</v>
      </c>
      <c r="Z281" s="8">
        <v>1</v>
      </c>
      <c r="AA281" s="8">
        <v>1</v>
      </c>
      <c r="AB281" s="8">
        <v>1</v>
      </c>
      <c r="AC281" s="8">
        <v>1</v>
      </c>
      <c r="AD281" s="8">
        <v>1</v>
      </c>
      <c r="AE281" s="8">
        <v>1</v>
      </c>
      <c r="AF281" s="8">
        <v>1</v>
      </c>
      <c r="AG281" s="8">
        <v>1</v>
      </c>
      <c r="AH281" s="8">
        <v>1</v>
      </c>
      <c r="AI281" s="8">
        <v>1</v>
      </c>
      <c r="AJ281" s="8">
        <v>1</v>
      </c>
      <c r="AK281" s="8">
        <v>1</v>
      </c>
      <c r="AL281" s="8">
        <v>1</v>
      </c>
      <c r="AM281" s="8">
        <v>1</v>
      </c>
      <c r="AN281" s="8">
        <v>1</v>
      </c>
      <c r="AO281" s="8">
        <v>1</v>
      </c>
      <c r="AP281" s="8">
        <v>1</v>
      </c>
      <c r="AQ281" s="8">
        <v>1</v>
      </c>
      <c r="AR281" s="8">
        <v>1</v>
      </c>
      <c r="AS281" s="8">
        <v>1</v>
      </c>
      <c r="AT281" s="8">
        <v>1</v>
      </c>
      <c r="AU281" s="8">
        <v>1</v>
      </c>
      <c r="AV281" s="8">
        <v>1</v>
      </c>
      <c r="AW281" s="8">
        <v>1</v>
      </c>
      <c r="AX281" s="8">
        <v>1</v>
      </c>
      <c r="AY281" s="8">
        <v>1</v>
      </c>
      <c r="AZ281" s="8">
        <v>1</v>
      </c>
      <c r="BA281" s="8">
        <v>1</v>
      </c>
      <c r="BB281" s="8">
        <v>1</v>
      </c>
      <c r="BC281" s="8">
        <v>1</v>
      </c>
      <c r="BD281" s="8">
        <v>1</v>
      </c>
      <c r="BE281" s="8">
        <v>1</v>
      </c>
      <c r="BF281" s="8">
        <v>1</v>
      </c>
      <c r="BG281" s="8">
        <v>1</v>
      </c>
      <c r="BH281" s="8">
        <v>1</v>
      </c>
      <c r="BI281" s="8">
        <v>1</v>
      </c>
      <c r="BJ281" s="8">
        <v>1</v>
      </c>
      <c r="BK281" s="8">
        <v>1</v>
      </c>
      <c r="BL281" s="8">
        <v>1</v>
      </c>
      <c r="BM281" s="8">
        <v>1</v>
      </c>
      <c r="BN281" s="8">
        <v>1</v>
      </c>
      <c r="BO281" s="8">
        <v>1</v>
      </c>
      <c r="BP281" s="8">
        <v>1</v>
      </c>
      <c r="BQ281" s="8">
        <v>1</v>
      </c>
      <c r="BR281" s="8">
        <v>1</v>
      </c>
      <c r="BS281" s="8">
        <v>1</v>
      </c>
      <c r="BT281" s="8">
        <v>1</v>
      </c>
      <c r="BU281" s="8">
        <v>1</v>
      </c>
      <c r="BV281" s="8">
        <v>1</v>
      </c>
      <c r="BW281" s="8">
        <v>1</v>
      </c>
      <c r="CK281" s="8">
        <f t="shared" si="77"/>
        <v>0</v>
      </c>
      <c r="CL281" s="8">
        <f t="shared" si="78"/>
        <v>0</v>
      </c>
      <c r="CM281" s="8">
        <f t="shared" si="79"/>
        <v>0</v>
      </c>
      <c r="CN281" s="8">
        <f t="shared" si="80"/>
        <v>0</v>
      </c>
      <c r="CO281" s="8">
        <f t="shared" si="81"/>
        <v>0</v>
      </c>
      <c r="CP281" s="8">
        <f t="shared" si="82"/>
        <v>0</v>
      </c>
      <c r="CQ281" s="8">
        <f t="shared" si="83"/>
        <v>0</v>
      </c>
      <c r="CR281" s="8">
        <f t="shared" si="84"/>
        <v>0</v>
      </c>
      <c r="CS281" s="8">
        <f t="shared" si="85"/>
        <v>0</v>
      </c>
      <c r="CT281" s="8">
        <f t="shared" si="86"/>
        <v>0</v>
      </c>
      <c r="CU281" s="8">
        <f t="shared" si="87"/>
        <v>0</v>
      </c>
      <c r="CV281" s="8">
        <f t="shared" si="88"/>
        <v>0</v>
      </c>
      <c r="CW281" s="8" t="str">
        <f>+_xlfn.XLOOKUP(Table1[[#This Row],[L4 Code]],KIRMATAŞ!B:B,KIRMATAŞ!B:B,"")</f>
        <v/>
      </c>
      <c r="CX281" s="8" t="str">
        <f>+_xlfn.XLOOKUP(Table1[[#This Row],[L4 Code]],'SU TEMİNİ'!C:C,'SU TEMİNİ'!C:C,"")</f>
        <v/>
      </c>
      <c r="CY281" s="8" t="str">
        <f>+_xlfn.XLOOKUP(Table1[[#This Row],[L4 Code]],TAŞ!C:C,TAŞ!C:C,"")</f>
        <v/>
      </c>
      <c r="CZ281" s="8" t="str">
        <f>Table1[[#This Row],[L4 Code]]&amp;"-"&amp;Table1[[#This Row],[T1 Code]]</f>
        <v>E-02.MAK-01.AMR-105-1000</v>
      </c>
      <c r="DA281" s="8"/>
      <c r="DB281" s="8"/>
      <c r="DC281" s="8"/>
      <c r="DD281" s="8"/>
      <c r="DE281" s="8"/>
      <c r="DF281" s="8"/>
      <c r="DG281" s="8"/>
      <c r="DH281" s="8"/>
    </row>
    <row r="282" spans="1:112">
      <c r="A282" s="3" t="s">
        <v>5443</v>
      </c>
      <c r="B282" t="s">
        <v>3734</v>
      </c>
      <c r="D282" t="s">
        <v>4967</v>
      </c>
      <c r="F282" s="77" t="s">
        <v>4973</v>
      </c>
      <c r="H282" s="3" t="s">
        <v>5444</v>
      </c>
      <c r="I282" s="3"/>
      <c r="J282" s="78"/>
      <c r="K282" s="78"/>
      <c r="M282" s="78"/>
      <c r="V282" s="8">
        <v>1</v>
      </c>
      <c r="W282" s="8">
        <v>1</v>
      </c>
      <c r="X282" s="8">
        <v>1</v>
      </c>
      <c r="Y282" s="10">
        <v>1</v>
      </c>
      <c r="Z282" s="8">
        <v>1</v>
      </c>
      <c r="AA282" s="8">
        <v>1</v>
      </c>
      <c r="AB282" s="8">
        <v>1</v>
      </c>
      <c r="AC282" s="8">
        <v>1</v>
      </c>
      <c r="AD282" s="8">
        <v>1</v>
      </c>
      <c r="AE282" s="8">
        <v>1</v>
      </c>
      <c r="AF282" s="8">
        <v>1</v>
      </c>
      <c r="AG282" s="8">
        <v>1</v>
      </c>
      <c r="AH282" s="8">
        <v>1</v>
      </c>
      <c r="AI282" s="8">
        <v>1</v>
      </c>
      <c r="AJ282" s="8">
        <v>1</v>
      </c>
      <c r="AK282" s="8">
        <v>1</v>
      </c>
      <c r="AL282" s="8">
        <v>1</v>
      </c>
      <c r="AM282" s="8">
        <v>1</v>
      </c>
      <c r="AN282" s="8">
        <v>1</v>
      </c>
      <c r="AO282" s="8">
        <v>1</v>
      </c>
      <c r="AP282" s="8">
        <v>1</v>
      </c>
      <c r="AQ282" s="8">
        <v>1</v>
      </c>
      <c r="AR282" s="8">
        <v>1</v>
      </c>
      <c r="AS282" s="8">
        <v>1</v>
      </c>
      <c r="AT282" s="8">
        <v>1</v>
      </c>
      <c r="AU282" s="8">
        <v>1</v>
      </c>
      <c r="AV282" s="8">
        <v>1</v>
      </c>
      <c r="AW282" s="8">
        <v>1</v>
      </c>
      <c r="AX282" s="8">
        <v>1</v>
      </c>
      <c r="AY282" s="8">
        <v>1</v>
      </c>
      <c r="AZ282" s="8">
        <v>1</v>
      </c>
      <c r="BA282" s="8">
        <v>1</v>
      </c>
      <c r="BB282" s="8">
        <v>1</v>
      </c>
      <c r="BC282" s="8">
        <v>1</v>
      </c>
      <c r="BD282" s="8">
        <v>1</v>
      </c>
      <c r="BE282" s="8">
        <v>1</v>
      </c>
      <c r="BF282" s="8">
        <v>1</v>
      </c>
      <c r="BG282" s="8">
        <v>1</v>
      </c>
      <c r="BH282" s="8">
        <v>1</v>
      </c>
      <c r="BI282" s="8">
        <v>1</v>
      </c>
      <c r="BJ282" s="8">
        <v>1</v>
      </c>
      <c r="BK282" s="8">
        <v>1</v>
      </c>
      <c r="BL282" s="8">
        <v>1</v>
      </c>
      <c r="BM282" s="8">
        <v>1</v>
      </c>
      <c r="BN282" s="8">
        <v>1</v>
      </c>
      <c r="BO282" s="8">
        <v>1</v>
      </c>
      <c r="BP282" s="8">
        <v>1</v>
      </c>
      <c r="BQ282" s="8">
        <v>1</v>
      </c>
      <c r="BR282" s="8">
        <v>1</v>
      </c>
      <c r="BS282" s="8">
        <v>1</v>
      </c>
      <c r="BT282" s="8">
        <v>1</v>
      </c>
      <c r="BU282" s="8">
        <v>1</v>
      </c>
      <c r="BV282" s="8">
        <v>1</v>
      </c>
      <c r="BW282" s="8">
        <v>1</v>
      </c>
      <c r="CK282" s="8">
        <f t="shared" si="77"/>
        <v>0</v>
      </c>
      <c r="CL282" s="8">
        <f t="shared" si="78"/>
        <v>0</v>
      </c>
      <c r="CM282" s="8">
        <f t="shared" si="79"/>
        <v>0</v>
      </c>
      <c r="CN282" s="8">
        <f t="shared" si="80"/>
        <v>0</v>
      </c>
      <c r="CO282" s="8">
        <f t="shared" si="81"/>
        <v>0</v>
      </c>
      <c r="CP282" s="8">
        <f t="shared" si="82"/>
        <v>0</v>
      </c>
      <c r="CQ282" s="8">
        <f t="shared" si="83"/>
        <v>0</v>
      </c>
      <c r="CR282" s="8">
        <f t="shared" si="84"/>
        <v>0</v>
      </c>
      <c r="CS282" s="8">
        <f t="shared" si="85"/>
        <v>0</v>
      </c>
      <c r="CT282" s="8">
        <f t="shared" si="86"/>
        <v>0</v>
      </c>
      <c r="CU282" s="8">
        <f t="shared" si="87"/>
        <v>0</v>
      </c>
      <c r="CV282" s="8">
        <f t="shared" si="88"/>
        <v>0</v>
      </c>
      <c r="CW282" s="8" t="str">
        <f>+_xlfn.XLOOKUP(Table1[[#This Row],[L4 Code]],KIRMATAŞ!B:B,KIRMATAŞ!B:B,"")</f>
        <v/>
      </c>
      <c r="CX282" s="8" t="str">
        <f>+_xlfn.XLOOKUP(Table1[[#This Row],[L4 Code]],'SU TEMİNİ'!C:C,'SU TEMİNİ'!C:C,"")</f>
        <v/>
      </c>
      <c r="CY282" s="8" t="str">
        <f>+_xlfn.XLOOKUP(Table1[[#This Row],[L4 Code]],TAŞ!C:C,TAŞ!C:C,"")</f>
        <v/>
      </c>
      <c r="CZ282" s="8" t="str">
        <f>Table1[[#This Row],[L4 Code]]&amp;"-"&amp;Table1[[#This Row],[T1 Code]]</f>
        <v>E-02.MAK-01.AMR-106-1000</v>
      </c>
      <c r="DA282" s="8"/>
      <c r="DB282" s="8"/>
      <c r="DC282" s="8"/>
      <c r="DD282" s="8"/>
      <c r="DE282" s="8"/>
      <c r="DF282" s="8"/>
      <c r="DG282" s="8"/>
      <c r="DH282" s="8"/>
    </row>
    <row r="283" spans="1:112">
      <c r="A283" s="3" t="s">
        <v>5443</v>
      </c>
      <c r="B283" t="s">
        <v>3736</v>
      </c>
      <c r="D283" t="s">
        <v>4967</v>
      </c>
      <c r="F283" s="77" t="s">
        <v>4973</v>
      </c>
      <c r="H283" s="3" t="s">
        <v>5444</v>
      </c>
      <c r="I283" s="3"/>
      <c r="J283" s="78"/>
      <c r="K283" s="78"/>
      <c r="M283" s="78"/>
      <c r="V283" s="8">
        <v>1</v>
      </c>
      <c r="W283" s="8">
        <v>1</v>
      </c>
      <c r="X283" s="8">
        <v>1</v>
      </c>
      <c r="Y283" s="10">
        <v>1</v>
      </c>
      <c r="Z283" s="8">
        <v>1</v>
      </c>
      <c r="AA283" s="8">
        <v>1</v>
      </c>
      <c r="AB283" s="8">
        <v>1</v>
      </c>
      <c r="AC283" s="8">
        <v>1</v>
      </c>
      <c r="AD283" s="8">
        <v>1</v>
      </c>
      <c r="AE283" s="8">
        <v>1</v>
      </c>
      <c r="AF283" s="8">
        <v>1</v>
      </c>
      <c r="AG283" s="8">
        <v>1</v>
      </c>
      <c r="AH283" s="8">
        <v>1</v>
      </c>
      <c r="AI283" s="8">
        <v>1</v>
      </c>
      <c r="AJ283" s="8">
        <v>1</v>
      </c>
      <c r="AK283" s="8">
        <v>1</v>
      </c>
      <c r="AL283" s="8">
        <v>1</v>
      </c>
      <c r="AM283" s="8">
        <v>1</v>
      </c>
      <c r="AN283" s="8">
        <v>1</v>
      </c>
      <c r="AO283" s="8">
        <v>1</v>
      </c>
      <c r="AP283" s="8">
        <v>1</v>
      </c>
      <c r="AQ283" s="8">
        <v>1</v>
      </c>
      <c r="AR283" s="8">
        <v>1</v>
      </c>
      <c r="AS283" s="8">
        <v>1</v>
      </c>
      <c r="AT283" s="8">
        <v>1</v>
      </c>
      <c r="AU283" s="8">
        <v>1</v>
      </c>
      <c r="AV283" s="8">
        <v>1</v>
      </c>
      <c r="AW283" s="8">
        <v>1</v>
      </c>
      <c r="AX283" s="8">
        <v>1</v>
      </c>
      <c r="AY283" s="8">
        <v>1</v>
      </c>
      <c r="AZ283" s="8">
        <v>1</v>
      </c>
      <c r="BA283" s="8">
        <v>1</v>
      </c>
      <c r="BB283" s="8">
        <v>1</v>
      </c>
      <c r="BC283" s="8">
        <v>1</v>
      </c>
      <c r="BD283" s="8">
        <v>1</v>
      </c>
      <c r="BE283" s="8">
        <v>1</v>
      </c>
      <c r="BF283" s="8">
        <v>1</v>
      </c>
      <c r="BG283" s="8">
        <v>1</v>
      </c>
      <c r="BH283" s="8">
        <v>1</v>
      </c>
      <c r="BI283" s="8">
        <v>1</v>
      </c>
      <c r="BJ283" s="8">
        <v>1</v>
      </c>
      <c r="BK283" s="8">
        <v>1</v>
      </c>
      <c r="BL283" s="8">
        <v>1</v>
      </c>
      <c r="BM283" s="8">
        <v>1</v>
      </c>
      <c r="BN283" s="8">
        <v>1</v>
      </c>
      <c r="BO283" s="8">
        <v>1</v>
      </c>
      <c r="BP283" s="8">
        <v>1</v>
      </c>
      <c r="BQ283" s="8">
        <v>1</v>
      </c>
      <c r="BR283" s="8">
        <v>1</v>
      </c>
      <c r="BS283" s="8">
        <v>1</v>
      </c>
      <c r="BT283" s="8">
        <v>1</v>
      </c>
      <c r="BU283" s="8">
        <v>1</v>
      </c>
      <c r="BV283" s="8">
        <v>1</v>
      </c>
      <c r="BW283" s="8">
        <v>1</v>
      </c>
      <c r="CK283" s="8">
        <f t="shared" si="77"/>
        <v>0</v>
      </c>
      <c r="CL283" s="8">
        <f t="shared" si="78"/>
        <v>0</v>
      </c>
      <c r="CM283" s="8">
        <f t="shared" si="79"/>
        <v>0</v>
      </c>
      <c r="CN283" s="8">
        <f t="shared" si="80"/>
        <v>0</v>
      </c>
      <c r="CO283" s="8">
        <f t="shared" si="81"/>
        <v>0</v>
      </c>
      <c r="CP283" s="8">
        <f t="shared" si="82"/>
        <v>0</v>
      </c>
      <c r="CQ283" s="8">
        <f t="shared" si="83"/>
        <v>0</v>
      </c>
      <c r="CR283" s="8">
        <f t="shared" si="84"/>
        <v>0</v>
      </c>
      <c r="CS283" s="8">
        <f t="shared" si="85"/>
        <v>0</v>
      </c>
      <c r="CT283" s="8">
        <f t="shared" si="86"/>
        <v>0</v>
      </c>
      <c r="CU283" s="8">
        <f t="shared" si="87"/>
        <v>0</v>
      </c>
      <c r="CV283" s="8">
        <f t="shared" si="88"/>
        <v>0</v>
      </c>
      <c r="CW283" s="8" t="str">
        <f>+_xlfn.XLOOKUP(Table1[[#This Row],[L4 Code]],KIRMATAŞ!B:B,KIRMATAŞ!B:B,"")</f>
        <v/>
      </c>
      <c r="CX283" s="8" t="str">
        <f>+_xlfn.XLOOKUP(Table1[[#This Row],[L4 Code]],'SU TEMİNİ'!C:C,'SU TEMİNİ'!C:C,"")</f>
        <v/>
      </c>
      <c r="CY283" s="8" t="str">
        <f>+_xlfn.XLOOKUP(Table1[[#This Row],[L4 Code]],TAŞ!C:C,TAŞ!C:C,"")</f>
        <v/>
      </c>
      <c r="CZ283" s="8" t="str">
        <f>Table1[[#This Row],[L4 Code]]&amp;"-"&amp;Table1[[#This Row],[T1 Code]]</f>
        <v>E-02.MAK-01.AMR-110-1000</v>
      </c>
      <c r="DA283" s="8"/>
      <c r="DB283" s="8"/>
      <c r="DC283" s="8"/>
      <c r="DD283" s="8"/>
      <c r="DE283" s="8"/>
      <c r="DF283" s="8"/>
      <c r="DG283" s="8"/>
      <c r="DH283" s="8"/>
    </row>
    <row r="284" spans="1:112">
      <c r="A284" s="3" t="s">
        <v>5443</v>
      </c>
      <c r="B284" t="s">
        <v>3738</v>
      </c>
      <c r="D284" t="s">
        <v>4967</v>
      </c>
      <c r="F284" s="77" t="s">
        <v>4973</v>
      </c>
      <c r="H284" s="3" t="s">
        <v>5444</v>
      </c>
      <c r="I284" s="3"/>
      <c r="J284" s="78"/>
      <c r="K284" s="78"/>
      <c r="M284" s="78"/>
      <c r="V284" s="8">
        <v>1</v>
      </c>
      <c r="W284" s="8">
        <v>1</v>
      </c>
      <c r="X284" s="8">
        <v>1</v>
      </c>
      <c r="Y284" s="10">
        <v>1</v>
      </c>
      <c r="Z284" s="8">
        <v>1</v>
      </c>
      <c r="AA284" s="8">
        <v>1</v>
      </c>
      <c r="AB284" s="8">
        <v>1</v>
      </c>
      <c r="AC284" s="8">
        <v>1</v>
      </c>
      <c r="AD284" s="8">
        <v>1</v>
      </c>
      <c r="AE284" s="8">
        <v>1</v>
      </c>
      <c r="AF284" s="8">
        <v>1</v>
      </c>
      <c r="AG284" s="8">
        <v>1</v>
      </c>
      <c r="AH284" s="8">
        <v>1</v>
      </c>
      <c r="AI284" s="8">
        <v>1</v>
      </c>
      <c r="AJ284" s="8">
        <v>1</v>
      </c>
      <c r="AK284" s="8">
        <v>1</v>
      </c>
      <c r="AL284" s="8">
        <v>1</v>
      </c>
      <c r="AM284" s="8">
        <v>1</v>
      </c>
      <c r="AN284" s="8">
        <v>1</v>
      </c>
      <c r="AO284" s="8">
        <v>1</v>
      </c>
      <c r="AP284" s="8">
        <v>1</v>
      </c>
      <c r="AQ284" s="8">
        <v>1</v>
      </c>
      <c r="AR284" s="8">
        <v>1</v>
      </c>
      <c r="AS284" s="8">
        <v>1</v>
      </c>
      <c r="AT284" s="8">
        <v>1</v>
      </c>
      <c r="AU284" s="8">
        <v>1</v>
      </c>
      <c r="AV284" s="8">
        <v>1</v>
      </c>
      <c r="AW284" s="8">
        <v>1</v>
      </c>
      <c r="AX284" s="8">
        <v>1</v>
      </c>
      <c r="AY284" s="8">
        <v>1</v>
      </c>
      <c r="AZ284" s="8">
        <v>1</v>
      </c>
      <c r="BA284" s="8">
        <v>1</v>
      </c>
      <c r="BB284" s="8">
        <v>1</v>
      </c>
      <c r="BC284" s="8">
        <v>1</v>
      </c>
      <c r="BD284" s="8">
        <v>1</v>
      </c>
      <c r="BE284" s="8">
        <v>1</v>
      </c>
      <c r="BF284" s="8">
        <v>1</v>
      </c>
      <c r="BG284" s="8">
        <v>1</v>
      </c>
      <c r="BH284" s="8">
        <v>1</v>
      </c>
      <c r="BI284" s="8">
        <v>1</v>
      </c>
      <c r="BJ284" s="8">
        <v>1</v>
      </c>
      <c r="BK284" s="8">
        <v>1</v>
      </c>
      <c r="BL284" s="8">
        <v>1</v>
      </c>
      <c r="BM284" s="8">
        <v>1</v>
      </c>
      <c r="BN284" s="8">
        <v>1</v>
      </c>
      <c r="BO284" s="8">
        <v>1</v>
      </c>
      <c r="BP284" s="8">
        <v>1</v>
      </c>
      <c r="BQ284" s="8">
        <v>1</v>
      </c>
      <c r="BR284" s="8">
        <v>1</v>
      </c>
      <c r="BS284" s="8">
        <v>1</v>
      </c>
      <c r="BT284" s="8">
        <v>1</v>
      </c>
      <c r="BU284" s="8">
        <v>1</v>
      </c>
      <c r="BV284" s="8">
        <v>1</v>
      </c>
      <c r="BW284" s="8">
        <v>1</v>
      </c>
      <c r="CK284" s="8">
        <f t="shared" si="77"/>
        <v>0</v>
      </c>
      <c r="CL284" s="8">
        <f t="shared" si="78"/>
        <v>0</v>
      </c>
      <c r="CM284" s="8">
        <f t="shared" si="79"/>
        <v>0</v>
      </c>
      <c r="CN284" s="8">
        <f t="shared" si="80"/>
        <v>0</v>
      </c>
      <c r="CO284" s="8">
        <f t="shared" si="81"/>
        <v>0</v>
      </c>
      <c r="CP284" s="8">
        <f t="shared" si="82"/>
        <v>0</v>
      </c>
      <c r="CQ284" s="8">
        <f t="shared" si="83"/>
        <v>0</v>
      </c>
      <c r="CR284" s="8">
        <f t="shared" si="84"/>
        <v>0</v>
      </c>
      <c r="CS284" s="8">
        <f t="shared" si="85"/>
        <v>0</v>
      </c>
      <c r="CT284" s="8">
        <f t="shared" si="86"/>
        <v>0</v>
      </c>
      <c r="CU284" s="8">
        <f t="shared" si="87"/>
        <v>0</v>
      </c>
      <c r="CV284" s="8">
        <f t="shared" si="88"/>
        <v>0</v>
      </c>
      <c r="CW284" s="8" t="str">
        <f>+_xlfn.XLOOKUP(Table1[[#This Row],[L4 Code]],KIRMATAŞ!B:B,KIRMATAŞ!B:B,"")</f>
        <v/>
      </c>
      <c r="CX284" s="8" t="str">
        <f>+_xlfn.XLOOKUP(Table1[[#This Row],[L4 Code]],'SU TEMİNİ'!C:C,'SU TEMİNİ'!C:C,"")</f>
        <v/>
      </c>
      <c r="CY284" s="8" t="str">
        <f>+_xlfn.XLOOKUP(Table1[[#This Row],[L4 Code]],TAŞ!C:C,TAŞ!C:C,"")</f>
        <v/>
      </c>
      <c r="CZ284" s="8" t="str">
        <f>Table1[[#This Row],[L4 Code]]&amp;"-"&amp;Table1[[#This Row],[T1 Code]]</f>
        <v>E-02.MAK-01.AMR-111-1000</v>
      </c>
      <c r="DA284" s="8"/>
      <c r="DB284" s="8"/>
      <c r="DC284" s="8"/>
      <c r="DD284" s="8"/>
      <c r="DE284" s="8"/>
      <c r="DF284" s="8"/>
      <c r="DG284" s="8"/>
      <c r="DH284" s="8"/>
    </row>
    <row r="285" spans="1:112">
      <c r="A285" s="3" t="s">
        <v>5443</v>
      </c>
      <c r="B285" t="s">
        <v>3740</v>
      </c>
      <c r="D285" t="s">
        <v>4967</v>
      </c>
      <c r="F285" s="77" t="s">
        <v>4973</v>
      </c>
      <c r="H285" s="3" t="s">
        <v>5444</v>
      </c>
      <c r="I285" s="3"/>
      <c r="J285" s="78"/>
      <c r="K285" s="78"/>
      <c r="M285" s="78"/>
      <c r="V285" s="8">
        <v>1</v>
      </c>
      <c r="W285" s="8">
        <v>1</v>
      </c>
      <c r="X285" s="8">
        <v>1</v>
      </c>
      <c r="Y285" s="10">
        <v>1</v>
      </c>
      <c r="Z285" s="8">
        <v>1</v>
      </c>
      <c r="AA285" s="8">
        <v>1</v>
      </c>
      <c r="AB285" s="8">
        <v>1</v>
      </c>
      <c r="AC285" s="8">
        <v>1</v>
      </c>
      <c r="AD285" s="8">
        <v>1</v>
      </c>
      <c r="AE285" s="8">
        <v>1</v>
      </c>
      <c r="AF285" s="8">
        <v>1</v>
      </c>
      <c r="AG285" s="8">
        <v>1</v>
      </c>
      <c r="AH285" s="8">
        <v>1</v>
      </c>
      <c r="AI285" s="8">
        <v>1</v>
      </c>
      <c r="AJ285" s="8">
        <v>1</v>
      </c>
      <c r="AK285" s="8">
        <v>1</v>
      </c>
      <c r="AL285" s="8">
        <v>1</v>
      </c>
      <c r="AM285" s="8">
        <v>1</v>
      </c>
      <c r="AN285" s="8">
        <v>1</v>
      </c>
      <c r="AO285" s="8">
        <v>1</v>
      </c>
      <c r="AP285" s="8">
        <v>1</v>
      </c>
      <c r="AQ285" s="8">
        <v>1</v>
      </c>
      <c r="AR285" s="8">
        <v>1</v>
      </c>
      <c r="AS285" s="8">
        <v>1</v>
      </c>
      <c r="AT285" s="8">
        <v>1</v>
      </c>
      <c r="AU285" s="8">
        <v>1</v>
      </c>
      <c r="AV285" s="8">
        <v>1</v>
      </c>
      <c r="AW285" s="8">
        <v>1</v>
      </c>
      <c r="AX285" s="8">
        <v>1</v>
      </c>
      <c r="AY285" s="8">
        <v>1</v>
      </c>
      <c r="AZ285" s="8">
        <v>1</v>
      </c>
      <c r="BA285" s="8">
        <v>1</v>
      </c>
      <c r="BB285" s="8">
        <v>1</v>
      </c>
      <c r="BC285" s="8">
        <v>1</v>
      </c>
      <c r="BD285" s="8">
        <v>1</v>
      </c>
      <c r="BE285" s="8">
        <v>1</v>
      </c>
      <c r="BF285" s="8">
        <v>1</v>
      </c>
      <c r="BG285" s="8">
        <v>1</v>
      </c>
      <c r="BH285" s="8">
        <v>1</v>
      </c>
      <c r="BI285" s="8">
        <v>1</v>
      </c>
      <c r="BJ285" s="8">
        <v>1</v>
      </c>
      <c r="BK285" s="8">
        <v>1</v>
      </c>
      <c r="BL285" s="8">
        <v>1</v>
      </c>
      <c r="BM285" s="8">
        <v>1</v>
      </c>
      <c r="BN285" s="8">
        <v>1</v>
      </c>
      <c r="BO285" s="8">
        <v>1</v>
      </c>
      <c r="BP285" s="8">
        <v>1</v>
      </c>
      <c r="BQ285" s="8">
        <v>1</v>
      </c>
      <c r="BR285" s="8">
        <v>1</v>
      </c>
      <c r="BS285" s="8">
        <v>1</v>
      </c>
      <c r="BT285" s="8">
        <v>1</v>
      </c>
      <c r="BU285" s="8">
        <v>1</v>
      </c>
      <c r="BV285" s="8">
        <v>1</v>
      </c>
      <c r="BW285" s="8">
        <v>1</v>
      </c>
      <c r="CK285" s="8">
        <f t="shared" si="77"/>
        <v>0</v>
      </c>
      <c r="CL285" s="8">
        <f t="shared" si="78"/>
        <v>0</v>
      </c>
      <c r="CM285" s="8">
        <f t="shared" si="79"/>
        <v>0</v>
      </c>
      <c r="CN285" s="8">
        <f t="shared" si="80"/>
        <v>0</v>
      </c>
      <c r="CO285" s="8">
        <f t="shared" si="81"/>
        <v>0</v>
      </c>
      <c r="CP285" s="8">
        <f t="shared" si="82"/>
        <v>0</v>
      </c>
      <c r="CQ285" s="8">
        <f t="shared" si="83"/>
        <v>0</v>
      </c>
      <c r="CR285" s="8">
        <f t="shared" si="84"/>
        <v>0</v>
      </c>
      <c r="CS285" s="8">
        <f t="shared" si="85"/>
        <v>0</v>
      </c>
      <c r="CT285" s="8">
        <f t="shared" si="86"/>
        <v>0</v>
      </c>
      <c r="CU285" s="8">
        <f t="shared" si="87"/>
        <v>0</v>
      </c>
      <c r="CV285" s="8">
        <f t="shared" si="88"/>
        <v>0</v>
      </c>
      <c r="CW285" s="8" t="str">
        <f>+_xlfn.XLOOKUP(Table1[[#This Row],[L4 Code]],KIRMATAŞ!B:B,KIRMATAŞ!B:B,"")</f>
        <v/>
      </c>
      <c r="CX285" s="8" t="str">
        <f>+_xlfn.XLOOKUP(Table1[[#This Row],[L4 Code]],'SU TEMİNİ'!C:C,'SU TEMİNİ'!C:C,"")</f>
        <v/>
      </c>
      <c r="CY285" s="8" t="str">
        <f>+_xlfn.XLOOKUP(Table1[[#This Row],[L4 Code]],TAŞ!C:C,TAŞ!C:C,"")</f>
        <v/>
      </c>
      <c r="CZ285" s="8" t="str">
        <f>Table1[[#This Row],[L4 Code]]&amp;"-"&amp;Table1[[#This Row],[T1 Code]]</f>
        <v>E-02.MAK-01.AMR-121-1000</v>
      </c>
      <c r="DA285" s="8"/>
      <c r="DB285" s="8"/>
      <c r="DC285" s="8"/>
      <c r="DD285" s="8"/>
      <c r="DE285" s="8"/>
      <c r="DF285" s="8"/>
      <c r="DG285" s="8"/>
      <c r="DH285" s="8"/>
    </row>
    <row r="286" spans="1:112">
      <c r="A286" s="3" t="s">
        <v>5443</v>
      </c>
      <c r="B286" t="s">
        <v>3742</v>
      </c>
      <c r="D286" t="s">
        <v>4967</v>
      </c>
      <c r="F286" s="77" t="s">
        <v>4973</v>
      </c>
      <c r="H286" s="3" t="s">
        <v>5444</v>
      </c>
      <c r="I286" s="3"/>
      <c r="J286" s="78"/>
      <c r="K286" s="78"/>
      <c r="M286" s="78"/>
      <c r="V286" s="8">
        <v>1</v>
      </c>
      <c r="W286" s="8">
        <v>1</v>
      </c>
      <c r="X286" s="8">
        <v>1</v>
      </c>
      <c r="Y286" s="10">
        <v>1</v>
      </c>
      <c r="Z286" s="8">
        <v>1</v>
      </c>
      <c r="AA286" s="8">
        <v>1</v>
      </c>
      <c r="AB286" s="8">
        <v>1</v>
      </c>
      <c r="AC286" s="8">
        <v>1</v>
      </c>
      <c r="AD286" s="8">
        <v>1</v>
      </c>
      <c r="AE286" s="8">
        <v>1</v>
      </c>
      <c r="AF286" s="8">
        <v>1</v>
      </c>
      <c r="AG286" s="8">
        <v>1</v>
      </c>
      <c r="AH286" s="8">
        <v>1</v>
      </c>
      <c r="AI286" s="8">
        <v>1</v>
      </c>
      <c r="AJ286" s="8">
        <v>1</v>
      </c>
      <c r="AK286" s="8">
        <v>1</v>
      </c>
      <c r="AL286" s="8">
        <v>1</v>
      </c>
      <c r="AM286" s="8">
        <v>1</v>
      </c>
      <c r="AN286" s="8">
        <v>1</v>
      </c>
      <c r="AO286" s="8">
        <v>1</v>
      </c>
      <c r="AP286" s="8">
        <v>1</v>
      </c>
      <c r="AQ286" s="8">
        <v>1</v>
      </c>
      <c r="AR286" s="8">
        <v>1</v>
      </c>
      <c r="AS286" s="8">
        <v>1</v>
      </c>
      <c r="AT286" s="8">
        <v>1</v>
      </c>
      <c r="AU286" s="8">
        <v>1</v>
      </c>
      <c r="AV286" s="8">
        <v>1</v>
      </c>
      <c r="AW286" s="8">
        <v>1</v>
      </c>
      <c r="AX286" s="8">
        <v>1</v>
      </c>
      <c r="AY286" s="8">
        <v>1</v>
      </c>
      <c r="AZ286" s="8">
        <v>1</v>
      </c>
      <c r="BA286" s="8">
        <v>1</v>
      </c>
      <c r="BB286" s="8">
        <v>1</v>
      </c>
      <c r="BC286" s="8">
        <v>1</v>
      </c>
      <c r="BD286" s="8">
        <v>1</v>
      </c>
      <c r="BE286" s="8">
        <v>1</v>
      </c>
      <c r="BF286" s="8">
        <v>1</v>
      </c>
      <c r="BG286" s="8">
        <v>1</v>
      </c>
      <c r="BH286" s="8">
        <v>1</v>
      </c>
      <c r="BI286" s="8">
        <v>1</v>
      </c>
      <c r="BJ286" s="8">
        <v>1</v>
      </c>
      <c r="BK286" s="8">
        <v>1</v>
      </c>
      <c r="BL286" s="8">
        <v>1</v>
      </c>
      <c r="BM286" s="8">
        <v>1</v>
      </c>
      <c r="BN286" s="8">
        <v>1</v>
      </c>
      <c r="BO286" s="8">
        <v>1</v>
      </c>
      <c r="BP286" s="8">
        <v>1</v>
      </c>
      <c r="BQ286" s="8">
        <v>1</v>
      </c>
      <c r="BR286" s="8">
        <v>1</v>
      </c>
      <c r="BS286" s="8">
        <v>1</v>
      </c>
      <c r="BT286" s="8">
        <v>1</v>
      </c>
      <c r="BU286" s="8">
        <v>1</v>
      </c>
      <c r="BV286" s="8">
        <v>1</v>
      </c>
      <c r="BW286" s="8">
        <v>1</v>
      </c>
      <c r="CK286" s="8">
        <f t="shared" si="77"/>
        <v>0</v>
      </c>
      <c r="CL286" s="8">
        <f t="shared" si="78"/>
        <v>0</v>
      </c>
      <c r="CM286" s="8">
        <f t="shared" si="79"/>
        <v>0</v>
      </c>
      <c r="CN286" s="8">
        <f t="shared" si="80"/>
        <v>0</v>
      </c>
      <c r="CO286" s="8">
        <f t="shared" si="81"/>
        <v>0</v>
      </c>
      <c r="CP286" s="8">
        <f t="shared" si="82"/>
        <v>0</v>
      </c>
      <c r="CQ286" s="8">
        <f t="shared" si="83"/>
        <v>0</v>
      </c>
      <c r="CR286" s="8">
        <f t="shared" si="84"/>
        <v>0</v>
      </c>
      <c r="CS286" s="8">
        <f t="shared" si="85"/>
        <v>0</v>
      </c>
      <c r="CT286" s="8">
        <f t="shared" si="86"/>
        <v>0</v>
      </c>
      <c r="CU286" s="8">
        <f t="shared" si="87"/>
        <v>0</v>
      </c>
      <c r="CV286" s="8">
        <f t="shared" si="88"/>
        <v>0</v>
      </c>
      <c r="CW286" s="8" t="str">
        <f>+_xlfn.XLOOKUP(Table1[[#This Row],[L4 Code]],KIRMATAŞ!B:B,KIRMATAŞ!B:B,"")</f>
        <v/>
      </c>
      <c r="CX286" s="8" t="str">
        <f>+_xlfn.XLOOKUP(Table1[[#This Row],[L4 Code]],'SU TEMİNİ'!C:C,'SU TEMİNİ'!C:C,"")</f>
        <v/>
      </c>
      <c r="CY286" s="8" t="str">
        <f>+_xlfn.XLOOKUP(Table1[[#This Row],[L4 Code]],TAŞ!C:C,TAŞ!C:C,"")</f>
        <v/>
      </c>
      <c r="CZ286" s="8" t="str">
        <f>Table1[[#This Row],[L4 Code]]&amp;"-"&amp;Table1[[#This Row],[T1 Code]]</f>
        <v>E-02.MAK-01.AMR-122-1000</v>
      </c>
      <c r="DA286" s="8"/>
      <c r="DB286" s="8"/>
      <c r="DC286" s="8"/>
      <c r="DD286" s="8"/>
      <c r="DE286" s="8"/>
      <c r="DF286" s="8"/>
      <c r="DG286" s="8"/>
      <c r="DH286" s="8"/>
    </row>
    <row r="287" spans="1:112">
      <c r="A287" s="3" t="s">
        <v>5443</v>
      </c>
      <c r="B287" t="s">
        <v>3744</v>
      </c>
      <c r="D287" t="s">
        <v>4967</v>
      </c>
      <c r="F287" s="77" t="s">
        <v>4973</v>
      </c>
      <c r="H287" s="3" t="s">
        <v>5444</v>
      </c>
      <c r="I287" s="3"/>
      <c r="J287" s="78"/>
      <c r="K287" s="78"/>
      <c r="M287" s="78"/>
      <c r="V287" s="8">
        <v>1</v>
      </c>
      <c r="W287" s="8">
        <v>1</v>
      </c>
      <c r="X287" s="8">
        <v>1</v>
      </c>
      <c r="Y287" s="10">
        <v>1</v>
      </c>
      <c r="Z287" s="8">
        <v>1</v>
      </c>
      <c r="AA287" s="8">
        <v>1</v>
      </c>
      <c r="AB287" s="8">
        <v>1</v>
      </c>
      <c r="AC287" s="8">
        <v>1</v>
      </c>
      <c r="AD287" s="8">
        <v>1</v>
      </c>
      <c r="AE287" s="8">
        <v>1</v>
      </c>
      <c r="AF287" s="8">
        <v>1</v>
      </c>
      <c r="AG287" s="8">
        <v>1</v>
      </c>
      <c r="AH287" s="8">
        <v>1</v>
      </c>
      <c r="AI287" s="8">
        <v>1</v>
      </c>
      <c r="AJ287" s="8">
        <v>1</v>
      </c>
      <c r="AK287" s="8">
        <v>1</v>
      </c>
      <c r="AL287" s="8">
        <v>1</v>
      </c>
      <c r="AM287" s="8">
        <v>1</v>
      </c>
      <c r="AN287" s="8">
        <v>1</v>
      </c>
      <c r="AO287" s="8">
        <v>1</v>
      </c>
      <c r="AP287" s="8">
        <v>1</v>
      </c>
      <c r="AQ287" s="8">
        <v>1</v>
      </c>
      <c r="AR287" s="8">
        <v>1</v>
      </c>
      <c r="AS287" s="8">
        <v>1</v>
      </c>
      <c r="AT287" s="8">
        <v>1</v>
      </c>
      <c r="AU287" s="8">
        <v>1</v>
      </c>
      <c r="AV287" s="8">
        <v>1</v>
      </c>
      <c r="AW287" s="8">
        <v>1</v>
      </c>
      <c r="AX287" s="8">
        <v>1</v>
      </c>
      <c r="AY287" s="8">
        <v>1</v>
      </c>
      <c r="AZ287" s="8">
        <v>1</v>
      </c>
      <c r="BA287" s="8">
        <v>1</v>
      </c>
      <c r="BB287" s="8">
        <v>1</v>
      </c>
      <c r="BC287" s="8">
        <v>1</v>
      </c>
      <c r="BD287" s="8">
        <v>1</v>
      </c>
      <c r="BE287" s="8">
        <v>1</v>
      </c>
      <c r="BF287" s="8">
        <v>1</v>
      </c>
      <c r="BG287" s="8">
        <v>1</v>
      </c>
      <c r="BH287" s="8">
        <v>1</v>
      </c>
      <c r="BI287" s="8">
        <v>1</v>
      </c>
      <c r="BJ287" s="8">
        <v>1</v>
      </c>
      <c r="BK287" s="8">
        <v>1</v>
      </c>
      <c r="BL287" s="8">
        <v>1</v>
      </c>
      <c r="BM287" s="8">
        <v>1</v>
      </c>
      <c r="BN287" s="8">
        <v>1</v>
      </c>
      <c r="BO287" s="8">
        <v>1</v>
      </c>
      <c r="BP287" s="8">
        <v>1</v>
      </c>
      <c r="BQ287" s="8">
        <v>1</v>
      </c>
      <c r="BR287" s="8">
        <v>1</v>
      </c>
      <c r="BS287" s="8">
        <v>1</v>
      </c>
      <c r="BT287" s="8">
        <v>1</v>
      </c>
      <c r="BU287" s="8">
        <v>1</v>
      </c>
      <c r="BV287" s="8">
        <v>1</v>
      </c>
      <c r="BW287" s="8">
        <v>1</v>
      </c>
      <c r="CK287" s="8">
        <f t="shared" si="77"/>
        <v>0</v>
      </c>
      <c r="CL287" s="8">
        <f t="shared" si="78"/>
        <v>0</v>
      </c>
      <c r="CM287" s="8">
        <f t="shared" si="79"/>
        <v>0</v>
      </c>
      <c r="CN287" s="8">
        <f t="shared" si="80"/>
        <v>0</v>
      </c>
      <c r="CO287" s="8">
        <f t="shared" si="81"/>
        <v>0</v>
      </c>
      <c r="CP287" s="8">
        <f t="shared" si="82"/>
        <v>0</v>
      </c>
      <c r="CQ287" s="8">
        <f t="shared" si="83"/>
        <v>0</v>
      </c>
      <c r="CR287" s="8">
        <f t="shared" si="84"/>
        <v>0</v>
      </c>
      <c r="CS287" s="8">
        <f t="shared" si="85"/>
        <v>0</v>
      </c>
      <c r="CT287" s="8">
        <f t="shared" si="86"/>
        <v>0</v>
      </c>
      <c r="CU287" s="8">
        <f t="shared" si="87"/>
        <v>0</v>
      </c>
      <c r="CV287" s="8">
        <f t="shared" si="88"/>
        <v>0</v>
      </c>
      <c r="CW287" s="8" t="str">
        <f>+_xlfn.XLOOKUP(Table1[[#This Row],[L4 Code]],KIRMATAŞ!B:B,KIRMATAŞ!B:B,"")</f>
        <v/>
      </c>
      <c r="CX287" s="8" t="str">
        <f>+_xlfn.XLOOKUP(Table1[[#This Row],[L4 Code]],'SU TEMİNİ'!C:C,'SU TEMİNİ'!C:C,"")</f>
        <v/>
      </c>
      <c r="CY287" s="8" t="str">
        <f>+_xlfn.XLOOKUP(Table1[[#This Row],[L4 Code]],TAŞ!C:C,TAŞ!C:C,"")</f>
        <v/>
      </c>
      <c r="CZ287" s="8" t="str">
        <f>Table1[[#This Row],[L4 Code]]&amp;"-"&amp;Table1[[#This Row],[T1 Code]]</f>
        <v>E-02.MAK-01.AMR-123-1000</v>
      </c>
      <c r="DA287" s="8"/>
      <c r="DB287" s="8"/>
      <c r="DC287" s="8"/>
      <c r="DD287" s="8"/>
      <c r="DE287" s="8"/>
      <c r="DF287" s="8"/>
      <c r="DG287" s="8"/>
      <c r="DH287" s="8"/>
    </row>
    <row r="288" spans="1:112">
      <c r="A288" s="3" t="s">
        <v>5443</v>
      </c>
      <c r="B288" t="s">
        <v>5196</v>
      </c>
      <c r="D288" t="s">
        <v>4967</v>
      </c>
      <c r="F288" s="77" t="s">
        <v>4973</v>
      </c>
      <c r="H288" s="3" t="s">
        <v>5444</v>
      </c>
      <c r="I288" s="3"/>
      <c r="J288" s="78"/>
      <c r="K288" s="78"/>
      <c r="M288" s="78"/>
      <c r="V288" s="8">
        <v>1</v>
      </c>
      <c r="W288" s="8">
        <v>1</v>
      </c>
      <c r="X288" s="8">
        <v>1</v>
      </c>
      <c r="Y288" s="10">
        <v>1</v>
      </c>
      <c r="Z288" s="8">
        <v>1</v>
      </c>
      <c r="AA288" s="8">
        <v>1</v>
      </c>
      <c r="AB288" s="8">
        <v>1</v>
      </c>
      <c r="AC288" s="8">
        <v>1</v>
      </c>
      <c r="AD288" s="8">
        <v>1</v>
      </c>
      <c r="AE288" s="8">
        <v>1</v>
      </c>
      <c r="AF288" s="8">
        <v>1</v>
      </c>
      <c r="AG288" s="8">
        <v>1</v>
      </c>
      <c r="AH288" s="8">
        <v>1</v>
      </c>
      <c r="AI288" s="8">
        <v>1</v>
      </c>
      <c r="AJ288" s="8">
        <v>1</v>
      </c>
      <c r="AK288" s="8">
        <v>1</v>
      </c>
      <c r="AL288" s="8">
        <v>1</v>
      </c>
      <c r="AM288" s="8">
        <v>1</v>
      </c>
      <c r="AN288" s="8">
        <v>1</v>
      </c>
      <c r="AO288" s="8">
        <v>1</v>
      </c>
      <c r="AP288" s="8">
        <v>1</v>
      </c>
      <c r="AQ288" s="8">
        <v>1</v>
      </c>
      <c r="AR288" s="8">
        <v>1</v>
      </c>
      <c r="AS288" s="8">
        <v>1</v>
      </c>
      <c r="AT288" s="8">
        <v>1</v>
      </c>
      <c r="AU288" s="8">
        <v>1</v>
      </c>
      <c r="AV288" s="8">
        <v>1</v>
      </c>
      <c r="AW288" s="8">
        <v>1</v>
      </c>
      <c r="AX288" s="8">
        <v>1</v>
      </c>
      <c r="AY288" s="8">
        <v>1</v>
      </c>
      <c r="AZ288" s="8">
        <v>1</v>
      </c>
      <c r="BA288" s="8">
        <v>1</v>
      </c>
      <c r="BB288" s="8">
        <v>1</v>
      </c>
      <c r="BC288" s="8">
        <v>1</v>
      </c>
      <c r="BD288" s="8">
        <v>1</v>
      </c>
      <c r="BE288" s="8">
        <v>1</v>
      </c>
      <c r="BF288" s="8">
        <v>1</v>
      </c>
      <c r="BG288" s="8">
        <v>1</v>
      </c>
      <c r="BH288" s="8">
        <v>1</v>
      </c>
      <c r="BI288" s="8">
        <v>1</v>
      </c>
      <c r="BJ288" s="8">
        <v>1</v>
      </c>
      <c r="BK288" s="8">
        <v>1</v>
      </c>
      <c r="BL288" s="8">
        <v>1</v>
      </c>
      <c r="BM288" s="8">
        <v>1</v>
      </c>
      <c r="BN288" s="8">
        <v>1</v>
      </c>
      <c r="BO288" s="8">
        <v>1</v>
      </c>
      <c r="BP288" s="8">
        <v>1</v>
      </c>
      <c r="BQ288" s="8">
        <v>1</v>
      </c>
      <c r="BR288" s="8">
        <v>1</v>
      </c>
      <c r="BS288" s="8">
        <v>1</v>
      </c>
      <c r="BT288" s="8">
        <v>1</v>
      </c>
      <c r="BU288" s="8">
        <v>1</v>
      </c>
      <c r="BV288" s="8">
        <v>1</v>
      </c>
      <c r="BW288" s="8">
        <v>1</v>
      </c>
      <c r="CK288" s="8">
        <f t="shared" si="77"/>
        <v>0</v>
      </c>
      <c r="CL288" s="8">
        <f t="shared" si="78"/>
        <v>0</v>
      </c>
      <c r="CM288" s="8">
        <f t="shared" si="79"/>
        <v>0</v>
      </c>
      <c r="CN288" s="8">
        <f t="shared" si="80"/>
        <v>0</v>
      </c>
      <c r="CO288" s="8">
        <f t="shared" si="81"/>
        <v>0</v>
      </c>
      <c r="CP288" s="8">
        <f t="shared" si="82"/>
        <v>0</v>
      </c>
      <c r="CQ288" s="8">
        <f t="shared" si="83"/>
        <v>0</v>
      </c>
      <c r="CR288" s="8">
        <f t="shared" si="84"/>
        <v>0</v>
      </c>
      <c r="CS288" s="8">
        <f t="shared" si="85"/>
        <v>0</v>
      </c>
      <c r="CT288" s="8">
        <f t="shared" si="86"/>
        <v>0</v>
      </c>
      <c r="CU288" s="8">
        <f t="shared" si="87"/>
        <v>0</v>
      </c>
      <c r="CV288" s="8">
        <f t="shared" si="88"/>
        <v>0</v>
      </c>
      <c r="CW288" s="8" t="str">
        <f>+_xlfn.XLOOKUP(Table1[[#This Row],[L4 Code]],KIRMATAŞ!B:B,KIRMATAŞ!B:B,"")</f>
        <v/>
      </c>
      <c r="CX288" s="8" t="str">
        <f>+_xlfn.XLOOKUP(Table1[[#This Row],[L4 Code]],'SU TEMİNİ'!C:C,'SU TEMİNİ'!C:C,"")</f>
        <v/>
      </c>
      <c r="CY288" s="8" t="str">
        <f>+_xlfn.XLOOKUP(Table1[[#This Row],[L4 Code]],TAŞ!C:C,TAŞ!C:C,"")</f>
        <v/>
      </c>
      <c r="CZ288" s="8" t="str">
        <f>Table1[[#This Row],[L4 Code]]&amp;"-"&amp;Table1[[#This Row],[T1 Code]]</f>
        <v>E-02.MAK-01.AMR-125-1000</v>
      </c>
      <c r="DA288" s="8"/>
      <c r="DB288" s="8"/>
      <c r="DC288" s="8"/>
      <c r="DD288" s="8"/>
      <c r="DE288" s="8"/>
      <c r="DF288" s="8"/>
      <c r="DG288" s="8"/>
      <c r="DH288" s="8"/>
    </row>
    <row r="289" spans="1:112">
      <c r="A289" s="3" t="s">
        <v>5443</v>
      </c>
      <c r="B289" t="s">
        <v>3747</v>
      </c>
      <c r="D289" t="s">
        <v>4967</v>
      </c>
      <c r="F289" s="77" t="s">
        <v>4973</v>
      </c>
      <c r="H289" s="3" t="s">
        <v>5444</v>
      </c>
      <c r="I289" s="3"/>
      <c r="J289" s="78"/>
      <c r="K289" s="78"/>
      <c r="M289" s="78"/>
      <c r="V289" s="8">
        <v>1</v>
      </c>
      <c r="W289" s="8">
        <v>1</v>
      </c>
      <c r="X289" s="8">
        <v>1</v>
      </c>
      <c r="Y289" s="10">
        <v>1</v>
      </c>
      <c r="Z289" s="8">
        <v>1</v>
      </c>
      <c r="AA289" s="8">
        <v>1</v>
      </c>
      <c r="AB289" s="8">
        <v>1</v>
      </c>
      <c r="AC289" s="8">
        <v>1</v>
      </c>
      <c r="AD289" s="8">
        <v>1</v>
      </c>
      <c r="AE289" s="8">
        <v>1</v>
      </c>
      <c r="AF289" s="8">
        <v>1</v>
      </c>
      <c r="AG289" s="8">
        <v>1</v>
      </c>
      <c r="AH289" s="8">
        <v>1</v>
      </c>
      <c r="AI289" s="8">
        <v>1</v>
      </c>
      <c r="AJ289" s="8">
        <v>1</v>
      </c>
      <c r="AK289" s="8">
        <v>1</v>
      </c>
      <c r="AL289" s="8">
        <v>1</v>
      </c>
      <c r="AM289" s="8">
        <v>1</v>
      </c>
      <c r="AN289" s="8">
        <v>1</v>
      </c>
      <c r="AO289" s="8">
        <v>1</v>
      </c>
      <c r="AP289" s="8">
        <v>1</v>
      </c>
      <c r="AQ289" s="8">
        <v>1</v>
      </c>
      <c r="AR289" s="8">
        <v>1</v>
      </c>
      <c r="AS289" s="8">
        <v>1</v>
      </c>
      <c r="AT289" s="8">
        <v>1</v>
      </c>
      <c r="AU289" s="8">
        <v>1</v>
      </c>
      <c r="AV289" s="8">
        <v>1</v>
      </c>
      <c r="AW289" s="8">
        <v>1</v>
      </c>
      <c r="AX289" s="8">
        <v>1</v>
      </c>
      <c r="AY289" s="8">
        <v>1</v>
      </c>
      <c r="AZ289" s="8">
        <v>1</v>
      </c>
      <c r="BA289" s="8">
        <v>1</v>
      </c>
      <c r="BB289" s="8">
        <v>1</v>
      </c>
      <c r="BC289" s="8">
        <v>1</v>
      </c>
      <c r="BD289" s="8">
        <v>1</v>
      </c>
      <c r="BE289" s="8">
        <v>1</v>
      </c>
      <c r="BF289" s="8">
        <v>1</v>
      </c>
      <c r="BG289" s="8">
        <v>1</v>
      </c>
      <c r="BH289" s="8">
        <v>1</v>
      </c>
      <c r="BI289" s="8">
        <v>1</v>
      </c>
      <c r="BJ289" s="8">
        <v>1</v>
      </c>
      <c r="BK289" s="8">
        <v>1</v>
      </c>
      <c r="BL289" s="8">
        <v>1</v>
      </c>
      <c r="BM289" s="8">
        <v>1</v>
      </c>
      <c r="BN289" s="8">
        <v>1</v>
      </c>
      <c r="BO289" s="8">
        <v>1</v>
      </c>
      <c r="BP289" s="8">
        <v>1</v>
      </c>
      <c r="BQ289" s="8">
        <v>1</v>
      </c>
      <c r="BR289" s="8">
        <v>1</v>
      </c>
      <c r="BS289" s="8">
        <v>1</v>
      </c>
      <c r="BT289" s="8">
        <v>1</v>
      </c>
      <c r="BU289" s="8">
        <v>1</v>
      </c>
      <c r="BV289" s="8">
        <v>1</v>
      </c>
      <c r="BW289" s="8">
        <v>1</v>
      </c>
      <c r="CK289" s="8">
        <f t="shared" si="77"/>
        <v>0</v>
      </c>
      <c r="CL289" s="8">
        <f t="shared" si="78"/>
        <v>0</v>
      </c>
      <c r="CM289" s="8">
        <f t="shared" si="79"/>
        <v>0</v>
      </c>
      <c r="CN289" s="8">
        <f t="shared" si="80"/>
        <v>0</v>
      </c>
      <c r="CO289" s="8">
        <f t="shared" si="81"/>
        <v>0</v>
      </c>
      <c r="CP289" s="8">
        <f t="shared" si="82"/>
        <v>0</v>
      </c>
      <c r="CQ289" s="8">
        <f t="shared" si="83"/>
        <v>0</v>
      </c>
      <c r="CR289" s="8">
        <f t="shared" si="84"/>
        <v>0</v>
      </c>
      <c r="CS289" s="8">
        <f t="shared" si="85"/>
        <v>0</v>
      </c>
      <c r="CT289" s="8">
        <f t="shared" si="86"/>
        <v>0</v>
      </c>
      <c r="CU289" s="8">
        <f t="shared" si="87"/>
        <v>0</v>
      </c>
      <c r="CV289" s="8">
        <f t="shared" si="88"/>
        <v>0</v>
      </c>
      <c r="CW289" s="8" t="str">
        <f>+_xlfn.XLOOKUP(Table1[[#This Row],[L4 Code]],KIRMATAŞ!B:B,KIRMATAŞ!B:B,"")</f>
        <v/>
      </c>
      <c r="CX289" s="8" t="str">
        <f>+_xlfn.XLOOKUP(Table1[[#This Row],[L4 Code]],'SU TEMİNİ'!C:C,'SU TEMİNİ'!C:C,"")</f>
        <v/>
      </c>
      <c r="CY289" s="8" t="str">
        <f>+_xlfn.XLOOKUP(Table1[[#This Row],[L4 Code]],TAŞ!C:C,TAŞ!C:C,"")</f>
        <v/>
      </c>
      <c r="CZ289" s="8" t="str">
        <f>Table1[[#This Row],[L4 Code]]&amp;"-"&amp;Table1[[#This Row],[T1 Code]]</f>
        <v>E-02.MAK-01.AMR-140-1000</v>
      </c>
      <c r="DA289" s="8"/>
      <c r="DB289" s="8"/>
      <c r="DC289" s="8"/>
      <c r="DD289" s="8"/>
      <c r="DE289" s="8"/>
      <c r="DF289" s="8"/>
      <c r="DG289" s="8"/>
      <c r="DH289" s="8"/>
    </row>
    <row r="290" spans="1:112">
      <c r="A290" s="3" t="s">
        <v>5443</v>
      </c>
      <c r="B290" t="s">
        <v>3749</v>
      </c>
      <c r="D290" t="s">
        <v>4967</v>
      </c>
      <c r="F290" s="77" t="s">
        <v>4973</v>
      </c>
      <c r="H290" s="3" t="s">
        <v>5444</v>
      </c>
      <c r="I290" s="3"/>
      <c r="J290" s="78"/>
      <c r="K290" s="78"/>
      <c r="M290" s="78"/>
      <c r="V290" s="8">
        <v>1</v>
      </c>
      <c r="W290" s="8">
        <v>1</v>
      </c>
      <c r="X290" s="8">
        <v>1</v>
      </c>
      <c r="Y290" s="10">
        <v>1</v>
      </c>
      <c r="Z290" s="8">
        <v>1</v>
      </c>
      <c r="AA290" s="8">
        <v>1</v>
      </c>
      <c r="AB290" s="8">
        <v>1</v>
      </c>
      <c r="AC290" s="8">
        <v>1</v>
      </c>
      <c r="AD290" s="8">
        <v>1</v>
      </c>
      <c r="AE290" s="8">
        <v>1</v>
      </c>
      <c r="AF290" s="8">
        <v>1</v>
      </c>
      <c r="AG290" s="8">
        <v>1</v>
      </c>
      <c r="AH290" s="8">
        <v>1</v>
      </c>
      <c r="AI290" s="8">
        <v>1</v>
      </c>
      <c r="AJ290" s="8">
        <v>1</v>
      </c>
      <c r="AK290" s="8">
        <v>1</v>
      </c>
      <c r="AL290" s="8">
        <v>1</v>
      </c>
      <c r="AM290" s="8">
        <v>1</v>
      </c>
      <c r="AN290" s="8">
        <v>1</v>
      </c>
      <c r="AO290" s="8">
        <v>1</v>
      </c>
      <c r="AP290" s="8">
        <v>1</v>
      </c>
      <c r="AQ290" s="8">
        <v>1</v>
      </c>
      <c r="AR290" s="8">
        <v>1</v>
      </c>
      <c r="AS290" s="8">
        <v>1</v>
      </c>
      <c r="AT290" s="8">
        <v>1</v>
      </c>
      <c r="AU290" s="8">
        <v>1</v>
      </c>
      <c r="AV290" s="8">
        <v>1</v>
      </c>
      <c r="AW290" s="8">
        <v>1</v>
      </c>
      <c r="AX290" s="8">
        <v>1</v>
      </c>
      <c r="AY290" s="8">
        <v>1</v>
      </c>
      <c r="AZ290" s="8">
        <v>1</v>
      </c>
      <c r="BA290" s="8">
        <v>1</v>
      </c>
      <c r="BB290" s="8">
        <v>1</v>
      </c>
      <c r="BC290" s="8">
        <v>1</v>
      </c>
      <c r="BD290" s="8">
        <v>1</v>
      </c>
      <c r="BE290" s="8">
        <v>1</v>
      </c>
      <c r="BF290" s="8">
        <v>1</v>
      </c>
      <c r="BG290" s="8">
        <v>1</v>
      </c>
      <c r="BH290" s="8">
        <v>1</v>
      </c>
      <c r="BI290" s="8">
        <v>1</v>
      </c>
      <c r="BJ290" s="8">
        <v>1</v>
      </c>
      <c r="BK290" s="8">
        <v>1</v>
      </c>
      <c r="BL290" s="8">
        <v>1</v>
      </c>
      <c r="BM290" s="8">
        <v>1</v>
      </c>
      <c r="BN290" s="8">
        <v>1</v>
      </c>
      <c r="BO290" s="8">
        <v>1</v>
      </c>
      <c r="BP290" s="8">
        <v>1</v>
      </c>
      <c r="BQ290" s="8">
        <v>1</v>
      </c>
      <c r="BR290" s="8">
        <v>1</v>
      </c>
      <c r="BS290" s="8">
        <v>1</v>
      </c>
      <c r="BT290" s="8">
        <v>1</v>
      </c>
      <c r="BU290" s="8">
        <v>1</v>
      </c>
      <c r="BV290" s="8">
        <v>1</v>
      </c>
      <c r="BW290" s="8">
        <v>1</v>
      </c>
      <c r="CK290" s="8">
        <f t="shared" si="77"/>
        <v>0</v>
      </c>
      <c r="CL290" s="8">
        <f t="shared" si="78"/>
        <v>0</v>
      </c>
      <c r="CM290" s="8">
        <f t="shared" si="79"/>
        <v>0</v>
      </c>
      <c r="CN290" s="8">
        <f t="shared" si="80"/>
        <v>0</v>
      </c>
      <c r="CO290" s="8">
        <f t="shared" si="81"/>
        <v>0</v>
      </c>
      <c r="CP290" s="8">
        <f t="shared" si="82"/>
        <v>0</v>
      </c>
      <c r="CQ290" s="8">
        <f t="shared" si="83"/>
        <v>0</v>
      </c>
      <c r="CR290" s="8">
        <f t="shared" si="84"/>
        <v>0</v>
      </c>
      <c r="CS290" s="8">
        <f t="shared" si="85"/>
        <v>0</v>
      </c>
      <c r="CT290" s="8">
        <f t="shared" si="86"/>
        <v>0</v>
      </c>
      <c r="CU290" s="8">
        <f t="shared" si="87"/>
        <v>0</v>
      </c>
      <c r="CV290" s="8">
        <f t="shared" si="88"/>
        <v>0</v>
      </c>
      <c r="CW290" s="8" t="str">
        <f>+_xlfn.XLOOKUP(Table1[[#This Row],[L4 Code]],KIRMATAŞ!B:B,KIRMATAŞ!B:B,"")</f>
        <v/>
      </c>
      <c r="CX290" s="8" t="str">
        <f>+_xlfn.XLOOKUP(Table1[[#This Row],[L4 Code]],'SU TEMİNİ'!C:C,'SU TEMİNİ'!C:C,"")</f>
        <v/>
      </c>
      <c r="CY290" s="8" t="str">
        <f>+_xlfn.XLOOKUP(Table1[[#This Row],[L4 Code]],TAŞ!C:C,TAŞ!C:C,"")</f>
        <v/>
      </c>
      <c r="CZ290" s="8" t="str">
        <f>Table1[[#This Row],[L4 Code]]&amp;"-"&amp;Table1[[#This Row],[T1 Code]]</f>
        <v>E-02.MAK-01.AMR-150-1000</v>
      </c>
      <c r="DA290" s="8"/>
      <c r="DB290" s="8"/>
      <c r="DC290" s="8"/>
      <c r="DD290" s="8"/>
      <c r="DE290" s="8"/>
      <c r="DF290" s="8"/>
      <c r="DG290" s="8"/>
      <c r="DH290" s="8"/>
    </row>
    <row r="291" spans="1:112">
      <c r="A291" s="3" t="s">
        <v>5443</v>
      </c>
      <c r="B291" t="s">
        <v>3751</v>
      </c>
      <c r="D291" t="s">
        <v>4967</v>
      </c>
      <c r="F291" s="77" t="s">
        <v>4973</v>
      </c>
      <c r="H291" s="3" t="s">
        <v>5444</v>
      </c>
      <c r="I291" s="3"/>
      <c r="J291" s="78"/>
      <c r="K291" s="78"/>
      <c r="M291" s="78"/>
      <c r="V291" s="8">
        <v>1</v>
      </c>
      <c r="W291" s="8">
        <v>1</v>
      </c>
      <c r="X291" s="8">
        <v>1</v>
      </c>
      <c r="Y291" s="10">
        <v>1</v>
      </c>
      <c r="Z291" s="8">
        <v>1</v>
      </c>
      <c r="AA291" s="8">
        <v>1</v>
      </c>
      <c r="AB291" s="8">
        <v>1</v>
      </c>
      <c r="AC291" s="8">
        <v>1</v>
      </c>
      <c r="AD291" s="8">
        <v>1</v>
      </c>
      <c r="AE291" s="8">
        <v>1</v>
      </c>
      <c r="AF291" s="8">
        <v>1</v>
      </c>
      <c r="AG291" s="8">
        <v>1</v>
      </c>
      <c r="AH291" s="8">
        <v>1</v>
      </c>
      <c r="AI291" s="8">
        <v>1</v>
      </c>
      <c r="AJ291" s="8">
        <v>1</v>
      </c>
      <c r="AK291" s="8">
        <v>1</v>
      </c>
      <c r="AL291" s="8">
        <v>1</v>
      </c>
      <c r="AM291" s="8">
        <v>1</v>
      </c>
      <c r="AN291" s="8">
        <v>1</v>
      </c>
      <c r="AO291" s="8">
        <v>1</v>
      </c>
      <c r="AP291" s="8">
        <v>1</v>
      </c>
      <c r="AQ291" s="8">
        <v>1</v>
      </c>
      <c r="AR291" s="8">
        <v>1</v>
      </c>
      <c r="AS291" s="8">
        <v>1</v>
      </c>
      <c r="AT291" s="8">
        <v>1</v>
      </c>
      <c r="AU291" s="8">
        <v>1</v>
      </c>
      <c r="AV291" s="8">
        <v>1</v>
      </c>
      <c r="AW291" s="8">
        <v>1</v>
      </c>
      <c r="AX291" s="8">
        <v>1</v>
      </c>
      <c r="AY291" s="8">
        <v>1</v>
      </c>
      <c r="AZ291" s="8">
        <v>1</v>
      </c>
      <c r="BA291" s="8">
        <v>1</v>
      </c>
      <c r="BB291" s="8">
        <v>1</v>
      </c>
      <c r="BC291" s="8">
        <v>1</v>
      </c>
      <c r="BD291" s="8">
        <v>1</v>
      </c>
      <c r="BE291" s="8">
        <v>1</v>
      </c>
      <c r="BF291" s="8">
        <v>1</v>
      </c>
      <c r="BG291" s="8">
        <v>1</v>
      </c>
      <c r="BH291" s="8">
        <v>1</v>
      </c>
      <c r="BI291" s="8">
        <v>1</v>
      </c>
      <c r="BJ291" s="8">
        <v>1</v>
      </c>
      <c r="BK291" s="8">
        <v>1</v>
      </c>
      <c r="BL291" s="8">
        <v>1</v>
      </c>
      <c r="BM291" s="8">
        <v>1</v>
      </c>
      <c r="BN291" s="8">
        <v>1</v>
      </c>
      <c r="BO291" s="8">
        <v>1</v>
      </c>
      <c r="BP291" s="8">
        <v>1</v>
      </c>
      <c r="BQ291" s="8">
        <v>1</v>
      </c>
      <c r="BR291" s="8">
        <v>1</v>
      </c>
      <c r="BS291" s="8">
        <v>1</v>
      </c>
      <c r="BT291" s="8">
        <v>1</v>
      </c>
      <c r="BU291" s="8">
        <v>1</v>
      </c>
      <c r="BV291" s="8">
        <v>1</v>
      </c>
      <c r="BW291" s="8">
        <v>1</v>
      </c>
      <c r="CK291" s="8">
        <f t="shared" si="77"/>
        <v>0</v>
      </c>
      <c r="CL291" s="8">
        <f t="shared" si="78"/>
        <v>0</v>
      </c>
      <c r="CM291" s="8">
        <f t="shared" si="79"/>
        <v>0</v>
      </c>
      <c r="CN291" s="8">
        <f t="shared" si="80"/>
        <v>0</v>
      </c>
      <c r="CO291" s="8">
        <f t="shared" si="81"/>
        <v>0</v>
      </c>
      <c r="CP291" s="8">
        <f t="shared" si="82"/>
        <v>0</v>
      </c>
      <c r="CQ291" s="8">
        <f t="shared" si="83"/>
        <v>0</v>
      </c>
      <c r="CR291" s="8">
        <f t="shared" si="84"/>
        <v>0</v>
      </c>
      <c r="CS291" s="8">
        <f t="shared" si="85"/>
        <v>0</v>
      </c>
      <c r="CT291" s="8">
        <f t="shared" si="86"/>
        <v>0</v>
      </c>
      <c r="CU291" s="8">
        <f t="shared" si="87"/>
        <v>0</v>
      </c>
      <c r="CV291" s="8">
        <f t="shared" si="88"/>
        <v>0</v>
      </c>
      <c r="CW291" s="8" t="str">
        <f>+_xlfn.XLOOKUP(Table1[[#This Row],[L4 Code]],KIRMATAŞ!B:B,KIRMATAŞ!B:B,"")</f>
        <v/>
      </c>
      <c r="CX291" s="8" t="str">
        <f>+_xlfn.XLOOKUP(Table1[[#This Row],[L4 Code]],'SU TEMİNİ'!C:C,'SU TEMİNİ'!C:C,"")</f>
        <v/>
      </c>
      <c r="CY291" s="8" t="str">
        <f>+_xlfn.XLOOKUP(Table1[[#This Row],[L4 Code]],TAŞ!C:C,TAŞ!C:C,"")</f>
        <v/>
      </c>
      <c r="CZ291" s="8" t="str">
        <f>Table1[[#This Row],[L4 Code]]&amp;"-"&amp;Table1[[#This Row],[T1 Code]]</f>
        <v>E-02.MAK-01.AMR-160-1000</v>
      </c>
      <c r="DA291" s="8"/>
      <c r="DB291" s="8"/>
      <c r="DC291" s="8"/>
      <c r="DD291" s="8"/>
      <c r="DE291" s="8"/>
      <c r="DF291" s="8"/>
      <c r="DG291" s="8"/>
      <c r="DH291" s="8"/>
    </row>
    <row r="292" spans="1:112">
      <c r="A292" s="3" t="s">
        <v>5443</v>
      </c>
      <c r="B292" t="s">
        <v>3753</v>
      </c>
      <c r="D292" t="s">
        <v>4967</v>
      </c>
      <c r="F292" s="77" t="s">
        <v>4973</v>
      </c>
      <c r="H292" s="3" t="s">
        <v>5444</v>
      </c>
      <c r="I292" s="3"/>
      <c r="J292" s="78"/>
      <c r="K292" s="78"/>
      <c r="M292" s="78"/>
      <c r="V292" s="8">
        <v>1</v>
      </c>
      <c r="W292" s="8">
        <v>1</v>
      </c>
      <c r="X292" s="8">
        <v>1</v>
      </c>
      <c r="Y292" s="10">
        <v>1</v>
      </c>
      <c r="Z292" s="8">
        <v>1</v>
      </c>
      <c r="AA292" s="8">
        <v>1</v>
      </c>
      <c r="AB292" s="8">
        <v>1</v>
      </c>
      <c r="AC292" s="8">
        <v>1</v>
      </c>
      <c r="AD292" s="8">
        <v>1</v>
      </c>
      <c r="AE292" s="8">
        <v>1</v>
      </c>
      <c r="AF292" s="8">
        <v>1</v>
      </c>
      <c r="AG292" s="8">
        <v>1</v>
      </c>
      <c r="AH292" s="8">
        <v>1</v>
      </c>
      <c r="AI292" s="8">
        <v>1</v>
      </c>
      <c r="AJ292" s="8">
        <v>1</v>
      </c>
      <c r="AK292" s="8">
        <v>1</v>
      </c>
      <c r="AL292" s="8">
        <v>1</v>
      </c>
      <c r="AM292" s="8">
        <v>1</v>
      </c>
      <c r="AN292" s="8">
        <v>1</v>
      </c>
      <c r="AO292" s="8">
        <v>1</v>
      </c>
      <c r="AP292" s="8">
        <v>1</v>
      </c>
      <c r="AQ292" s="8">
        <v>1</v>
      </c>
      <c r="AR292" s="8">
        <v>1</v>
      </c>
      <c r="AS292" s="8">
        <v>1</v>
      </c>
      <c r="AT292" s="8">
        <v>1</v>
      </c>
      <c r="AU292" s="8">
        <v>1</v>
      </c>
      <c r="AV292" s="8">
        <v>1</v>
      </c>
      <c r="AW292" s="8">
        <v>1</v>
      </c>
      <c r="AX292" s="8">
        <v>1</v>
      </c>
      <c r="AY292" s="8">
        <v>1</v>
      </c>
      <c r="AZ292" s="8">
        <v>1</v>
      </c>
      <c r="BA292" s="8">
        <v>1</v>
      </c>
      <c r="BB292" s="8">
        <v>1</v>
      </c>
      <c r="BC292" s="8">
        <v>1</v>
      </c>
      <c r="BD292" s="8">
        <v>1</v>
      </c>
      <c r="BE292" s="8">
        <v>1</v>
      </c>
      <c r="BF292" s="8">
        <v>1</v>
      </c>
      <c r="BG292" s="8">
        <v>1</v>
      </c>
      <c r="BH292" s="8">
        <v>1</v>
      </c>
      <c r="BI292" s="8">
        <v>1</v>
      </c>
      <c r="BJ292" s="8">
        <v>1</v>
      </c>
      <c r="BK292" s="8">
        <v>1</v>
      </c>
      <c r="BL292" s="8">
        <v>1</v>
      </c>
      <c r="BM292" s="8">
        <v>1</v>
      </c>
      <c r="BN292" s="8">
        <v>1</v>
      </c>
      <c r="BO292" s="8">
        <v>1</v>
      </c>
      <c r="BP292" s="8">
        <v>1</v>
      </c>
      <c r="BQ292" s="8">
        <v>1</v>
      </c>
      <c r="BR292" s="8">
        <v>1</v>
      </c>
      <c r="BS292" s="8">
        <v>1</v>
      </c>
      <c r="BT292" s="8">
        <v>1</v>
      </c>
      <c r="BU292" s="8">
        <v>1</v>
      </c>
      <c r="BV292" s="8">
        <v>1</v>
      </c>
      <c r="BW292" s="8">
        <v>1</v>
      </c>
      <c r="CK292" s="8">
        <f t="shared" si="77"/>
        <v>0</v>
      </c>
      <c r="CL292" s="8">
        <f t="shared" si="78"/>
        <v>0</v>
      </c>
      <c r="CM292" s="8">
        <f t="shared" si="79"/>
        <v>0</v>
      </c>
      <c r="CN292" s="8">
        <f t="shared" si="80"/>
        <v>0</v>
      </c>
      <c r="CO292" s="8">
        <f t="shared" si="81"/>
        <v>0</v>
      </c>
      <c r="CP292" s="8">
        <f t="shared" si="82"/>
        <v>0</v>
      </c>
      <c r="CQ292" s="8">
        <f t="shared" si="83"/>
        <v>0</v>
      </c>
      <c r="CR292" s="8">
        <f t="shared" si="84"/>
        <v>0</v>
      </c>
      <c r="CS292" s="8">
        <f t="shared" si="85"/>
        <v>0</v>
      </c>
      <c r="CT292" s="8">
        <f t="shared" si="86"/>
        <v>0</v>
      </c>
      <c r="CU292" s="8">
        <f t="shared" si="87"/>
        <v>0</v>
      </c>
      <c r="CV292" s="8">
        <f t="shared" si="88"/>
        <v>0</v>
      </c>
      <c r="CW292" s="8" t="str">
        <f>+_xlfn.XLOOKUP(Table1[[#This Row],[L4 Code]],KIRMATAŞ!B:B,KIRMATAŞ!B:B,"")</f>
        <v/>
      </c>
      <c r="CX292" s="8" t="str">
        <f>+_xlfn.XLOOKUP(Table1[[#This Row],[L4 Code]],'SU TEMİNİ'!C:C,'SU TEMİNİ'!C:C,"")</f>
        <v/>
      </c>
      <c r="CY292" s="8" t="str">
        <f>+_xlfn.XLOOKUP(Table1[[#This Row],[L4 Code]],TAŞ!C:C,TAŞ!C:C,"")</f>
        <v/>
      </c>
      <c r="CZ292" s="8" t="str">
        <f>Table1[[#This Row],[L4 Code]]&amp;"-"&amp;Table1[[#This Row],[T1 Code]]</f>
        <v>E-02.MAK-01.AMR-170-1000</v>
      </c>
      <c r="DA292" s="8"/>
      <c r="DB292" s="8"/>
      <c r="DC292" s="8"/>
      <c r="DD292" s="8"/>
      <c r="DE292" s="8"/>
      <c r="DF292" s="8"/>
      <c r="DG292" s="8"/>
      <c r="DH292" s="8"/>
    </row>
    <row r="293" spans="1:112">
      <c r="A293" s="3" t="s">
        <v>5443</v>
      </c>
      <c r="B293" t="s">
        <v>3755</v>
      </c>
      <c r="D293" t="s">
        <v>4967</v>
      </c>
      <c r="F293" s="77" t="s">
        <v>4973</v>
      </c>
      <c r="H293" s="3" t="s">
        <v>5444</v>
      </c>
      <c r="I293" s="3"/>
      <c r="J293" s="78"/>
      <c r="K293" s="78"/>
      <c r="M293" s="78"/>
      <c r="V293" s="8">
        <v>1</v>
      </c>
      <c r="W293" s="8">
        <v>1</v>
      </c>
      <c r="X293" s="8">
        <v>1</v>
      </c>
      <c r="Y293" s="10">
        <v>1</v>
      </c>
      <c r="Z293" s="8">
        <v>1</v>
      </c>
      <c r="AA293" s="8">
        <v>1</v>
      </c>
      <c r="AB293" s="8">
        <v>1</v>
      </c>
      <c r="AC293" s="8">
        <v>1</v>
      </c>
      <c r="AD293" s="8">
        <v>1</v>
      </c>
      <c r="AE293" s="8">
        <v>1</v>
      </c>
      <c r="AF293" s="8">
        <v>1</v>
      </c>
      <c r="AG293" s="8">
        <v>1</v>
      </c>
      <c r="AH293" s="8">
        <v>1</v>
      </c>
      <c r="AI293" s="8">
        <v>1</v>
      </c>
      <c r="AJ293" s="8">
        <v>1</v>
      </c>
      <c r="AK293" s="8">
        <v>1</v>
      </c>
      <c r="AL293" s="8">
        <v>1</v>
      </c>
      <c r="AM293" s="8">
        <v>1</v>
      </c>
      <c r="AN293" s="8">
        <v>1</v>
      </c>
      <c r="AO293" s="8">
        <v>1</v>
      </c>
      <c r="AP293" s="8">
        <v>1</v>
      </c>
      <c r="AQ293" s="8">
        <v>1</v>
      </c>
      <c r="AR293" s="8">
        <v>1</v>
      </c>
      <c r="AS293" s="8">
        <v>1</v>
      </c>
      <c r="AT293" s="8">
        <v>1</v>
      </c>
      <c r="AU293" s="8">
        <v>1</v>
      </c>
      <c r="AV293" s="8">
        <v>1</v>
      </c>
      <c r="AW293" s="8">
        <v>1</v>
      </c>
      <c r="AX293" s="8">
        <v>1</v>
      </c>
      <c r="AY293" s="8">
        <v>1</v>
      </c>
      <c r="AZ293" s="8">
        <v>1</v>
      </c>
      <c r="BA293" s="8">
        <v>1</v>
      </c>
      <c r="BB293" s="8">
        <v>1</v>
      </c>
      <c r="BC293" s="8">
        <v>1</v>
      </c>
      <c r="BD293" s="8">
        <v>1</v>
      </c>
      <c r="BE293" s="8">
        <v>1</v>
      </c>
      <c r="BF293" s="8">
        <v>1</v>
      </c>
      <c r="BG293" s="8">
        <v>1</v>
      </c>
      <c r="BH293" s="8">
        <v>1</v>
      </c>
      <c r="BI293" s="8">
        <v>1</v>
      </c>
      <c r="BJ293" s="8">
        <v>1</v>
      </c>
      <c r="BK293" s="8">
        <v>1</v>
      </c>
      <c r="BL293" s="8">
        <v>1</v>
      </c>
      <c r="BM293" s="8">
        <v>1</v>
      </c>
      <c r="BN293" s="8">
        <v>1</v>
      </c>
      <c r="BO293" s="8">
        <v>1</v>
      </c>
      <c r="BP293" s="8">
        <v>1</v>
      </c>
      <c r="BQ293" s="8">
        <v>1</v>
      </c>
      <c r="BR293" s="8">
        <v>1</v>
      </c>
      <c r="BS293" s="8">
        <v>1</v>
      </c>
      <c r="BT293" s="8">
        <v>1</v>
      </c>
      <c r="BU293" s="8">
        <v>1</v>
      </c>
      <c r="BV293" s="8">
        <v>1</v>
      </c>
      <c r="BW293" s="8">
        <v>1</v>
      </c>
      <c r="CK293" s="8">
        <f t="shared" si="77"/>
        <v>0</v>
      </c>
      <c r="CL293" s="8">
        <f t="shared" si="78"/>
        <v>0</v>
      </c>
      <c r="CM293" s="8">
        <f t="shared" si="79"/>
        <v>0</v>
      </c>
      <c r="CN293" s="8">
        <f t="shared" si="80"/>
        <v>0</v>
      </c>
      <c r="CO293" s="8">
        <f t="shared" si="81"/>
        <v>0</v>
      </c>
      <c r="CP293" s="8">
        <f t="shared" si="82"/>
        <v>0</v>
      </c>
      <c r="CQ293" s="8">
        <f t="shared" si="83"/>
        <v>0</v>
      </c>
      <c r="CR293" s="8">
        <f t="shared" si="84"/>
        <v>0</v>
      </c>
      <c r="CS293" s="8">
        <f t="shared" si="85"/>
        <v>0</v>
      </c>
      <c r="CT293" s="8">
        <f t="shared" si="86"/>
        <v>0</v>
      </c>
      <c r="CU293" s="8">
        <f t="shared" si="87"/>
        <v>0</v>
      </c>
      <c r="CV293" s="8">
        <f t="shared" si="88"/>
        <v>0</v>
      </c>
      <c r="CW293" s="8" t="str">
        <f>+_xlfn.XLOOKUP(Table1[[#This Row],[L4 Code]],KIRMATAŞ!B:B,KIRMATAŞ!B:B,"")</f>
        <v/>
      </c>
      <c r="CX293" s="8" t="str">
        <f>+_xlfn.XLOOKUP(Table1[[#This Row],[L4 Code]],'SU TEMİNİ'!C:C,'SU TEMİNİ'!C:C,"")</f>
        <v/>
      </c>
      <c r="CY293" s="8" t="str">
        <f>+_xlfn.XLOOKUP(Table1[[#This Row],[L4 Code]],TAŞ!C:C,TAŞ!C:C,"")</f>
        <v/>
      </c>
      <c r="CZ293" s="8" t="str">
        <f>Table1[[#This Row],[L4 Code]]&amp;"-"&amp;Table1[[#This Row],[T1 Code]]</f>
        <v>E-02.MAK-01.AMR-180-1000</v>
      </c>
      <c r="DA293" s="8"/>
      <c r="DB293" s="8"/>
      <c r="DC293" s="8"/>
      <c r="DD293" s="8"/>
      <c r="DE293" s="8"/>
      <c r="DF293" s="8"/>
      <c r="DG293" s="8"/>
      <c r="DH293" s="8"/>
    </row>
    <row r="294" spans="1:112">
      <c r="A294" s="3" t="s">
        <v>5443</v>
      </c>
      <c r="B294" t="s">
        <v>3757</v>
      </c>
      <c r="D294" t="s">
        <v>4967</v>
      </c>
      <c r="F294" s="77" t="s">
        <v>4973</v>
      </c>
      <c r="H294" s="3" t="s">
        <v>5444</v>
      </c>
      <c r="I294" s="3"/>
      <c r="J294" s="78"/>
      <c r="K294" s="78"/>
      <c r="M294" s="78"/>
      <c r="V294" s="8">
        <v>1</v>
      </c>
      <c r="W294" s="8">
        <v>1</v>
      </c>
      <c r="X294" s="8">
        <v>1</v>
      </c>
      <c r="Y294" s="10">
        <v>1</v>
      </c>
      <c r="Z294" s="8">
        <v>1</v>
      </c>
      <c r="AA294" s="8">
        <v>1</v>
      </c>
      <c r="AB294" s="8">
        <v>1</v>
      </c>
      <c r="AC294" s="8">
        <v>1</v>
      </c>
      <c r="AD294" s="8">
        <v>1</v>
      </c>
      <c r="AE294" s="8">
        <v>1</v>
      </c>
      <c r="AF294" s="8">
        <v>1</v>
      </c>
      <c r="AG294" s="8">
        <v>1</v>
      </c>
      <c r="AH294" s="8">
        <v>1</v>
      </c>
      <c r="AI294" s="8">
        <v>1</v>
      </c>
      <c r="AJ294" s="8">
        <v>1</v>
      </c>
      <c r="AK294" s="8">
        <v>1</v>
      </c>
      <c r="AL294" s="8">
        <v>1</v>
      </c>
      <c r="AM294" s="8">
        <v>1</v>
      </c>
      <c r="AN294" s="8">
        <v>1</v>
      </c>
      <c r="AO294" s="8">
        <v>1</v>
      </c>
      <c r="AP294" s="8">
        <v>1</v>
      </c>
      <c r="AQ294" s="8">
        <v>1</v>
      </c>
      <c r="AR294" s="8">
        <v>1</v>
      </c>
      <c r="AS294" s="8">
        <v>1</v>
      </c>
      <c r="AT294" s="8">
        <v>1</v>
      </c>
      <c r="AU294" s="8">
        <v>1</v>
      </c>
      <c r="AV294" s="8">
        <v>1</v>
      </c>
      <c r="AW294" s="8">
        <v>1</v>
      </c>
      <c r="AX294" s="8">
        <v>1</v>
      </c>
      <c r="AY294" s="8">
        <v>1</v>
      </c>
      <c r="AZ294" s="8">
        <v>1</v>
      </c>
      <c r="BA294" s="8">
        <v>1</v>
      </c>
      <c r="BB294" s="8">
        <v>1</v>
      </c>
      <c r="BC294" s="8">
        <v>1</v>
      </c>
      <c r="BD294" s="8">
        <v>1</v>
      </c>
      <c r="BE294" s="8">
        <v>1</v>
      </c>
      <c r="BF294" s="8">
        <v>1</v>
      </c>
      <c r="BG294" s="8">
        <v>1</v>
      </c>
      <c r="BH294" s="8">
        <v>1</v>
      </c>
      <c r="BI294" s="8">
        <v>1</v>
      </c>
      <c r="BJ294" s="8">
        <v>1</v>
      </c>
      <c r="BK294" s="8">
        <v>1</v>
      </c>
      <c r="BL294" s="8">
        <v>1</v>
      </c>
      <c r="BM294" s="8">
        <v>1</v>
      </c>
      <c r="BN294" s="8">
        <v>1</v>
      </c>
      <c r="BO294" s="8">
        <v>1</v>
      </c>
      <c r="BP294" s="8">
        <v>1</v>
      </c>
      <c r="BQ294" s="8">
        <v>1</v>
      </c>
      <c r="BR294" s="8">
        <v>1</v>
      </c>
      <c r="BS294" s="8">
        <v>1</v>
      </c>
      <c r="BT294" s="8">
        <v>1</v>
      </c>
      <c r="BU294" s="8">
        <v>1</v>
      </c>
      <c r="BV294" s="8">
        <v>1</v>
      </c>
      <c r="BW294" s="8">
        <v>1</v>
      </c>
      <c r="CK294" s="8">
        <f t="shared" si="77"/>
        <v>0</v>
      </c>
      <c r="CL294" s="8">
        <f t="shared" si="78"/>
        <v>0</v>
      </c>
      <c r="CM294" s="8">
        <f t="shared" si="79"/>
        <v>0</v>
      </c>
      <c r="CN294" s="8">
        <f t="shared" si="80"/>
        <v>0</v>
      </c>
      <c r="CO294" s="8">
        <f t="shared" si="81"/>
        <v>0</v>
      </c>
      <c r="CP294" s="8">
        <f t="shared" si="82"/>
        <v>0</v>
      </c>
      <c r="CQ294" s="8">
        <f t="shared" si="83"/>
        <v>0</v>
      </c>
      <c r="CR294" s="8">
        <f t="shared" si="84"/>
        <v>0</v>
      </c>
      <c r="CS294" s="8">
        <f t="shared" si="85"/>
        <v>0</v>
      </c>
      <c r="CT294" s="8">
        <f t="shared" si="86"/>
        <v>0</v>
      </c>
      <c r="CU294" s="8">
        <f t="shared" si="87"/>
        <v>0</v>
      </c>
      <c r="CV294" s="8">
        <f t="shared" si="88"/>
        <v>0</v>
      </c>
      <c r="CW294" s="8" t="str">
        <f>+_xlfn.XLOOKUP(Table1[[#This Row],[L4 Code]],KIRMATAŞ!B:B,KIRMATAŞ!B:B,"")</f>
        <v/>
      </c>
      <c r="CX294" s="8" t="str">
        <f>+_xlfn.XLOOKUP(Table1[[#This Row],[L4 Code]],'SU TEMİNİ'!C:C,'SU TEMİNİ'!C:C,"")</f>
        <v/>
      </c>
      <c r="CY294" s="8" t="str">
        <f>+_xlfn.XLOOKUP(Table1[[#This Row],[L4 Code]],TAŞ!C:C,TAŞ!C:C,"")</f>
        <v/>
      </c>
      <c r="CZ294" s="8" t="str">
        <f>Table1[[#This Row],[L4 Code]]&amp;"-"&amp;Table1[[#This Row],[T1 Code]]</f>
        <v>E-02.MAK-01.AMR-190-1000</v>
      </c>
      <c r="DA294" s="8"/>
      <c r="DB294" s="8"/>
      <c r="DC294" s="8"/>
      <c r="DD294" s="8"/>
      <c r="DE294" s="8"/>
      <c r="DF294" s="8"/>
      <c r="DG294" s="8"/>
      <c r="DH294" s="8"/>
    </row>
    <row r="295" spans="1:112">
      <c r="A295" s="3" t="s">
        <v>5443</v>
      </c>
      <c r="B295" t="s">
        <v>3759</v>
      </c>
      <c r="D295" t="s">
        <v>4967</v>
      </c>
      <c r="F295" s="77" t="s">
        <v>4973</v>
      </c>
      <c r="H295" s="3" t="s">
        <v>5444</v>
      </c>
      <c r="I295" s="3"/>
      <c r="J295" s="78"/>
      <c r="K295" s="78"/>
      <c r="M295" s="78"/>
      <c r="V295" s="8">
        <v>1</v>
      </c>
      <c r="W295" s="8">
        <v>1</v>
      </c>
      <c r="X295" s="8">
        <v>1</v>
      </c>
      <c r="Y295" s="10">
        <v>1</v>
      </c>
      <c r="Z295" s="8">
        <v>1</v>
      </c>
      <c r="AA295" s="8">
        <v>1</v>
      </c>
      <c r="AB295" s="8">
        <v>1</v>
      </c>
      <c r="AC295" s="8">
        <v>1</v>
      </c>
      <c r="AD295" s="8">
        <v>1</v>
      </c>
      <c r="AE295" s="8">
        <v>1</v>
      </c>
      <c r="AF295" s="8">
        <v>1</v>
      </c>
      <c r="AG295" s="8">
        <v>1</v>
      </c>
      <c r="AH295" s="8">
        <v>1</v>
      </c>
      <c r="AI295" s="8">
        <v>1</v>
      </c>
      <c r="AJ295" s="8">
        <v>1</v>
      </c>
      <c r="AK295" s="8">
        <v>1</v>
      </c>
      <c r="AL295" s="8">
        <v>1</v>
      </c>
      <c r="AM295" s="8">
        <v>1</v>
      </c>
      <c r="AN295" s="8">
        <v>1</v>
      </c>
      <c r="AO295" s="8">
        <v>1</v>
      </c>
      <c r="AP295" s="8">
        <v>1</v>
      </c>
      <c r="AQ295" s="8">
        <v>1</v>
      </c>
      <c r="AR295" s="8">
        <v>1</v>
      </c>
      <c r="AS295" s="8">
        <v>1</v>
      </c>
      <c r="AT295" s="8">
        <v>1</v>
      </c>
      <c r="AU295" s="8">
        <v>1</v>
      </c>
      <c r="AV295" s="8">
        <v>1</v>
      </c>
      <c r="AW295" s="8">
        <v>1</v>
      </c>
      <c r="AX295" s="8">
        <v>1</v>
      </c>
      <c r="AY295" s="8">
        <v>1</v>
      </c>
      <c r="AZ295" s="8">
        <v>1</v>
      </c>
      <c r="BA295" s="8">
        <v>1</v>
      </c>
      <c r="BB295" s="8">
        <v>1</v>
      </c>
      <c r="BC295" s="8">
        <v>1</v>
      </c>
      <c r="BD295" s="8">
        <v>1</v>
      </c>
      <c r="BE295" s="8">
        <v>1</v>
      </c>
      <c r="BF295" s="8">
        <v>1</v>
      </c>
      <c r="BG295" s="8">
        <v>1</v>
      </c>
      <c r="BH295" s="8">
        <v>1</v>
      </c>
      <c r="BI295" s="8">
        <v>1</v>
      </c>
      <c r="BJ295" s="8">
        <v>1</v>
      </c>
      <c r="BK295" s="8">
        <v>1</v>
      </c>
      <c r="BL295" s="8">
        <v>1</v>
      </c>
      <c r="BM295" s="8">
        <v>1</v>
      </c>
      <c r="BN295" s="8">
        <v>1</v>
      </c>
      <c r="BO295" s="8">
        <v>1</v>
      </c>
      <c r="BP295" s="8">
        <v>1</v>
      </c>
      <c r="BQ295" s="8">
        <v>1</v>
      </c>
      <c r="BR295" s="8">
        <v>1</v>
      </c>
      <c r="BS295" s="8">
        <v>1</v>
      </c>
      <c r="BT295" s="8">
        <v>1</v>
      </c>
      <c r="BU295" s="8">
        <v>1</v>
      </c>
      <c r="BV295" s="8">
        <v>1</v>
      </c>
      <c r="BW295" s="8">
        <v>1</v>
      </c>
      <c r="CK295" s="8">
        <f t="shared" si="77"/>
        <v>0</v>
      </c>
      <c r="CL295" s="8">
        <f t="shared" si="78"/>
        <v>0</v>
      </c>
      <c r="CM295" s="8">
        <f t="shared" si="79"/>
        <v>0</v>
      </c>
      <c r="CN295" s="8">
        <f t="shared" si="80"/>
        <v>0</v>
      </c>
      <c r="CO295" s="8">
        <f t="shared" si="81"/>
        <v>0</v>
      </c>
      <c r="CP295" s="8">
        <f t="shared" si="82"/>
        <v>0</v>
      </c>
      <c r="CQ295" s="8">
        <f t="shared" si="83"/>
        <v>0</v>
      </c>
      <c r="CR295" s="8">
        <f t="shared" si="84"/>
        <v>0</v>
      </c>
      <c r="CS295" s="8">
        <f t="shared" si="85"/>
        <v>0</v>
      </c>
      <c r="CT295" s="8">
        <f t="shared" si="86"/>
        <v>0</v>
      </c>
      <c r="CU295" s="8">
        <f t="shared" si="87"/>
        <v>0</v>
      </c>
      <c r="CV295" s="8">
        <f t="shared" si="88"/>
        <v>0</v>
      </c>
      <c r="CW295" s="8" t="str">
        <f>+_xlfn.XLOOKUP(Table1[[#This Row],[L4 Code]],KIRMATAŞ!B:B,KIRMATAŞ!B:B,"")</f>
        <v/>
      </c>
      <c r="CX295" s="8" t="str">
        <f>+_xlfn.XLOOKUP(Table1[[#This Row],[L4 Code]],'SU TEMİNİ'!C:C,'SU TEMİNİ'!C:C,"")</f>
        <v/>
      </c>
      <c r="CY295" s="8" t="str">
        <f>+_xlfn.XLOOKUP(Table1[[#This Row],[L4 Code]],TAŞ!C:C,TAŞ!C:C,"")</f>
        <v/>
      </c>
      <c r="CZ295" s="8" t="str">
        <f>Table1[[#This Row],[L4 Code]]&amp;"-"&amp;Table1[[#This Row],[T1 Code]]</f>
        <v>E-02.MAK-01.AMR-200-1000</v>
      </c>
      <c r="DA295" s="8"/>
      <c r="DB295" s="8"/>
      <c r="DC295" s="8"/>
      <c r="DD295" s="8"/>
      <c r="DE295" s="8"/>
      <c r="DF295" s="8"/>
      <c r="DG295" s="8"/>
      <c r="DH295" s="8"/>
    </row>
    <row r="296" spans="1:112">
      <c r="A296" s="3" t="s">
        <v>5443</v>
      </c>
      <c r="B296" t="s">
        <v>3761</v>
      </c>
      <c r="D296" t="s">
        <v>4967</v>
      </c>
      <c r="F296" s="77" t="s">
        <v>4973</v>
      </c>
      <c r="H296" s="3" t="s">
        <v>5444</v>
      </c>
      <c r="I296" s="3"/>
      <c r="J296" s="78"/>
      <c r="K296" s="78"/>
      <c r="M296" s="78"/>
      <c r="V296" s="8">
        <v>1</v>
      </c>
      <c r="W296" s="8">
        <v>1</v>
      </c>
      <c r="X296" s="8">
        <v>1</v>
      </c>
      <c r="Y296" s="10">
        <v>1</v>
      </c>
      <c r="Z296" s="8">
        <v>1</v>
      </c>
      <c r="AA296" s="8">
        <v>1</v>
      </c>
      <c r="AB296" s="8">
        <v>1</v>
      </c>
      <c r="AC296" s="8">
        <v>1</v>
      </c>
      <c r="AD296" s="8">
        <v>1</v>
      </c>
      <c r="AE296" s="8">
        <v>1</v>
      </c>
      <c r="AF296" s="8">
        <v>1</v>
      </c>
      <c r="AG296" s="8">
        <v>1</v>
      </c>
      <c r="AH296" s="8">
        <v>1</v>
      </c>
      <c r="AI296" s="8">
        <v>1</v>
      </c>
      <c r="AJ296" s="8">
        <v>1</v>
      </c>
      <c r="AK296" s="8">
        <v>1</v>
      </c>
      <c r="AL296" s="8">
        <v>1</v>
      </c>
      <c r="AM296" s="8">
        <v>1</v>
      </c>
      <c r="AN296" s="8">
        <v>1</v>
      </c>
      <c r="AO296" s="8">
        <v>1</v>
      </c>
      <c r="AP296" s="8">
        <v>1</v>
      </c>
      <c r="AQ296" s="8">
        <v>1</v>
      </c>
      <c r="AR296" s="8">
        <v>1</v>
      </c>
      <c r="AS296" s="8">
        <v>1</v>
      </c>
      <c r="AT296" s="8">
        <v>1</v>
      </c>
      <c r="AU296" s="8">
        <v>1</v>
      </c>
      <c r="AV296" s="8">
        <v>1</v>
      </c>
      <c r="AW296" s="8">
        <v>1</v>
      </c>
      <c r="AX296" s="8">
        <v>1</v>
      </c>
      <c r="AY296" s="8">
        <v>1</v>
      </c>
      <c r="AZ296" s="8">
        <v>1</v>
      </c>
      <c r="BA296" s="8">
        <v>1</v>
      </c>
      <c r="BB296" s="8">
        <v>1</v>
      </c>
      <c r="BC296" s="8">
        <v>1</v>
      </c>
      <c r="BD296" s="8">
        <v>1</v>
      </c>
      <c r="BE296" s="8">
        <v>1</v>
      </c>
      <c r="BF296" s="8">
        <v>1</v>
      </c>
      <c r="BG296" s="8">
        <v>1</v>
      </c>
      <c r="BH296" s="8">
        <v>1</v>
      </c>
      <c r="BI296" s="8">
        <v>1</v>
      </c>
      <c r="BJ296" s="8">
        <v>1</v>
      </c>
      <c r="BK296" s="8">
        <v>1</v>
      </c>
      <c r="BL296" s="8">
        <v>1</v>
      </c>
      <c r="BM296" s="8">
        <v>1</v>
      </c>
      <c r="BN296" s="8">
        <v>1</v>
      </c>
      <c r="BO296" s="8">
        <v>1</v>
      </c>
      <c r="BP296" s="8">
        <v>1</v>
      </c>
      <c r="BQ296" s="8">
        <v>1</v>
      </c>
      <c r="BR296" s="8">
        <v>1</v>
      </c>
      <c r="BS296" s="8">
        <v>1</v>
      </c>
      <c r="BT296" s="8">
        <v>1</v>
      </c>
      <c r="BU296" s="8">
        <v>1</v>
      </c>
      <c r="BV296" s="8">
        <v>1</v>
      </c>
      <c r="BW296" s="8">
        <v>1</v>
      </c>
      <c r="CK296" s="8">
        <f t="shared" si="77"/>
        <v>0</v>
      </c>
      <c r="CL296" s="8">
        <f t="shared" si="78"/>
        <v>0</v>
      </c>
      <c r="CM296" s="8">
        <f t="shared" si="79"/>
        <v>0</v>
      </c>
      <c r="CN296" s="8">
        <f t="shared" si="80"/>
        <v>0</v>
      </c>
      <c r="CO296" s="8">
        <f t="shared" si="81"/>
        <v>0</v>
      </c>
      <c r="CP296" s="8">
        <f t="shared" si="82"/>
        <v>0</v>
      </c>
      <c r="CQ296" s="8">
        <f t="shared" si="83"/>
        <v>0</v>
      </c>
      <c r="CR296" s="8">
        <f t="shared" si="84"/>
        <v>0</v>
      </c>
      <c r="CS296" s="8">
        <f t="shared" si="85"/>
        <v>0</v>
      </c>
      <c r="CT296" s="8">
        <f t="shared" si="86"/>
        <v>0</v>
      </c>
      <c r="CU296" s="8">
        <f t="shared" si="87"/>
        <v>0</v>
      </c>
      <c r="CV296" s="8">
        <f t="shared" si="88"/>
        <v>0</v>
      </c>
      <c r="CW296" s="8" t="str">
        <f>+_xlfn.XLOOKUP(Table1[[#This Row],[L4 Code]],KIRMATAŞ!B:B,KIRMATAŞ!B:B,"")</f>
        <v/>
      </c>
      <c r="CX296" s="8" t="str">
        <f>+_xlfn.XLOOKUP(Table1[[#This Row],[L4 Code]],'SU TEMİNİ'!C:C,'SU TEMİNİ'!C:C,"")</f>
        <v/>
      </c>
      <c r="CY296" s="8" t="str">
        <f>+_xlfn.XLOOKUP(Table1[[#This Row],[L4 Code]],TAŞ!C:C,TAŞ!C:C,"")</f>
        <v/>
      </c>
      <c r="CZ296" s="8" t="str">
        <f>Table1[[#This Row],[L4 Code]]&amp;"-"&amp;Table1[[#This Row],[T1 Code]]</f>
        <v>E-02.MAK-01.AMR-210-1000</v>
      </c>
      <c r="DA296" s="8"/>
      <c r="DB296" s="8"/>
      <c r="DC296" s="8"/>
      <c r="DD296" s="8"/>
      <c r="DE296" s="8"/>
      <c r="DF296" s="8"/>
      <c r="DG296" s="8"/>
      <c r="DH296" s="8"/>
    </row>
    <row r="297" spans="1:112">
      <c r="A297" s="3" t="s">
        <v>5443</v>
      </c>
      <c r="B297" t="s">
        <v>3765</v>
      </c>
      <c r="D297" t="s">
        <v>4967</v>
      </c>
      <c r="F297" s="77" t="s">
        <v>4973</v>
      </c>
      <c r="H297" s="3" t="s">
        <v>5444</v>
      </c>
      <c r="I297" s="3"/>
      <c r="J297" s="78"/>
      <c r="K297" s="78"/>
      <c r="M297" s="78"/>
      <c r="V297" s="8">
        <v>1</v>
      </c>
      <c r="W297" s="8">
        <v>1</v>
      </c>
      <c r="X297" s="8">
        <v>1</v>
      </c>
      <c r="Y297" s="10">
        <v>1</v>
      </c>
      <c r="Z297" s="8">
        <v>1</v>
      </c>
      <c r="AA297" s="8">
        <v>1</v>
      </c>
      <c r="AB297" s="8">
        <v>1</v>
      </c>
      <c r="AC297" s="8">
        <v>1</v>
      </c>
      <c r="AD297" s="8">
        <v>1</v>
      </c>
      <c r="AE297" s="8">
        <v>1</v>
      </c>
      <c r="AF297" s="8">
        <v>1</v>
      </c>
      <c r="AG297" s="8">
        <v>1</v>
      </c>
      <c r="AH297" s="8">
        <v>1</v>
      </c>
      <c r="AI297" s="8">
        <v>1</v>
      </c>
      <c r="AJ297" s="8">
        <v>1</v>
      </c>
      <c r="AK297" s="8">
        <v>1</v>
      </c>
      <c r="AL297" s="8">
        <v>1</v>
      </c>
      <c r="AM297" s="8">
        <v>1</v>
      </c>
      <c r="AN297" s="8">
        <v>1</v>
      </c>
      <c r="AO297" s="8">
        <v>1</v>
      </c>
      <c r="AP297" s="8">
        <v>1</v>
      </c>
      <c r="AQ297" s="8">
        <v>1</v>
      </c>
      <c r="AR297" s="8">
        <v>1</v>
      </c>
      <c r="AS297" s="8">
        <v>1</v>
      </c>
      <c r="AT297" s="8">
        <v>1</v>
      </c>
      <c r="AU297" s="8">
        <v>1</v>
      </c>
      <c r="AV297" s="8">
        <v>1</v>
      </c>
      <c r="AW297" s="8">
        <v>1</v>
      </c>
      <c r="AX297" s="8">
        <v>1</v>
      </c>
      <c r="AY297" s="8">
        <v>1</v>
      </c>
      <c r="AZ297" s="8">
        <v>1</v>
      </c>
      <c r="BA297" s="8">
        <v>1</v>
      </c>
      <c r="BB297" s="8">
        <v>1</v>
      </c>
      <c r="BC297" s="8">
        <v>1</v>
      </c>
      <c r="BD297" s="8">
        <v>1</v>
      </c>
      <c r="BE297" s="8">
        <v>1</v>
      </c>
      <c r="BF297" s="8">
        <v>1</v>
      </c>
      <c r="BG297" s="8">
        <v>1</v>
      </c>
      <c r="BH297" s="8">
        <v>1</v>
      </c>
      <c r="BI297" s="8">
        <v>1</v>
      </c>
      <c r="BJ297" s="8">
        <v>1</v>
      </c>
      <c r="BK297" s="8">
        <v>1</v>
      </c>
      <c r="BL297" s="8">
        <v>1</v>
      </c>
      <c r="BM297" s="8">
        <v>1</v>
      </c>
      <c r="BN297" s="8">
        <v>1</v>
      </c>
      <c r="BO297" s="8">
        <v>1</v>
      </c>
      <c r="BP297" s="8">
        <v>1</v>
      </c>
      <c r="BQ297" s="8">
        <v>1</v>
      </c>
      <c r="BR297" s="8">
        <v>1</v>
      </c>
      <c r="BS297" s="8">
        <v>1</v>
      </c>
      <c r="BT297" s="8">
        <v>1</v>
      </c>
      <c r="BU297" s="8">
        <v>1</v>
      </c>
      <c r="BV297" s="8">
        <v>1</v>
      </c>
      <c r="BW297" s="8">
        <v>1</v>
      </c>
      <c r="CK297" s="8">
        <f t="shared" si="77"/>
        <v>0</v>
      </c>
      <c r="CL297" s="8">
        <f t="shared" si="78"/>
        <v>0</v>
      </c>
      <c r="CM297" s="8">
        <f t="shared" si="79"/>
        <v>0</v>
      </c>
      <c r="CN297" s="8">
        <f t="shared" si="80"/>
        <v>0</v>
      </c>
      <c r="CO297" s="8">
        <f t="shared" si="81"/>
        <v>0</v>
      </c>
      <c r="CP297" s="8">
        <f t="shared" si="82"/>
        <v>0</v>
      </c>
      <c r="CQ297" s="8">
        <f t="shared" si="83"/>
        <v>0</v>
      </c>
      <c r="CR297" s="8">
        <f t="shared" si="84"/>
        <v>0</v>
      </c>
      <c r="CS297" s="8">
        <f t="shared" si="85"/>
        <v>0</v>
      </c>
      <c r="CT297" s="8">
        <f t="shared" si="86"/>
        <v>0</v>
      </c>
      <c r="CU297" s="8">
        <f t="shared" si="87"/>
        <v>0</v>
      </c>
      <c r="CV297" s="8">
        <f t="shared" si="88"/>
        <v>0</v>
      </c>
      <c r="CW297" s="8" t="str">
        <f>+_xlfn.XLOOKUP(Table1[[#This Row],[L4 Code]],KIRMATAŞ!B:B,KIRMATAŞ!B:B,"")</f>
        <v/>
      </c>
      <c r="CX297" s="8" t="str">
        <f>+_xlfn.XLOOKUP(Table1[[#This Row],[L4 Code]],'SU TEMİNİ'!C:C,'SU TEMİNİ'!C:C,"")</f>
        <v/>
      </c>
      <c r="CY297" s="8" t="str">
        <f>+_xlfn.XLOOKUP(Table1[[#This Row],[L4 Code]],TAŞ!C:C,TAŞ!C:C,"")</f>
        <v/>
      </c>
      <c r="CZ297" s="8" t="str">
        <f>Table1[[#This Row],[L4 Code]]&amp;"-"&amp;Table1[[#This Row],[T1 Code]]</f>
        <v>E-02.MAK-01.AMR-220-1000</v>
      </c>
      <c r="DA297" s="8"/>
      <c r="DB297" s="8"/>
      <c r="DC297" s="8"/>
      <c r="DD297" s="8"/>
      <c r="DE297" s="8"/>
      <c r="DF297" s="8"/>
      <c r="DG297" s="8"/>
      <c r="DH297" s="8"/>
    </row>
    <row r="298" spans="1:112">
      <c r="A298" s="3" t="s">
        <v>5443</v>
      </c>
      <c r="B298" t="s">
        <v>3767</v>
      </c>
      <c r="D298" t="s">
        <v>4967</v>
      </c>
      <c r="F298" s="77" t="s">
        <v>4973</v>
      </c>
      <c r="H298" s="3" t="s">
        <v>5444</v>
      </c>
      <c r="I298" s="3"/>
      <c r="J298" s="78"/>
      <c r="K298" s="78"/>
      <c r="M298" s="78"/>
      <c r="V298" s="8">
        <v>1</v>
      </c>
      <c r="W298" s="8">
        <v>1</v>
      </c>
      <c r="X298" s="8">
        <v>1</v>
      </c>
      <c r="Y298" s="10">
        <v>1</v>
      </c>
      <c r="Z298" s="8">
        <v>1</v>
      </c>
      <c r="AA298" s="8">
        <v>1</v>
      </c>
      <c r="AB298" s="8">
        <v>1</v>
      </c>
      <c r="AC298" s="8">
        <v>1</v>
      </c>
      <c r="AD298" s="8">
        <v>1</v>
      </c>
      <c r="AE298" s="8">
        <v>1</v>
      </c>
      <c r="AF298" s="8">
        <v>1</v>
      </c>
      <c r="AG298" s="8">
        <v>1</v>
      </c>
      <c r="AH298" s="8">
        <v>1</v>
      </c>
      <c r="AI298" s="8">
        <v>1</v>
      </c>
      <c r="AJ298" s="8">
        <v>1</v>
      </c>
      <c r="AK298" s="8">
        <v>1</v>
      </c>
      <c r="AL298" s="8">
        <v>1</v>
      </c>
      <c r="AM298" s="8">
        <v>1</v>
      </c>
      <c r="AN298" s="8">
        <v>1</v>
      </c>
      <c r="AO298" s="8">
        <v>1</v>
      </c>
      <c r="AP298" s="8">
        <v>1</v>
      </c>
      <c r="AQ298" s="8">
        <v>1</v>
      </c>
      <c r="AR298" s="8">
        <v>1</v>
      </c>
      <c r="AS298" s="8">
        <v>1</v>
      </c>
      <c r="AT298" s="8">
        <v>1</v>
      </c>
      <c r="AU298" s="8">
        <v>1</v>
      </c>
      <c r="AV298" s="8">
        <v>1</v>
      </c>
      <c r="AW298" s="8">
        <v>1</v>
      </c>
      <c r="AX298" s="8">
        <v>1</v>
      </c>
      <c r="AY298" s="8">
        <v>1</v>
      </c>
      <c r="AZ298" s="8">
        <v>1</v>
      </c>
      <c r="BA298" s="8">
        <v>1</v>
      </c>
      <c r="BB298" s="8">
        <v>1</v>
      </c>
      <c r="BC298" s="8">
        <v>1</v>
      </c>
      <c r="BD298" s="8">
        <v>1</v>
      </c>
      <c r="BE298" s="8">
        <v>1</v>
      </c>
      <c r="BF298" s="8">
        <v>1</v>
      </c>
      <c r="BG298" s="8">
        <v>1</v>
      </c>
      <c r="BH298" s="8">
        <v>1</v>
      </c>
      <c r="BI298" s="8">
        <v>1</v>
      </c>
      <c r="BJ298" s="8">
        <v>1</v>
      </c>
      <c r="BK298" s="8">
        <v>1</v>
      </c>
      <c r="BL298" s="8">
        <v>1</v>
      </c>
      <c r="BM298" s="8">
        <v>1</v>
      </c>
      <c r="BN298" s="8">
        <v>1</v>
      </c>
      <c r="BO298" s="8">
        <v>1</v>
      </c>
      <c r="BP298" s="8">
        <v>1</v>
      </c>
      <c r="BQ298" s="8">
        <v>1</v>
      </c>
      <c r="BR298" s="8">
        <v>1</v>
      </c>
      <c r="BS298" s="8">
        <v>1</v>
      </c>
      <c r="BT298" s="8">
        <v>1</v>
      </c>
      <c r="BU298" s="8">
        <v>1</v>
      </c>
      <c r="BV298" s="8">
        <v>1</v>
      </c>
      <c r="BW298" s="8">
        <v>1</v>
      </c>
      <c r="CK298" s="8">
        <f t="shared" si="77"/>
        <v>0</v>
      </c>
      <c r="CL298" s="8">
        <f t="shared" si="78"/>
        <v>0</v>
      </c>
      <c r="CM298" s="8">
        <f t="shared" si="79"/>
        <v>0</v>
      </c>
      <c r="CN298" s="8">
        <f t="shared" si="80"/>
        <v>0</v>
      </c>
      <c r="CO298" s="8">
        <f t="shared" si="81"/>
        <v>0</v>
      </c>
      <c r="CP298" s="8">
        <f t="shared" si="82"/>
        <v>0</v>
      </c>
      <c r="CQ298" s="8">
        <f t="shared" si="83"/>
        <v>0</v>
      </c>
      <c r="CR298" s="8">
        <f t="shared" si="84"/>
        <v>0</v>
      </c>
      <c r="CS298" s="8">
        <f t="shared" si="85"/>
        <v>0</v>
      </c>
      <c r="CT298" s="8">
        <f t="shared" si="86"/>
        <v>0</v>
      </c>
      <c r="CU298" s="8">
        <f t="shared" si="87"/>
        <v>0</v>
      </c>
      <c r="CV298" s="8">
        <f t="shared" si="88"/>
        <v>0</v>
      </c>
      <c r="CW298" s="8" t="str">
        <f>+_xlfn.XLOOKUP(Table1[[#This Row],[L4 Code]],KIRMATAŞ!B:B,KIRMATAŞ!B:B,"")</f>
        <v/>
      </c>
      <c r="CX298" s="8" t="str">
        <f>+_xlfn.XLOOKUP(Table1[[#This Row],[L4 Code]],'SU TEMİNİ'!C:C,'SU TEMİNİ'!C:C,"")</f>
        <v/>
      </c>
      <c r="CY298" s="8" t="str">
        <f>+_xlfn.XLOOKUP(Table1[[#This Row],[L4 Code]],TAŞ!C:C,TAŞ!C:C,"")</f>
        <v/>
      </c>
      <c r="CZ298" s="8" t="str">
        <f>Table1[[#This Row],[L4 Code]]&amp;"-"&amp;Table1[[#This Row],[T1 Code]]</f>
        <v>E-02.MAK-01.AMR-510-1000</v>
      </c>
      <c r="DA298" s="8"/>
      <c r="DB298" s="8"/>
      <c r="DC298" s="8"/>
      <c r="DD298" s="8"/>
      <c r="DE298" s="8"/>
      <c r="DF298" s="8"/>
      <c r="DG298" s="8"/>
      <c r="DH298" s="8"/>
    </row>
    <row r="299" spans="1:112">
      <c r="A299" s="3" t="s">
        <v>5443</v>
      </c>
      <c r="B299" t="s">
        <v>3769</v>
      </c>
      <c r="D299" t="s">
        <v>4967</v>
      </c>
      <c r="F299" s="77" t="s">
        <v>4973</v>
      </c>
      <c r="H299" s="3" t="s">
        <v>5444</v>
      </c>
      <c r="I299" s="3"/>
      <c r="J299" s="78"/>
      <c r="K299" s="78"/>
      <c r="M299" s="78"/>
      <c r="V299" s="8">
        <v>1</v>
      </c>
      <c r="W299" s="8">
        <v>1</v>
      </c>
      <c r="X299" s="8">
        <v>1</v>
      </c>
      <c r="Y299" s="10">
        <v>1</v>
      </c>
      <c r="Z299" s="8">
        <v>1</v>
      </c>
      <c r="AA299" s="8">
        <v>1</v>
      </c>
      <c r="AB299" s="8">
        <v>1</v>
      </c>
      <c r="AC299" s="8">
        <v>1</v>
      </c>
      <c r="AD299" s="8">
        <v>1</v>
      </c>
      <c r="AE299" s="8">
        <v>1</v>
      </c>
      <c r="AF299" s="8">
        <v>1</v>
      </c>
      <c r="AG299" s="8">
        <v>1</v>
      </c>
      <c r="AH299" s="8">
        <v>1</v>
      </c>
      <c r="AI299" s="8">
        <v>1</v>
      </c>
      <c r="AJ299" s="8">
        <v>1</v>
      </c>
      <c r="AK299" s="8">
        <v>1</v>
      </c>
      <c r="AL299" s="8">
        <v>1</v>
      </c>
      <c r="AM299" s="8">
        <v>1</v>
      </c>
      <c r="AN299" s="8">
        <v>1</v>
      </c>
      <c r="AO299" s="8">
        <v>1</v>
      </c>
      <c r="AP299" s="8">
        <v>1</v>
      </c>
      <c r="AQ299" s="8">
        <v>1</v>
      </c>
      <c r="AR299" s="8">
        <v>1</v>
      </c>
      <c r="AS299" s="8">
        <v>1</v>
      </c>
      <c r="AT299" s="8">
        <v>1</v>
      </c>
      <c r="AU299" s="8">
        <v>1</v>
      </c>
      <c r="AV299" s="8">
        <v>1</v>
      </c>
      <c r="AW299" s="8">
        <v>1</v>
      </c>
      <c r="AX299" s="8">
        <v>1</v>
      </c>
      <c r="AY299" s="8">
        <v>1</v>
      </c>
      <c r="AZ299" s="8">
        <v>1</v>
      </c>
      <c r="BA299" s="8">
        <v>1</v>
      </c>
      <c r="BB299" s="8">
        <v>1</v>
      </c>
      <c r="BC299" s="8">
        <v>1</v>
      </c>
      <c r="BD299" s="8">
        <v>1</v>
      </c>
      <c r="BE299" s="8">
        <v>1</v>
      </c>
      <c r="BF299" s="8">
        <v>1</v>
      </c>
      <c r="BG299" s="8">
        <v>1</v>
      </c>
      <c r="BH299" s="8">
        <v>1</v>
      </c>
      <c r="BI299" s="8">
        <v>1</v>
      </c>
      <c r="BJ299" s="8">
        <v>1</v>
      </c>
      <c r="BK299" s="8">
        <v>1</v>
      </c>
      <c r="BL299" s="8">
        <v>1</v>
      </c>
      <c r="BM299" s="8">
        <v>1</v>
      </c>
      <c r="BN299" s="8">
        <v>1</v>
      </c>
      <c r="BO299" s="8">
        <v>1</v>
      </c>
      <c r="BP299" s="8">
        <v>1</v>
      </c>
      <c r="BQ299" s="8">
        <v>1</v>
      </c>
      <c r="BR299" s="8">
        <v>1</v>
      </c>
      <c r="BS299" s="8">
        <v>1</v>
      </c>
      <c r="BT299" s="8">
        <v>1</v>
      </c>
      <c r="BU299" s="8">
        <v>1</v>
      </c>
      <c r="BV299" s="8">
        <v>1</v>
      </c>
      <c r="BW299" s="8">
        <v>1</v>
      </c>
      <c r="CK299" s="8">
        <f t="shared" si="77"/>
        <v>0</v>
      </c>
      <c r="CL299" s="8">
        <f t="shared" si="78"/>
        <v>0</v>
      </c>
      <c r="CM299" s="8">
        <f t="shared" si="79"/>
        <v>0</v>
      </c>
      <c r="CN299" s="8">
        <f t="shared" si="80"/>
        <v>0</v>
      </c>
      <c r="CO299" s="8">
        <f t="shared" si="81"/>
        <v>0</v>
      </c>
      <c r="CP299" s="8">
        <f t="shared" si="82"/>
        <v>0</v>
      </c>
      <c r="CQ299" s="8">
        <f t="shared" si="83"/>
        <v>0</v>
      </c>
      <c r="CR299" s="8">
        <f t="shared" si="84"/>
        <v>0</v>
      </c>
      <c r="CS299" s="8">
        <f t="shared" si="85"/>
        <v>0</v>
      </c>
      <c r="CT299" s="8">
        <f t="shared" si="86"/>
        <v>0</v>
      </c>
      <c r="CU299" s="8">
        <f t="shared" si="87"/>
        <v>0</v>
      </c>
      <c r="CV299" s="8">
        <f t="shared" si="88"/>
        <v>0</v>
      </c>
      <c r="CW299" s="8" t="str">
        <f>+_xlfn.XLOOKUP(Table1[[#This Row],[L4 Code]],KIRMATAŞ!B:B,KIRMATAŞ!B:B,"")</f>
        <v/>
      </c>
      <c r="CX299" s="8" t="str">
        <f>+_xlfn.XLOOKUP(Table1[[#This Row],[L4 Code]],'SU TEMİNİ'!C:C,'SU TEMİNİ'!C:C,"")</f>
        <v/>
      </c>
      <c r="CY299" s="8" t="str">
        <f>+_xlfn.XLOOKUP(Table1[[#This Row],[L4 Code]],TAŞ!C:C,TAŞ!C:C,"")</f>
        <v/>
      </c>
      <c r="CZ299" s="8" t="str">
        <f>Table1[[#This Row],[L4 Code]]&amp;"-"&amp;Table1[[#This Row],[T1 Code]]</f>
        <v>E-02.MAK-01.AMR-511-1000</v>
      </c>
      <c r="DA299" s="8"/>
      <c r="DB299" s="8"/>
      <c r="DC299" s="8"/>
      <c r="DD299" s="8"/>
      <c r="DE299" s="8"/>
      <c r="DF299" s="8"/>
      <c r="DG299" s="8"/>
      <c r="DH299" s="8"/>
    </row>
    <row r="300" spans="1:112">
      <c r="A300" s="3" t="s">
        <v>5443</v>
      </c>
      <c r="B300" t="s">
        <v>3771</v>
      </c>
      <c r="D300" t="s">
        <v>4967</v>
      </c>
      <c r="F300" s="77" t="s">
        <v>4973</v>
      </c>
      <c r="H300" s="3" t="s">
        <v>5444</v>
      </c>
      <c r="I300" s="3"/>
      <c r="J300" s="78"/>
      <c r="K300" s="78"/>
      <c r="M300" s="78"/>
      <c r="V300" s="8">
        <v>1</v>
      </c>
      <c r="W300" s="8">
        <v>1</v>
      </c>
      <c r="X300" s="8">
        <v>1</v>
      </c>
      <c r="Y300" s="10">
        <v>1</v>
      </c>
      <c r="Z300" s="8">
        <v>1</v>
      </c>
      <c r="AA300" s="8">
        <v>1</v>
      </c>
      <c r="AB300" s="8">
        <v>1</v>
      </c>
      <c r="AC300" s="8">
        <v>1</v>
      </c>
      <c r="AD300" s="8">
        <v>1</v>
      </c>
      <c r="AE300" s="8">
        <v>1</v>
      </c>
      <c r="AF300" s="8">
        <v>1</v>
      </c>
      <c r="AG300" s="8">
        <v>1</v>
      </c>
      <c r="AH300" s="8">
        <v>1</v>
      </c>
      <c r="AI300" s="8">
        <v>1</v>
      </c>
      <c r="AJ300" s="8">
        <v>1</v>
      </c>
      <c r="AK300" s="8">
        <v>1</v>
      </c>
      <c r="AL300" s="8">
        <v>1</v>
      </c>
      <c r="AM300" s="8">
        <v>1</v>
      </c>
      <c r="AN300" s="8">
        <v>1</v>
      </c>
      <c r="AO300" s="8">
        <v>1</v>
      </c>
      <c r="AP300" s="8">
        <v>1</v>
      </c>
      <c r="AQ300" s="8">
        <v>1</v>
      </c>
      <c r="AR300" s="8">
        <v>1</v>
      </c>
      <c r="AS300" s="8">
        <v>1</v>
      </c>
      <c r="AT300" s="8">
        <v>1</v>
      </c>
      <c r="AU300" s="8">
        <v>1</v>
      </c>
      <c r="AV300" s="8">
        <v>1</v>
      </c>
      <c r="AW300" s="8">
        <v>1</v>
      </c>
      <c r="AX300" s="8">
        <v>1</v>
      </c>
      <c r="AY300" s="8">
        <v>1</v>
      </c>
      <c r="AZ300" s="8">
        <v>1</v>
      </c>
      <c r="BA300" s="8">
        <v>1</v>
      </c>
      <c r="BB300" s="8">
        <v>1</v>
      </c>
      <c r="BC300" s="8">
        <v>1</v>
      </c>
      <c r="BD300" s="8">
        <v>1</v>
      </c>
      <c r="BE300" s="8">
        <v>1</v>
      </c>
      <c r="BF300" s="8">
        <v>1</v>
      </c>
      <c r="BG300" s="8">
        <v>1</v>
      </c>
      <c r="BH300" s="8">
        <v>1</v>
      </c>
      <c r="BI300" s="8">
        <v>1</v>
      </c>
      <c r="BJ300" s="8">
        <v>1</v>
      </c>
      <c r="BK300" s="8">
        <v>1</v>
      </c>
      <c r="BL300" s="8">
        <v>1</v>
      </c>
      <c r="BM300" s="8">
        <v>1</v>
      </c>
      <c r="BN300" s="8">
        <v>1</v>
      </c>
      <c r="BO300" s="8">
        <v>1</v>
      </c>
      <c r="BP300" s="8">
        <v>1</v>
      </c>
      <c r="BQ300" s="8">
        <v>1</v>
      </c>
      <c r="BR300" s="8">
        <v>1</v>
      </c>
      <c r="BS300" s="8">
        <v>1</v>
      </c>
      <c r="BT300" s="8">
        <v>1</v>
      </c>
      <c r="BU300" s="8">
        <v>1</v>
      </c>
      <c r="BV300" s="8">
        <v>1</v>
      </c>
      <c r="BW300" s="8">
        <v>1</v>
      </c>
      <c r="CK300" s="8">
        <f t="shared" si="77"/>
        <v>0</v>
      </c>
      <c r="CL300" s="8">
        <f t="shared" si="78"/>
        <v>0</v>
      </c>
      <c r="CM300" s="8">
        <f t="shared" si="79"/>
        <v>0</v>
      </c>
      <c r="CN300" s="8">
        <f t="shared" si="80"/>
        <v>0</v>
      </c>
      <c r="CO300" s="8">
        <f t="shared" si="81"/>
        <v>0</v>
      </c>
      <c r="CP300" s="8">
        <f t="shared" si="82"/>
        <v>0</v>
      </c>
      <c r="CQ300" s="8">
        <f t="shared" si="83"/>
        <v>0</v>
      </c>
      <c r="CR300" s="8">
        <f t="shared" si="84"/>
        <v>0</v>
      </c>
      <c r="CS300" s="8">
        <f t="shared" si="85"/>
        <v>0</v>
      </c>
      <c r="CT300" s="8">
        <f t="shared" si="86"/>
        <v>0</v>
      </c>
      <c r="CU300" s="8">
        <f t="shared" si="87"/>
        <v>0</v>
      </c>
      <c r="CV300" s="8">
        <f t="shared" si="88"/>
        <v>0</v>
      </c>
      <c r="CW300" s="8" t="str">
        <f>+_xlfn.XLOOKUP(Table1[[#This Row],[L4 Code]],KIRMATAŞ!B:B,KIRMATAŞ!B:B,"")</f>
        <v/>
      </c>
      <c r="CX300" s="8" t="str">
        <f>+_xlfn.XLOOKUP(Table1[[#This Row],[L4 Code]],'SU TEMİNİ'!C:C,'SU TEMİNİ'!C:C,"")</f>
        <v/>
      </c>
      <c r="CY300" s="8" t="str">
        <f>+_xlfn.XLOOKUP(Table1[[#This Row],[L4 Code]],TAŞ!C:C,TAŞ!C:C,"")</f>
        <v/>
      </c>
      <c r="CZ300" s="8" t="str">
        <f>Table1[[#This Row],[L4 Code]]&amp;"-"&amp;Table1[[#This Row],[T1 Code]]</f>
        <v>E-02.MAK-01.AMR-512-1000</v>
      </c>
      <c r="DA300" s="8"/>
      <c r="DB300" s="8"/>
      <c r="DC300" s="8"/>
      <c r="DD300" s="8"/>
      <c r="DE300" s="8"/>
      <c r="DF300" s="8"/>
      <c r="DG300" s="8"/>
      <c r="DH300" s="8"/>
    </row>
    <row r="301" spans="1:112">
      <c r="A301" s="3" t="s">
        <v>5443</v>
      </c>
      <c r="B301" t="s">
        <v>3774</v>
      </c>
      <c r="D301" t="s">
        <v>4967</v>
      </c>
      <c r="F301" s="77" t="s">
        <v>4973</v>
      </c>
      <c r="H301" s="3" t="s">
        <v>5444</v>
      </c>
      <c r="I301" s="3"/>
      <c r="J301" s="78"/>
      <c r="K301" s="78"/>
      <c r="M301" s="78"/>
      <c r="V301" s="8">
        <v>1</v>
      </c>
      <c r="W301" s="8">
        <v>1</v>
      </c>
      <c r="X301" s="8">
        <v>1</v>
      </c>
      <c r="Y301" s="10">
        <v>1</v>
      </c>
      <c r="Z301" s="8">
        <v>1</v>
      </c>
      <c r="AA301" s="8">
        <v>1</v>
      </c>
      <c r="AB301" s="8">
        <v>1</v>
      </c>
      <c r="AC301" s="8">
        <v>1</v>
      </c>
      <c r="AD301" s="8">
        <v>1</v>
      </c>
      <c r="AE301" s="8">
        <v>1</v>
      </c>
      <c r="AF301" s="8">
        <v>1</v>
      </c>
      <c r="AG301" s="8">
        <v>1</v>
      </c>
      <c r="AH301" s="8">
        <v>1</v>
      </c>
      <c r="AI301" s="8">
        <v>1</v>
      </c>
      <c r="AJ301" s="8">
        <v>1</v>
      </c>
      <c r="AK301" s="8">
        <v>1</v>
      </c>
      <c r="AL301" s="8">
        <v>1</v>
      </c>
      <c r="AM301" s="8">
        <v>1</v>
      </c>
      <c r="AN301" s="8">
        <v>1</v>
      </c>
      <c r="AO301" s="8">
        <v>1</v>
      </c>
      <c r="AP301" s="8">
        <v>1</v>
      </c>
      <c r="AQ301" s="8">
        <v>1</v>
      </c>
      <c r="AR301" s="8">
        <v>1</v>
      </c>
      <c r="AS301" s="8">
        <v>1</v>
      </c>
      <c r="AT301" s="8">
        <v>1</v>
      </c>
      <c r="AU301" s="8">
        <v>1</v>
      </c>
      <c r="AV301" s="8">
        <v>1</v>
      </c>
      <c r="AW301" s="8">
        <v>1</v>
      </c>
      <c r="AX301" s="8">
        <v>1</v>
      </c>
      <c r="AY301" s="8">
        <v>1</v>
      </c>
      <c r="AZ301" s="8">
        <v>1</v>
      </c>
      <c r="BA301" s="8">
        <v>1</v>
      </c>
      <c r="BB301" s="8">
        <v>1</v>
      </c>
      <c r="BC301" s="8">
        <v>1</v>
      </c>
      <c r="BD301" s="8">
        <v>1</v>
      </c>
      <c r="BE301" s="8">
        <v>1</v>
      </c>
      <c r="BF301" s="8">
        <v>1</v>
      </c>
      <c r="BG301" s="8">
        <v>1</v>
      </c>
      <c r="BH301" s="8">
        <v>1</v>
      </c>
      <c r="BI301" s="8">
        <v>1</v>
      </c>
      <c r="BJ301" s="8">
        <v>1</v>
      </c>
      <c r="BK301" s="8">
        <v>1</v>
      </c>
      <c r="BL301" s="8">
        <v>1</v>
      </c>
      <c r="BM301" s="8">
        <v>1</v>
      </c>
      <c r="BN301" s="8">
        <v>1</v>
      </c>
      <c r="BO301" s="8">
        <v>1</v>
      </c>
      <c r="BP301" s="8">
        <v>1</v>
      </c>
      <c r="BQ301" s="8">
        <v>1</v>
      </c>
      <c r="BR301" s="8">
        <v>1</v>
      </c>
      <c r="BS301" s="8">
        <v>1</v>
      </c>
      <c r="BT301" s="8">
        <v>1</v>
      </c>
      <c r="BU301" s="8">
        <v>1</v>
      </c>
      <c r="BV301" s="8">
        <v>1</v>
      </c>
      <c r="BW301" s="8">
        <v>1</v>
      </c>
      <c r="CK301" s="8">
        <f t="shared" si="77"/>
        <v>0</v>
      </c>
      <c r="CL301" s="8">
        <f t="shared" si="78"/>
        <v>0</v>
      </c>
      <c r="CM301" s="8">
        <f t="shared" si="79"/>
        <v>0</v>
      </c>
      <c r="CN301" s="8">
        <f t="shared" si="80"/>
        <v>0</v>
      </c>
      <c r="CO301" s="8">
        <f t="shared" si="81"/>
        <v>0</v>
      </c>
      <c r="CP301" s="8">
        <f t="shared" si="82"/>
        <v>0</v>
      </c>
      <c r="CQ301" s="8">
        <f t="shared" si="83"/>
        <v>0</v>
      </c>
      <c r="CR301" s="8">
        <f t="shared" si="84"/>
        <v>0</v>
      </c>
      <c r="CS301" s="8">
        <f t="shared" si="85"/>
        <v>0</v>
      </c>
      <c r="CT301" s="8">
        <f t="shared" si="86"/>
        <v>0</v>
      </c>
      <c r="CU301" s="8">
        <f t="shared" si="87"/>
        <v>0</v>
      </c>
      <c r="CV301" s="8">
        <f t="shared" si="88"/>
        <v>0</v>
      </c>
      <c r="CW301" s="8" t="str">
        <f>+_xlfn.XLOOKUP(Table1[[#This Row],[L4 Code]],KIRMATAŞ!B:B,KIRMATAŞ!B:B,"")</f>
        <v/>
      </c>
      <c r="CX301" s="8" t="str">
        <f>+_xlfn.XLOOKUP(Table1[[#This Row],[L4 Code]],'SU TEMİNİ'!C:C,'SU TEMİNİ'!C:C,"")</f>
        <v/>
      </c>
      <c r="CY301" s="8" t="str">
        <f>+_xlfn.XLOOKUP(Table1[[#This Row],[L4 Code]],TAŞ!C:C,TAŞ!C:C,"")</f>
        <v/>
      </c>
      <c r="CZ301" s="8" t="str">
        <f>Table1[[#This Row],[L4 Code]]&amp;"-"&amp;Table1[[#This Row],[T1 Code]]</f>
        <v>E-02.MAK-01.AMR-520-1000</v>
      </c>
      <c r="DA301" s="8"/>
      <c r="DB301" s="8"/>
      <c r="DC301" s="8"/>
      <c r="DD301" s="8"/>
      <c r="DE301" s="8"/>
      <c r="DF301" s="8"/>
      <c r="DG301" s="8"/>
      <c r="DH301" s="8"/>
    </row>
    <row r="302" spans="1:112">
      <c r="A302" s="3" t="s">
        <v>5443</v>
      </c>
      <c r="B302" t="s">
        <v>3776</v>
      </c>
      <c r="D302" t="s">
        <v>4967</v>
      </c>
      <c r="F302" s="77" t="s">
        <v>4973</v>
      </c>
      <c r="H302" s="3" t="s">
        <v>5444</v>
      </c>
      <c r="I302" s="3"/>
      <c r="J302" s="78"/>
      <c r="K302" s="78"/>
      <c r="M302" s="78"/>
      <c r="V302" s="8">
        <v>1</v>
      </c>
      <c r="W302" s="8">
        <v>1</v>
      </c>
      <c r="X302" s="8">
        <v>1</v>
      </c>
      <c r="Y302" s="10">
        <v>1</v>
      </c>
      <c r="Z302" s="8">
        <v>1</v>
      </c>
      <c r="AA302" s="8">
        <v>1</v>
      </c>
      <c r="AB302" s="8">
        <v>1</v>
      </c>
      <c r="AC302" s="8">
        <v>1</v>
      </c>
      <c r="AD302" s="8">
        <v>1</v>
      </c>
      <c r="AE302" s="8">
        <v>1</v>
      </c>
      <c r="AF302" s="8">
        <v>1</v>
      </c>
      <c r="AG302" s="8">
        <v>1</v>
      </c>
      <c r="AH302" s="8">
        <v>1</v>
      </c>
      <c r="AI302" s="8">
        <v>1</v>
      </c>
      <c r="AJ302" s="8">
        <v>1</v>
      </c>
      <c r="AK302" s="8">
        <v>1</v>
      </c>
      <c r="AL302" s="8">
        <v>1</v>
      </c>
      <c r="AM302" s="8">
        <v>1</v>
      </c>
      <c r="AN302" s="8">
        <v>1</v>
      </c>
      <c r="AO302" s="8">
        <v>1</v>
      </c>
      <c r="AP302" s="8">
        <v>1</v>
      </c>
      <c r="AQ302" s="8">
        <v>1</v>
      </c>
      <c r="AR302" s="8">
        <v>1</v>
      </c>
      <c r="AS302" s="8">
        <v>1</v>
      </c>
      <c r="AT302" s="8">
        <v>1</v>
      </c>
      <c r="AU302" s="8">
        <v>1</v>
      </c>
      <c r="AV302" s="8">
        <v>1</v>
      </c>
      <c r="AW302" s="8">
        <v>1</v>
      </c>
      <c r="AX302" s="8">
        <v>1</v>
      </c>
      <c r="AY302" s="8">
        <v>1</v>
      </c>
      <c r="AZ302" s="8">
        <v>1</v>
      </c>
      <c r="BA302" s="8">
        <v>1</v>
      </c>
      <c r="BB302" s="8">
        <v>1</v>
      </c>
      <c r="BC302" s="8">
        <v>1</v>
      </c>
      <c r="BD302" s="8">
        <v>1</v>
      </c>
      <c r="BE302" s="8">
        <v>1</v>
      </c>
      <c r="BF302" s="8">
        <v>1</v>
      </c>
      <c r="BG302" s="8">
        <v>1</v>
      </c>
      <c r="BH302" s="8">
        <v>1</v>
      </c>
      <c r="BI302" s="8">
        <v>1</v>
      </c>
      <c r="BJ302" s="8">
        <v>1</v>
      </c>
      <c r="BK302" s="8">
        <v>1</v>
      </c>
      <c r="BL302" s="8">
        <v>1</v>
      </c>
      <c r="BM302" s="8">
        <v>1</v>
      </c>
      <c r="BN302" s="8">
        <v>1</v>
      </c>
      <c r="BO302" s="8">
        <v>1</v>
      </c>
      <c r="BP302" s="8">
        <v>1</v>
      </c>
      <c r="BQ302" s="8">
        <v>1</v>
      </c>
      <c r="BR302" s="8">
        <v>1</v>
      </c>
      <c r="BS302" s="8">
        <v>1</v>
      </c>
      <c r="BT302" s="8">
        <v>1</v>
      </c>
      <c r="BU302" s="8">
        <v>1</v>
      </c>
      <c r="BV302" s="8">
        <v>1</v>
      </c>
      <c r="BW302" s="8">
        <v>1</v>
      </c>
      <c r="CK302" s="8">
        <f t="shared" si="77"/>
        <v>0</v>
      </c>
      <c r="CL302" s="8">
        <f t="shared" si="78"/>
        <v>0</v>
      </c>
      <c r="CM302" s="8">
        <f t="shared" si="79"/>
        <v>0</v>
      </c>
      <c r="CN302" s="8">
        <f t="shared" si="80"/>
        <v>0</v>
      </c>
      <c r="CO302" s="8">
        <f t="shared" si="81"/>
        <v>0</v>
      </c>
      <c r="CP302" s="8">
        <f t="shared" si="82"/>
        <v>0</v>
      </c>
      <c r="CQ302" s="8">
        <f t="shared" si="83"/>
        <v>0</v>
      </c>
      <c r="CR302" s="8">
        <f t="shared" si="84"/>
        <v>0</v>
      </c>
      <c r="CS302" s="8">
        <f t="shared" si="85"/>
        <v>0</v>
      </c>
      <c r="CT302" s="8">
        <f t="shared" si="86"/>
        <v>0</v>
      </c>
      <c r="CU302" s="8">
        <f t="shared" si="87"/>
        <v>0</v>
      </c>
      <c r="CV302" s="8">
        <f t="shared" si="88"/>
        <v>0</v>
      </c>
      <c r="CW302" s="8" t="str">
        <f>+_xlfn.XLOOKUP(Table1[[#This Row],[L4 Code]],KIRMATAŞ!B:B,KIRMATAŞ!B:B,"")</f>
        <v/>
      </c>
      <c r="CX302" s="8" t="str">
        <f>+_xlfn.XLOOKUP(Table1[[#This Row],[L4 Code]],'SU TEMİNİ'!C:C,'SU TEMİNİ'!C:C,"")</f>
        <v/>
      </c>
      <c r="CY302" s="8" t="str">
        <f>+_xlfn.XLOOKUP(Table1[[#This Row],[L4 Code]],TAŞ!C:C,TAŞ!C:C,"")</f>
        <v/>
      </c>
      <c r="CZ302" s="8" t="str">
        <f>Table1[[#This Row],[L4 Code]]&amp;"-"&amp;Table1[[#This Row],[T1 Code]]</f>
        <v>E-02.MAK-01.AMR-530-1000</v>
      </c>
      <c r="DA302" s="8"/>
      <c r="DB302" s="8"/>
      <c r="DC302" s="8"/>
      <c r="DD302" s="8"/>
      <c r="DE302" s="8"/>
      <c r="DF302" s="8"/>
      <c r="DG302" s="8"/>
      <c r="DH302" s="8"/>
    </row>
    <row r="303" spans="1:112">
      <c r="A303" s="3" t="s">
        <v>5443</v>
      </c>
      <c r="B303" t="s">
        <v>3778</v>
      </c>
      <c r="D303" t="s">
        <v>4967</v>
      </c>
      <c r="F303" s="77" t="s">
        <v>4973</v>
      </c>
      <c r="H303" s="3" t="s">
        <v>5444</v>
      </c>
      <c r="I303" s="3"/>
      <c r="J303" s="78"/>
      <c r="K303" s="78"/>
      <c r="M303" s="78"/>
      <c r="V303" s="8">
        <v>1</v>
      </c>
      <c r="W303" s="8">
        <v>1</v>
      </c>
      <c r="X303" s="8">
        <v>1</v>
      </c>
      <c r="Y303" s="10">
        <v>1</v>
      </c>
      <c r="Z303" s="8">
        <v>1</v>
      </c>
      <c r="AA303" s="8">
        <v>1</v>
      </c>
      <c r="AB303" s="8">
        <v>1</v>
      </c>
      <c r="AC303" s="8">
        <v>1</v>
      </c>
      <c r="AD303" s="8">
        <v>1</v>
      </c>
      <c r="AE303" s="8">
        <v>1</v>
      </c>
      <c r="AF303" s="8">
        <v>1</v>
      </c>
      <c r="AG303" s="8">
        <v>1</v>
      </c>
      <c r="AH303" s="8">
        <v>1</v>
      </c>
      <c r="AI303" s="8">
        <v>1</v>
      </c>
      <c r="AJ303" s="8">
        <v>1</v>
      </c>
      <c r="AK303" s="8">
        <v>1</v>
      </c>
      <c r="AL303" s="8">
        <v>1</v>
      </c>
      <c r="AM303" s="8">
        <v>1</v>
      </c>
      <c r="AN303" s="8">
        <v>1</v>
      </c>
      <c r="AO303" s="8">
        <v>1</v>
      </c>
      <c r="AP303" s="8">
        <v>1</v>
      </c>
      <c r="AQ303" s="8">
        <v>1</v>
      </c>
      <c r="AR303" s="8">
        <v>1</v>
      </c>
      <c r="AS303" s="8">
        <v>1</v>
      </c>
      <c r="AT303" s="8">
        <v>1</v>
      </c>
      <c r="AU303" s="8">
        <v>1</v>
      </c>
      <c r="AV303" s="8">
        <v>1</v>
      </c>
      <c r="AW303" s="8">
        <v>1</v>
      </c>
      <c r="AX303" s="8">
        <v>1</v>
      </c>
      <c r="AY303" s="8">
        <v>1</v>
      </c>
      <c r="AZ303" s="8">
        <v>1</v>
      </c>
      <c r="BA303" s="8">
        <v>1</v>
      </c>
      <c r="BB303" s="8">
        <v>1</v>
      </c>
      <c r="BC303" s="8">
        <v>1</v>
      </c>
      <c r="BD303" s="8">
        <v>1</v>
      </c>
      <c r="BE303" s="8">
        <v>1</v>
      </c>
      <c r="BF303" s="8">
        <v>1</v>
      </c>
      <c r="BG303" s="8">
        <v>1</v>
      </c>
      <c r="BH303" s="8">
        <v>1</v>
      </c>
      <c r="BI303" s="8">
        <v>1</v>
      </c>
      <c r="BJ303" s="8">
        <v>1</v>
      </c>
      <c r="BK303" s="8">
        <v>1</v>
      </c>
      <c r="BL303" s="8">
        <v>1</v>
      </c>
      <c r="BM303" s="8">
        <v>1</v>
      </c>
      <c r="BN303" s="8">
        <v>1</v>
      </c>
      <c r="BO303" s="8">
        <v>1</v>
      </c>
      <c r="BP303" s="8">
        <v>1</v>
      </c>
      <c r="BQ303" s="8">
        <v>1</v>
      </c>
      <c r="BR303" s="8">
        <v>1</v>
      </c>
      <c r="BS303" s="8">
        <v>1</v>
      </c>
      <c r="BT303" s="8">
        <v>1</v>
      </c>
      <c r="BU303" s="8">
        <v>1</v>
      </c>
      <c r="BV303" s="8">
        <v>1</v>
      </c>
      <c r="BW303" s="8">
        <v>1</v>
      </c>
      <c r="CK303" s="8">
        <f t="shared" si="77"/>
        <v>0</v>
      </c>
      <c r="CL303" s="8">
        <f t="shared" si="78"/>
        <v>0</v>
      </c>
      <c r="CM303" s="8">
        <f t="shared" si="79"/>
        <v>0</v>
      </c>
      <c r="CN303" s="8">
        <f t="shared" si="80"/>
        <v>0</v>
      </c>
      <c r="CO303" s="8">
        <f t="shared" si="81"/>
        <v>0</v>
      </c>
      <c r="CP303" s="8">
        <f t="shared" si="82"/>
        <v>0</v>
      </c>
      <c r="CQ303" s="8">
        <f t="shared" si="83"/>
        <v>0</v>
      </c>
      <c r="CR303" s="8">
        <f t="shared" si="84"/>
        <v>0</v>
      </c>
      <c r="CS303" s="8">
        <f t="shared" si="85"/>
        <v>0</v>
      </c>
      <c r="CT303" s="8">
        <f t="shared" si="86"/>
        <v>0</v>
      </c>
      <c r="CU303" s="8">
        <f t="shared" si="87"/>
        <v>0</v>
      </c>
      <c r="CV303" s="8">
        <f t="shared" si="88"/>
        <v>0</v>
      </c>
      <c r="CW303" s="8" t="str">
        <f>+_xlfn.XLOOKUP(Table1[[#This Row],[L4 Code]],KIRMATAŞ!B:B,KIRMATAŞ!B:B,"")</f>
        <v/>
      </c>
      <c r="CX303" s="8" t="str">
        <f>+_xlfn.XLOOKUP(Table1[[#This Row],[L4 Code]],'SU TEMİNİ'!C:C,'SU TEMİNİ'!C:C,"")</f>
        <v/>
      </c>
      <c r="CY303" s="8" t="str">
        <f>+_xlfn.XLOOKUP(Table1[[#This Row],[L4 Code]],TAŞ!C:C,TAŞ!C:C,"")</f>
        <v/>
      </c>
      <c r="CZ303" s="8" t="str">
        <f>Table1[[#This Row],[L4 Code]]&amp;"-"&amp;Table1[[#This Row],[T1 Code]]</f>
        <v>E-02.MAK-01.AMR-531-1000</v>
      </c>
      <c r="DA303" s="8"/>
      <c r="DB303" s="8"/>
      <c r="DC303" s="8"/>
      <c r="DD303" s="8"/>
      <c r="DE303" s="8"/>
      <c r="DF303" s="8"/>
      <c r="DG303" s="8"/>
      <c r="DH303" s="8"/>
    </row>
    <row r="304" spans="1:112">
      <c r="A304" s="3" t="s">
        <v>5443</v>
      </c>
      <c r="B304" t="s">
        <v>3781</v>
      </c>
      <c r="D304" t="s">
        <v>4967</v>
      </c>
      <c r="F304" s="77" t="s">
        <v>4973</v>
      </c>
      <c r="H304" s="3" t="s">
        <v>5444</v>
      </c>
      <c r="I304" s="3"/>
      <c r="J304" s="78"/>
      <c r="K304" s="78"/>
      <c r="M304" s="78"/>
      <c r="V304" s="8">
        <v>1</v>
      </c>
      <c r="W304" s="8">
        <v>1</v>
      </c>
      <c r="X304" s="8">
        <v>1</v>
      </c>
      <c r="Y304" s="10">
        <v>1</v>
      </c>
      <c r="Z304" s="8">
        <v>1</v>
      </c>
      <c r="AA304" s="8">
        <v>1</v>
      </c>
      <c r="AB304" s="8">
        <v>1</v>
      </c>
      <c r="AC304" s="8">
        <v>1</v>
      </c>
      <c r="AD304" s="8">
        <v>1</v>
      </c>
      <c r="AE304" s="8">
        <v>1</v>
      </c>
      <c r="AF304" s="8">
        <v>1</v>
      </c>
      <c r="AG304" s="8">
        <v>1</v>
      </c>
      <c r="AH304" s="8">
        <v>1</v>
      </c>
      <c r="AI304" s="8">
        <v>1</v>
      </c>
      <c r="AJ304" s="8">
        <v>1</v>
      </c>
      <c r="AK304" s="8">
        <v>1</v>
      </c>
      <c r="AL304" s="8">
        <v>1</v>
      </c>
      <c r="AM304" s="8">
        <v>1</v>
      </c>
      <c r="AN304" s="8">
        <v>1</v>
      </c>
      <c r="AO304" s="8">
        <v>1</v>
      </c>
      <c r="AP304" s="8">
        <v>1</v>
      </c>
      <c r="AQ304" s="8">
        <v>1</v>
      </c>
      <c r="AR304" s="8">
        <v>1</v>
      </c>
      <c r="AS304" s="8">
        <v>1</v>
      </c>
      <c r="AT304" s="8">
        <v>1</v>
      </c>
      <c r="AU304" s="8">
        <v>1</v>
      </c>
      <c r="AV304" s="8">
        <v>1</v>
      </c>
      <c r="AW304" s="8">
        <v>1</v>
      </c>
      <c r="AX304" s="8">
        <v>1</v>
      </c>
      <c r="AY304" s="8">
        <v>1</v>
      </c>
      <c r="AZ304" s="8">
        <v>1</v>
      </c>
      <c r="BA304" s="8">
        <v>1</v>
      </c>
      <c r="BB304" s="8">
        <v>1</v>
      </c>
      <c r="BC304" s="8">
        <v>1</v>
      </c>
      <c r="BD304" s="8">
        <v>1</v>
      </c>
      <c r="BE304" s="8">
        <v>1</v>
      </c>
      <c r="BF304" s="8">
        <v>1</v>
      </c>
      <c r="BG304" s="8">
        <v>1</v>
      </c>
      <c r="BH304" s="8">
        <v>1</v>
      </c>
      <c r="BI304" s="8">
        <v>1</v>
      </c>
      <c r="BJ304" s="8">
        <v>1</v>
      </c>
      <c r="BK304" s="8">
        <v>1</v>
      </c>
      <c r="BL304" s="8">
        <v>1</v>
      </c>
      <c r="BM304" s="8">
        <v>1</v>
      </c>
      <c r="BN304" s="8">
        <v>1</v>
      </c>
      <c r="BO304" s="8">
        <v>1</v>
      </c>
      <c r="BP304" s="8">
        <v>1</v>
      </c>
      <c r="BQ304" s="8">
        <v>1</v>
      </c>
      <c r="BR304" s="8">
        <v>1</v>
      </c>
      <c r="BS304" s="8">
        <v>1</v>
      </c>
      <c r="BT304" s="8">
        <v>1</v>
      </c>
      <c r="BU304" s="8">
        <v>1</v>
      </c>
      <c r="BV304" s="8">
        <v>1</v>
      </c>
      <c r="BW304" s="8">
        <v>1</v>
      </c>
      <c r="CK304" s="8">
        <f t="shared" si="77"/>
        <v>0</v>
      </c>
      <c r="CL304" s="8">
        <f t="shared" si="78"/>
        <v>0</v>
      </c>
      <c r="CM304" s="8">
        <f t="shared" si="79"/>
        <v>0</v>
      </c>
      <c r="CN304" s="8">
        <f t="shared" si="80"/>
        <v>0</v>
      </c>
      <c r="CO304" s="8">
        <f t="shared" si="81"/>
        <v>0</v>
      </c>
      <c r="CP304" s="8">
        <f t="shared" si="82"/>
        <v>0</v>
      </c>
      <c r="CQ304" s="8">
        <f t="shared" si="83"/>
        <v>0</v>
      </c>
      <c r="CR304" s="8">
        <f t="shared" si="84"/>
        <v>0</v>
      </c>
      <c r="CS304" s="8">
        <f t="shared" si="85"/>
        <v>0</v>
      </c>
      <c r="CT304" s="8">
        <f t="shared" si="86"/>
        <v>0</v>
      </c>
      <c r="CU304" s="8">
        <f t="shared" si="87"/>
        <v>0</v>
      </c>
      <c r="CV304" s="8">
        <f t="shared" si="88"/>
        <v>0</v>
      </c>
      <c r="CW304" s="8" t="str">
        <f>+_xlfn.XLOOKUP(Table1[[#This Row],[L4 Code]],KIRMATAŞ!B:B,KIRMATAŞ!B:B,"")</f>
        <v/>
      </c>
      <c r="CX304" s="8" t="str">
        <f>+_xlfn.XLOOKUP(Table1[[#This Row],[L4 Code]],'SU TEMİNİ'!C:C,'SU TEMİNİ'!C:C,"")</f>
        <v/>
      </c>
      <c r="CY304" s="8" t="str">
        <f>+_xlfn.XLOOKUP(Table1[[#This Row],[L4 Code]],TAŞ!C:C,TAŞ!C:C,"")</f>
        <v/>
      </c>
      <c r="CZ304" s="8" t="str">
        <f>Table1[[#This Row],[L4 Code]]&amp;"-"&amp;Table1[[#This Row],[T1 Code]]</f>
        <v>E-02.MAK-01.AMR-532-1000</v>
      </c>
      <c r="DA304" s="8"/>
      <c r="DB304" s="8"/>
      <c r="DC304" s="8"/>
      <c r="DD304" s="8"/>
      <c r="DE304" s="8"/>
      <c r="DF304" s="8"/>
      <c r="DG304" s="8"/>
      <c r="DH304" s="8"/>
    </row>
    <row r="305" spans="1:112">
      <c r="A305" s="3" t="s">
        <v>5443</v>
      </c>
      <c r="B305" t="s">
        <v>3784</v>
      </c>
      <c r="D305" t="s">
        <v>4967</v>
      </c>
      <c r="F305" s="77" t="s">
        <v>4973</v>
      </c>
      <c r="H305" s="3" t="s">
        <v>5444</v>
      </c>
      <c r="I305" s="3"/>
      <c r="J305" s="78"/>
      <c r="K305" s="78"/>
      <c r="M305" s="78"/>
      <c r="V305" s="8">
        <v>1</v>
      </c>
      <c r="W305" s="8">
        <v>1</v>
      </c>
      <c r="X305" s="8">
        <v>1</v>
      </c>
      <c r="Y305" s="10">
        <v>1</v>
      </c>
      <c r="Z305" s="8">
        <v>1</v>
      </c>
      <c r="AA305" s="8">
        <v>1</v>
      </c>
      <c r="AB305" s="8">
        <v>1</v>
      </c>
      <c r="AC305" s="8">
        <v>1</v>
      </c>
      <c r="AD305" s="8">
        <v>1</v>
      </c>
      <c r="AE305" s="8">
        <v>1</v>
      </c>
      <c r="AF305" s="8">
        <v>1</v>
      </c>
      <c r="AG305" s="8">
        <v>1</v>
      </c>
      <c r="AH305" s="8">
        <v>1</v>
      </c>
      <c r="AI305" s="8">
        <v>1</v>
      </c>
      <c r="AJ305" s="8">
        <v>1</v>
      </c>
      <c r="AK305" s="8">
        <v>1</v>
      </c>
      <c r="AL305" s="8">
        <v>1</v>
      </c>
      <c r="AM305" s="8">
        <v>1</v>
      </c>
      <c r="AN305" s="8">
        <v>1</v>
      </c>
      <c r="AO305" s="8">
        <v>1</v>
      </c>
      <c r="AP305" s="8">
        <v>1</v>
      </c>
      <c r="AQ305" s="8">
        <v>1</v>
      </c>
      <c r="AR305" s="8">
        <v>1</v>
      </c>
      <c r="AS305" s="8">
        <v>1</v>
      </c>
      <c r="AT305" s="8">
        <v>1</v>
      </c>
      <c r="AU305" s="8">
        <v>1</v>
      </c>
      <c r="AV305" s="8">
        <v>1</v>
      </c>
      <c r="AW305" s="8">
        <v>1</v>
      </c>
      <c r="AX305" s="8">
        <v>1</v>
      </c>
      <c r="AY305" s="8">
        <v>1</v>
      </c>
      <c r="AZ305" s="8">
        <v>1</v>
      </c>
      <c r="BA305" s="8">
        <v>1</v>
      </c>
      <c r="BB305" s="8">
        <v>1</v>
      </c>
      <c r="BC305" s="8">
        <v>1</v>
      </c>
      <c r="BD305" s="8">
        <v>1</v>
      </c>
      <c r="BE305" s="8">
        <v>1</v>
      </c>
      <c r="BF305" s="8">
        <v>1</v>
      </c>
      <c r="BG305" s="8">
        <v>1</v>
      </c>
      <c r="BH305" s="8">
        <v>1</v>
      </c>
      <c r="BI305" s="8">
        <v>1</v>
      </c>
      <c r="BJ305" s="8">
        <v>1</v>
      </c>
      <c r="BK305" s="8">
        <v>1</v>
      </c>
      <c r="BL305" s="8">
        <v>1</v>
      </c>
      <c r="BM305" s="8">
        <v>1</v>
      </c>
      <c r="BN305" s="8">
        <v>1</v>
      </c>
      <c r="BO305" s="8">
        <v>1</v>
      </c>
      <c r="BP305" s="8">
        <v>1</v>
      </c>
      <c r="BQ305" s="8">
        <v>1</v>
      </c>
      <c r="BR305" s="8">
        <v>1</v>
      </c>
      <c r="BS305" s="8">
        <v>1</v>
      </c>
      <c r="BT305" s="8">
        <v>1</v>
      </c>
      <c r="BU305" s="8">
        <v>1</v>
      </c>
      <c r="BV305" s="8">
        <v>1</v>
      </c>
      <c r="BW305" s="8">
        <v>1</v>
      </c>
      <c r="CK305" s="8">
        <f t="shared" si="77"/>
        <v>0</v>
      </c>
      <c r="CL305" s="8">
        <f t="shared" si="78"/>
        <v>0</v>
      </c>
      <c r="CM305" s="8">
        <f t="shared" si="79"/>
        <v>0</v>
      </c>
      <c r="CN305" s="8">
        <f t="shared" si="80"/>
        <v>0</v>
      </c>
      <c r="CO305" s="8">
        <f t="shared" si="81"/>
        <v>0</v>
      </c>
      <c r="CP305" s="8">
        <f t="shared" si="82"/>
        <v>0</v>
      </c>
      <c r="CQ305" s="8">
        <f t="shared" si="83"/>
        <v>0</v>
      </c>
      <c r="CR305" s="8">
        <f t="shared" si="84"/>
        <v>0</v>
      </c>
      <c r="CS305" s="8">
        <f t="shared" si="85"/>
        <v>0</v>
      </c>
      <c r="CT305" s="8">
        <f t="shared" si="86"/>
        <v>0</v>
      </c>
      <c r="CU305" s="8">
        <f t="shared" si="87"/>
        <v>0</v>
      </c>
      <c r="CV305" s="8">
        <f t="shared" si="88"/>
        <v>0</v>
      </c>
      <c r="CW305" s="8" t="str">
        <f>+_xlfn.XLOOKUP(Table1[[#This Row],[L4 Code]],KIRMATAŞ!B:B,KIRMATAŞ!B:B,"")</f>
        <v/>
      </c>
      <c r="CX305" s="8" t="str">
        <f>+_xlfn.XLOOKUP(Table1[[#This Row],[L4 Code]],'SU TEMİNİ'!C:C,'SU TEMİNİ'!C:C,"")</f>
        <v/>
      </c>
      <c r="CY305" s="8" t="str">
        <f>+_xlfn.XLOOKUP(Table1[[#This Row],[L4 Code]],TAŞ!C:C,TAŞ!C:C,"")</f>
        <v/>
      </c>
      <c r="CZ305" s="8" t="str">
        <f>Table1[[#This Row],[L4 Code]]&amp;"-"&amp;Table1[[#This Row],[T1 Code]]</f>
        <v>E-02.MAK-01.AMR-540-1000</v>
      </c>
      <c r="DA305" s="8"/>
      <c r="DB305" s="8"/>
      <c r="DC305" s="8"/>
      <c r="DD305" s="8"/>
      <c r="DE305" s="8"/>
      <c r="DF305" s="8"/>
      <c r="DG305" s="8"/>
      <c r="DH305" s="8"/>
    </row>
    <row r="306" spans="1:112">
      <c r="A306" s="3" t="s">
        <v>5443</v>
      </c>
      <c r="B306" t="s">
        <v>3786</v>
      </c>
      <c r="D306" t="s">
        <v>4967</v>
      </c>
      <c r="F306" s="77" t="s">
        <v>4973</v>
      </c>
      <c r="H306" s="3" t="s">
        <v>5444</v>
      </c>
      <c r="I306" s="3"/>
      <c r="J306" s="78"/>
      <c r="K306" s="78"/>
      <c r="M306" s="78"/>
      <c r="V306" s="8">
        <v>1</v>
      </c>
      <c r="W306" s="8">
        <v>1</v>
      </c>
      <c r="X306" s="8">
        <v>1</v>
      </c>
      <c r="Y306" s="10">
        <v>1</v>
      </c>
      <c r="Z306" s="8">
        <v>1</v>
      </c>
      <c r="AA306" s="8">
        <v>1</v>
      </c>
      <c r="AB306" s="8">
        <v>1</v>
      </c>
      <c r="AC306" s="8">
        <v>1</v>
      </c>
      <c r="AD306" s="8">
        <v>1</v>
      </c>
      <c r="AE306" s="8">
        <v>1</v>
      </c>
      <c r="AF306" s="8">
        <v>1</v>
      </c>
      <c r="AG306" s="8">
        <v>1</v>
      </c>
      <c r="AH306" s="8">
        <v>1</v>
      </c>
      <c r="AI306" s="8">
        <v>1</v>
      </c>
      <c r="AJ306" s="8">
        <v>1</v>
      </c>
      <c r="AK306" s="8">
        <v>1</v>
      </c>
      <c r="AL306" s="8">
        <v>1</v>
      </c>
      <c r="AM306" s="8">
        <v>1</v>
      </c>
      <c r="AN306" s="8">
        <v>1</v>
      </c>
      <c r="AO306" s="8">
        <v>1</v>
      </c>
      <c r="AP306" s="8">
        <v>1</v>
      </c>
      <c r="AQ306" s="8">
        <v>1</v>
      </c>
      <c r="AR306" s="8">
        <v>1</v>
      </c>
      <c r="AS306" s="8">
        <v>1</v>
      </c>
      <c r="AT306" s="8">
        <v>1</v>
      </c>
      <c r="AU306" s="8">
        <v>1</v>
      </c>
      <c r="AV306" s="8">
        <v>1</v>
      </c>
      <c r="AW306" s="8">
        <v>1</v>
      </c>
      <c r="AX306" s="8">
        <v>1</v>
      </c>
      <c r="AY306" s="8">
        <v>1</v>
      </c>
      <c r="AZ306" s="8">
        <v>1</v>
      </c>
      <c r="BA306" s="8">
        <v>1</v>
      </c>
      <c r="BB306" s="8">
        <v>1</v>
      </c>
      <c r="BC306" s="8">
        <v>1</v>
      </c>
      <c r="BD306" s="8">
        <v>1</v>
      </c>
      <c r="BE306" s="8">
        <v>1</v>
      </c>
      <c r="BF306" s="8">
        <v>1</v>
      </c>
      <c r="BG306" s="8">
        <v>1</v>
      </c>
      <c r="BH306" s="8">
        <v>1</v>
      </c>
      <c r="BI306" s="8">
        <v>1</v>
      </c>
      <c r="BJ306" s="8">
        <v>1</v>
      </c>
      <c r="BK306" s="8">
        <v>1</v>
      </c>
      <c r="BL306" s="8">
        <v>1</v>
      </c>
      <c r="BM306" s="8">
        <v>1</v>
      </c>
      <c r="BN306" s="8">
        <v>1</v>
      </c>
      <c r="BO306" s="8">
        <v>1</v>
      </c>
      <c r="BP306" s="8">
        <v>1</v>
      </c>
      <c r="BQ306" s="8">
        <v>1</v>
      </c>
      <c r="BR306" s="8">
        <v>1</v>
      </c>
      <c r="BS306" s="8">
        <v>1</v>
      </c>
      <c r="BT306" s="8">
        <v>1</v>
      </c>
      <c r="BU306" s="8">
        <v>1</v>
      </c>
      <c r="BV306" s="8">
        <v>1</v>
      </c>
      <c r="BW306" s="8">
        <v>1</v>
      </c>
      <c r="CK306" s="8">
        <f t="shared" si="77"/>
        <v>0</v>
      </c>
      <c r="CL306" s="8">
        <f t="shared" si="78"/>
        <v>0</v>
      </c>
      <c r="CM306" s="8">
        <f t="shared" si="79"/>
        <v>0</v>
      </c>
      <c r="CN306" s="8">
        <f t="shared" si="80"/>
        <v>0</v>
      </c>
      <c r="CO306" s="8">
        <f t="shared" si="81"/>
        <v>0</v>
      </c>
      <c r="CP306" s="8">
        <f t="shared" si="82"/>
        <v>0</v>
      </c>
      <c r="CQ306" s="8">
        <f t="shared" si="83"/>
        <v>0</v>
      </c>
      <c r="CR306" s="8">
        <f t="shared" si="84"/>
        <v>0</v>
      </c>
      <c r="CS306" s="8">
        <f t="shared" si="85"/>
        <v>0</v>
      </c>
      <c r="CT306" s="8">
        <f t="shared" si="86"/>
        <v>0</v>
      </c>
      <c r="CU306" s="8">
        <f t="shared" si="87"/>
        <v>0</v>
      </c>
      <c r="CV306" s="8">
        <f t="shared" si="88"/>
        <v>0</v>
      </c>
      <c r="CW306" s="8" t="str">
        <f>+_xlfn.XLOOKUP(Table1[[#This Row],[L4 Code]],KIRMATAŞ!B:B,KIRMATAŞ!B:B,"")</f>
        <v/>
      </c>
      <c r="CX306" s="8" t="str">
        <f>+_xlfn.XLOOKUP(Table1[[#This Row],[L4 Code]],'SU TEMİNİ'!C:C,'SU TEMİNİ'!C:C,"")</f>
        <v/>
      </c>
      <c r="CY306" s="8" t="str">
        <f>+_xlfn.XLOOKUP(Table1[[#This Row],[L4 Code]],TAŞ!C:C,TAŞ!C:C,"")</f>
        <v/>
      </c>
      <c r="CZ306" s="8" t="str">
        <f>Table1[[#This Row],[L4 Code]]&amp;"-"&amp;Table1[[#This Row],[T1 Code]]</f>
        <v>E-02.MAK-01.AMR-551-1000</v>
      </c>
      <c r="DA306" s="8"/>
      <c r="DB306" s="8"/>
      <c r="DC306" s="8"/>
      <c r="DD306" s="8"/>
      <c r="DE306" s="8"/>
      <c r="DF306" s="8"/>
      <c r="DG306" s="8"/>
      <c r="DH306" s="8"/>
    </row>
    <row r="307" spans="1:112">
      <c r="A307" s="3" t="s">
        <v>5443</v>
      </c>
      <c r="B307" t="s">
        <v>3790</v>
      </c>
      <c r="D307" t="s">
        <v>4967</v>
      </c>
      <c r="F307" s="77" t="s">
        <v>4973</v>
      </c>
      <c r="H307" s="3" t="s">
        <v>5444</v>
      </c>
      <c r="I307" s="3"/>
      <c r="J307" s="78"/>
      <c r="K307" s="78"/>
      <c r="M307" s="78"/>
      <c r="V307" s="8">
        <v>1</v>
      </c>
      <c r="W307" s="8">
        <v>1</v>
      </c>
      <c r="X307" s="8">
        <v>1</v>
      </c>
      <c r="Y307" s="10">
        <v>1</v>
      </c>
      <c r="Z307" s="8">
        <v>1</v>
      </c>
      <c r="AA307" s="8">
        <v>1</v>
      </c>
      <c r="AB307" s="8">
        <v>1</v>
      </c>
      <c r="AC307" s="8">
        <v>1</v>
      </c>
      <c r="AD307" s="8">
        <v>1</v>
      </c>
      <c r="AE307" s="8">
        <v>1</v>
      </c>
      <c r="AF307" s="8">
        <v>1</v>
      </c>
      <c r="AG307" s="8">
        <v>1</v>
      </c>
      <c r="AH307" s="8">
        <v>1</v>
      </c>
      <c r="AI307" s="8">
        <v>1</v>
      </c>
      <c r="AJ307" s="8">
        <v>1</v>
      </c>
      <c r="AK307" s="8">
        <v>1</v>
      </c>
      <c r="AL307" s="8">
        <v>1</v>
      </c>
      <c r="AM307" s="8">
        <v>1</v>
      </c>
      <c r="AN307" s="8">
        <v>1</v>
      </c>
      <c r="AO307" s="8">
        <v>1</v>
      </c>
      <c r="AP307" s="8">
        <v>1</v>
      </c>
      <c r="AQ307" s="8">
        <v>1</v>
      </c>
      <c r="AR307" s="8">
        <v>1</v>
      </c>
      <c r="AS307" s="8">
        <v>1</v>
      </c>
      <c r="AT307" s="8">
        <v>1</v>
      </c>
      <c r="AU307" s="8">
        <v>1</v>
      </c>
      <c r="AV307" s="8">
        <v>1</v>
      </c>
      <c r="AW307" s="8">
        <v>1</v>
      </c>
      <c r="AX307" s="8">
        <v>1</v>
      </c>
      <c r="AY307" s="8">
        <v>1</v>
      </c>
      <c r="AZ307" s="8">
        <v>1</v>
      </c>
      <c r="BA307" s="8">
        <v>1</v>
      </c>
      <c r="BB307" s="8">
        <v>1</v>
      </c>
      <c r="BC307" s="8">
        <v>1</v>
      </c>
      <c r="BD307" s="8">
        <v>1</v>
      </c>
      <c r="BE307" s="8">
        <v>1</v>
      </c>
      <c r="BF307" s="8">
        <v>1</v>
      </c>
      <c r="BG307" s="8">
        <v>1</v>
      </c>
      <c r="BH307" s="8">
        <v>1</v>
      </c>
      <c r="BI307" s="8">
        <v>1</v>
      </c>
      <c r="BJ307" s="8">
        <v>1</v>
      </c>
      <c r="BK307" s="8">
        <v>1</v>
      </c>
      <c r="BL307" s="8">
        <v>1</v>
      </c>
      <c r="BM307" s="8">
        <v>1</v>
      </c>
      <c r="BN307" s="8">
        <v>1</v>
      </c>
      <c r="BO307" s="8">
        <v>1</v>
      </c>
      <c r="BP307" s="8">
        <v>1</v>
      </c>
      <c r="BQ307" s="8">
        <v>1</v>
      </c>
      <c r="BR307" s="8">
        <v>1</v>
      </c>
      <c r="BS307" s="8">
        <v>1</v>
      </c>
      <c r="BT307" s="8">
        <v>1</v>
      </c>
      <c r="BU307" s="8">
        <v>1</v>
      </c>
      <c r="BV307" s="8">
        <v>1</v>
      </c>
      <c r="BW307" s="8">
        <v>1</v>
      </c>
      <c r="CK307" s="8">
        <f t="shared" si="77"/>
        <v>0</v>
      </c>
      <c r="CL307" s="8">
        <f t="shared" si="78"/>
        <v>0</v>
      </c>
      <c r="CM307" s="8">
        <f t="shared" si="79"/>
        <v>0</v>
      </c>
      <c r="CN307" s="8">
        <f t="shared" si="80"/>
        <v>0</v>
      </c>
      <c r="CO307" s="8">
        <f t="shared" si="81"/>
        <v>0</v>
      </c>
      <c r="CP307" s="8">
        <f t="shared" si="82"/>
        <v>0</v>
      </c>
      <c r="CQ307" s="8">
        <f t="shared" si="83"/>
        <v>0</v>
      </c>
      <c r="CR307" s="8">
        <f t="shared" si="84"/>
        <v>0</v>
      </c>
      <c r="CS307" s="8">
        <f t="shared" si="85"/>
        <v>0</v>
      </c>
      <c r="CT307" s="8">
        <f t="shared" si="86"/>
        <v>0</v>
      </c>
      <c r="CU307" s="8">
        <f t="shared" si="87"/>
        <v>0</v>
      </c>
      <c r="CV307" s="8">
        <f t="shared" si="88"/>
        <v>0</v>
      </c>
      <c r="CW307" s="8" t="str">
        <f>+_xlfn.XLOOKUP(Table1[[#This Row],[L4 Code]],KIRMATAŞ!B:B,KIRMATAŞ!B:B,"")</f>
        <v/>
      </c>
      <c r="CX307" s="8" t="str">
        <f>+_xlfn.XLOOKUP(Table1[[#This Row],[L4 Code]],'SU TEMİNİ'!C:C,'SU TEMİNİ'!C:C,"")</f>
        <v/>
      </c>
      <c r="CY307" s="8" t="str">
        <f>+_xlfn.XLOOKUP(Table1[[#This Row],[L4 Code]],TAŞ!C:C,TAŞ!C:C,"")</f>
        <v/>
      </c>
      <c r="CZ307" s="8" t="str">
        <f>Table1[[#This Row],[L4 Code]]&amp;"-"&amp;Table1[[#This Row],[T1 Code]]</f>
        <v>E-02.MAK-01.AMR-552-1000</v>
      </c>
      <c r="DA307" s="8"/>
      <c r="DB307" s="8"/>
      <c r="DC307" s="8"/>
      <c r="DD307" s="8"/>
      <c r="DE307" s="8"/>
      <c r="DF307" s="8"/>
      <c r="DG307" s="8"/>
      <c r="DH307" s="8"/>
    </row>
    <row r="308" spans="1:112">
      <c r="A308" s="3" t="s">
        <v>5443</v>
      </c>
      <c r="B308" t="s">
        <v>4011</v>
      </c>
      <c r="D308" t="s">
        <v>4967</v>
      </c>
      <c r="F308" s="77" t="s">
        <v>4973</v>
      </c>
      <c r="H308" s="3" t="s">
        <v>5444</v>
      </c>
      <c r="I308" s="3"/>
      <c r="J308" s="78"/>
      <c r="K308" s="78"/>
      <c r="M308" s="78"/>
      <c r="V308" s="8">
        <v>1</v>
      </c>
      <c r="W308" s="8">
        <v>1</v>
      </c>
      <c r="X308" s="8">
        <v>1</v>
      </c>
      <c r="Y308" s="10">
        <v>1</v>
      </c>
      <c r="Z308" s="8">
        <v>1</v>
      </c>
      <c r="AA308" s="8">
        <v>1</v>
      </c>
      <c r="AB308" s="8">
        <v>1</v>
      </c>
      <c r="AC308" s="8">
        <v>1</v>
      </c>
      <c r="AD308" s="8">
        <v>1</v>
      </c>
      <c r="AE308" s="8">
        <v>1</v>
      </c>
      <c r="AF308" s="8">
        <v>1</v>
      </c>
      <c r="AG308" s="8">
        <v>1</v>
      </c>
      <c r="AH308" s="8">
        <v>1</v>
      </c>
      <c r="AI308" s="8">
        <v>1</v>
      </c>
      <c r="AJ308" s="8">
        <v>1</v>
      </c>
      <c r="AK308" s="8">
        <v>1</v>
      </c>
      <c r="AL308" s="8">
        <v>1</v>
      </c>
      <c r="AM308" s="8">
        <v>1</v>
      </c>
      <c r="AN308" s="8">
        <v>1</v>
      </c>
      <c r="AO308" s="8">
        <v>1</v>
      </c>
      <c r="AP308" s="8">
        <v>1</v>
      </c>
      <c r="AQ308" s="8">
        <v>1</v>
      </c>
      <c r="AR308" s="8">
        <v>1</v>
      </c>
      <c r="AS308" s="8">
        <v>1</v>
      </c>
      <c r="AT308" s="8">
        <v>1</v>
      </c>
      <c r="AU308" s="8">
        <v>1</v>
      </c>
      <c r="AV308" s="8">
        <v>1</v>
      </c>
      <c r="AW308" s="8">
        <v>1</v>
      </c>
      <c r="AX308" s="8">
        <v>1</v>
      </c>
      <c r="AY308" s="8">
        <v>1</v>
      </c>
      <c r="AZ308" s="8">
        <v>1</v>
      </c>
      <c r="BA308" s="8">
        <v>1</v>
      </c>
      <c r="BB308" s="8">
        <v>1</v>
      </c>
      <c r="BC308" s="8">
        <v>1</v>
      </c>
      <c r="BD308" s="8">
        <v>1</v>
      </c>
      <c r="BE308" s="8">
        <v>1</v>
      </c>
      <c r="BF308" s="8">
        <v>1</v>
      </c>
      <c r="BG308" s="8">
        <v>1</v>
      </c>
      <c r="BH308" s="8">
        <v>1</v>
      </c>
      <c r="BI308" s="8">
        <v>1</v>
      </c>
      <c r="BJ308" s="8">
        <v>1</v>
      </c>
      <c r="BK308" s="8">
        <v>1</v>
      </c>
      <c r="BL308" s="8">
        <v>1</v>
      </c>
      <c r="BM308" s="8">
        <v>1</v>
      </c>
      <c r="BN308" s="8">
        <v>1</v>
      </c>
      <c r="BO308" s="8">
        <v>1</v>
      </c>
      <c r="BP308" s="8">
        <v>1</v>
      </c>
      <c r="BQ308" s="8">
        <v>1</v>
      </c>
      <c r="BR308" s="8">
        <v>1</v>
      </c>
      <c r="BS308" s="8">
        <v>1</v>
      </c>
      <c r="BT308" s="8">
        <v>1</v>
      </c>
      <c r="BU308" s="8">
        <v>1</v>
      </c>
      <c r="BV308" s="8">
        <v>1</v>
      </c>
      <c r="BW308" s="8">
        <v>1</v>
      </c>
      <c r="CK308" s="8">
        <f t="shared" si="77"/>
        <v>0</v>
      </c>
      <c r="CL308" s="8">
        <f t="shared" si="78"/>
        <v>0</v>
      </c>
      <c r="CM308" s="8">
        <f t="shared" si="79"/>
        <v>0</v>
      </c>
      <c r="CN308" s="8">
        <f t="shared" si="80"/>
        <v>0</v>
      </c>
      <c r="CO308" s="8">
        <f t="shared" si="81"/>
        <v>0</v>
      </c>
      <c r="CP308" s="8">
        <f t="shared" si="82"/>
        <v>0</v>
      </c>
      <c r="CQ308" s="8">
        <f t="shared" si="83"/>
        <v>0</v>
      </c>
      <c r="CR308" s="8">
        <f t="shared" si="84"/>
        <v>0</v>
      </c>
      <c r="CS308" s="8">
        <f t="shared" si="85"/>
        <v>0</v>
      </c>
      <c r="CT308" s="8">
        <f t="shared" si="86"/>
        <v>0</v>
      </c>
      <c r="CU308" s="8">
        <f t="shared" si="87"/>
        <v>0</v>
      </c>
      <c r="CV308" s="8">
        <f t="shared" si="88"/>
        <v>0</v>
      </c>
      <c r="CW308" s="8" t="str">
        <f>+_xlfn.XLOOKUP(Table1[[#This Row],[L4 Code]],KIRMATAŞ!B:B,KIRMATAŞ!B:B,"")</f>
        <v/>
      </c>
      <c r="CX308" s="8" t="str">
        <f>+_xlfn.XLOOKUP(Table1[[#This Row],[L4 Code]],'SU TEMİNİ'!C:C,'SU TEMİNİ'!C:C,"")</f>
        <v/>
      </c>
      <c r="CY308" s="8" t="str">
        <f>+_xlfn.XLOOKUP(Table1[[#This Row],[L4 Code]],TAŞ!C:C,TAŞ!C:C,"")</f>
        <v/>
      </c>
      <c r="CZ308" s="8" t="str">
        <f>Table1[[#This Row],[L4 Code]]&amp;"-"&amp;Table1[[#This Row],[T1 Code]]</f>
        <v>E-02.MAK-03.YKT-030-1000</v>
      </c>
      <c r="DA308" s="8"/>
      <c r="DB308" s="8"/>
      <c r="DC308" s="8"/>
      <c r="DD308" s="8"/>
      <c r="DE308" s="8"/>
      <c r="DF308" s="8"/>
      <c r="DG308" s="8"/>
      <c r="DH308" s="8"/>
    </row>
    <row r="309" spans="1:112">
      <c r="A309" s="3" t="s">
        <v>5443</v>
      </c>
      <c r="B309" t="s">
        <v>4013</v>
      </c>
      <c r="D309" t="s">
        <v>4967</v>
      </c>
      <c r="F309" s="77" t="s">
        <v>4973</v>
      </c>
      <c r="H309" s="3" t="s">
        <v>5444</v>
      </c>
      <c r="I309" s="3"/>
      <c r="J309" s="78"/>
      <c r="K309" s="78"/>
      <c r="M309" s="78"/>
      <c r="V309" s="8">
        <v>1</v>
      </c>
      <c r="W309" s="8">
        <v>1</v>
      </c>
      <c r="X309" s="8">
        <v>1</v>
      </c>
      <c r="Y309" s="10">
        <v>1</v>
      </c>
      <c r="Z309" s="8">
        <v>1</v>
      </c>
      <c r="AA309" s="8">
        <v>1</v>
      </c>
      <c r="AB309" s="8">
        <v>1</v>
      </c>
      <c r="AC309" s="8">
        <v>1</v>
      </c>
      <c r="AD309" s="8">
        <v>1</v>
      </c>
      <c r="AE309" s="8">
        <v>1</v>
      </c>
      <c r="AF309" s="8">
        <v>1</v>
      </c>
      <c r="AG309" s="8">
        <v>1</v>
      </c>
      <c r="AH309" s="8">
        <v>1</v>
      </c>
      <c r="AI309" s="8">
        <v>1</v>
      </c>
      <c r="AJ309" s="8">
        <v>1</v>
      </c>
      <c r="AK309" s="8">
        <v>1</v>
      </c>
      <c r="AL309" s="8">
        <v>1</v>
      </c>
      <c r="AM309" s="8">
        <v>1</v>
      </c>
      <c r="AN309" s="8">
        <v>1</v>
      </c>
      <c r="AO309" s="8">
        <v>1</v>
      </c>
      <c r="AP309" s="8">
        <v>1</v>
      </c>
      <c r="AQ309" s="8">
        <v>1</v>
      </c>
      <c r="AR309" s="8">
        <v>1</v>
      </c>
      <c r="AS309" s="8">
        <v>1</v>
      </c>
      <c r="AT309" s="8">
        <v>1</v>
      </c>
      <c r="AU309" s="8">
        <v>1</v>
      </c>
      <c r="AV309" s="8">
        <v>1</v>
      </c>
      <c r="AW309" s="8">
        <v>1</v>
      </c>
      <c r="AX309" s="8">
        <v>1</v>
      </c>
      <c r="AY309" s="8">
        <v>1</v>
      </c>
      <c r="AZ309" s="8">
        <v>1</v>
      </c>
      <c r="BA309" s="8">
        <v>1</v>
      </c>
      <c r="BB309" s="8">
        <v>1</v>
      </c>
      <c r="BC309" s="8">
        <v>1</v>
      </c>
      <c r="BD309" s="8">
        <v>1</v>
      </c>
      <c r="BE309" s="8">
        <v>1</v>
      </c>
      <c r="BF309" s="8">
        <v>1</v>
      </c>
      <c r="BG309" s="8">
        <v>1</v>
      </c>
      <c r="BH309" s="8">
        <v>1</v>
      </c>
      <c r="BI309" s="8">
        <v>1</v>
      </c>
      <c r="BJ309" s="8">
        <v>1</v>
      </c>
      <c r="BK309" s="8">
        <v>1</v>
      </c>
      <c r="BL309" s="8">
        <v>1</v>
      </c>
      <c r="BM309" s="8">
        <v>1</v>
      </c>
      <c r="BN309" s="8">
        <v>1</v>
      </c>
      <c r="BO309" s="8">
        <v>1</v>
      </c>
      <c r="BP309" s="8">
        <v>1</v>
      </c>
      <c r="BQ309" s="8">
        <v>1</v>
      </c>
      <c r="BR309" s="8">
        <v>1</v>
      </c>
      <c r="BS309" s="8">
        <v>1</v>
      </c>
      <c r="BT309" s="8">
        <v>1</v>
      </c>
      <c r="BU309" s="8">
        <v>1</v>
      </c>
      <c r="BV309" s="8">
        <v>1</v>
      </c>
      <c r="BW309" s="8">
        <v>1</v>
      </c>
      <c r="CK309" s="8">
        <f t="shared" si="77"/>
        <v>0</v>
      </c>
      <c r="CL309" s="8">
        <f t="shared" si="78"/>
        <v>0</v>
      </c>
      <c r="CM309" s="8">
        <f t="shared" si="79"/>
        <v>0</v>
      </c>
      <c r="CN309" s="8">
        <f t="shared" si="80"/>
        <v>0</v>
      </c>
      <c r="CO309" s="8">
        <f t="shared" si="81"/>
        <v>0</v>
      </c>
      <c r="CP309" s="8">
        <f t="shared" si="82"/>
        <v>0</v>
      </c>
      <c r="CQ309" s="8">
        <f t="shared" si="83"/>
        <v>0</v>
      </c>
      <c r="CR309" s="8">
        <f t="shared" si="84"/>
        <v>0</v>
      </c>
      <c r="CS309" s="8">
        <f t="shared" si="85"/>
        <v>0</v>
      </c>
      <c r="CT309" s="8">
        <f t="shared" si="86"/>
        <v>0</v>
      </c>
      <c r="CU309" s="8">
        <f t="shared" si="87"/>
        <v>0</v>
      </c>
      <c r="CV309" s="8">
        <f t="shared" si="88"/>
        <v>0</v>
      </c>
      <c r="CW309" s="8" t="str">
        <f>+_xlfn.XLOOKUP(Table1[[#This Row],[L4 Code]],KIRMATAŞ!B:B,KIRMATAŞ!B:B,"")</f>
        <v/>
      </c>
      <c r="CX309" s="8" t="str">
        <f>+_xlfn.XLOOKUP(Table1[[#This Row],[L4 Code]],'SU TEMİNİ'!C:C,'SU TEMİNİ'!C:C,"")</f>
        <v/>
      </c>
      <c r="CY309" s="8" t="str">
        <f>+_xlfn.XLOOKUP(Table1[[#This Row],[L4 Code]],TAŞ!C:C,TAŞ!C:C,"")</f>
        <v/>
      </c>
      <c r="CZ309" s="8" t="str">
        <f>Table1[[#This Row],[L4 Code]]&amp;"-"&amp;Table1[[#This Row],[T1 Code]]</f>
        <v>E-02.MAK-03.YKT-050-1000</v>
      </c>
      <c r="DA309" s="8"/>
      <c r="DB309" s="8"/>
      <c r="DC309" s="8"/>
      <c r="DD309" s="8"/>
      <c r="DE309" s="8"/>
      <c r="DF309" s="8"/>
      <c r="DG309" s="8"/>
      <c r="DH309" s="8"/>
    </row>
    <row r="310" spans="1:112">
      <c r="A310" s="3" t="s">
        <v>5443</v>
      </c>
      <c r="B310" t="s">
        <v>4015</v>
      </c>
      <c r="D310" t="s">
        <v>4967</v>
      </c>
      <c r="F310" s="77" t="s">
        <v>4973</v>
      </c>
      <c r="H310" s="3" t="s">
        <v>5444</v>
      </c>
      <c r="I310" s="3"/>
      <c r="J310" s="78"/>
      <c r="K310" s="78"/>
      <c r="M310" s="78"/>
      <c r="V310" s="8">
        <v>1</v>
      </c>
      <c r="W310" s="8">
        <v>1</v>
      </c>
      <c r="X310" s="8">
        <v>1</v>
      </c>
      <c r="Y310" s="10">
        <v>1</v>
      </c>
      <c r="Z310" s="8">
        <v>1</v>
      </c>
      <c r="AA310" s="8">
        <v>1</v>
      </c>
      <c r="AB310" s="8">
        <v>1</v>
      </c>
      <c r="AC310" s="8">
        <v>1</v>
      </c>
      <c r="AD310" s="8">
        <v>1</v>
      </c>
      <c r="AE310" s="8">
        <v>1</v>
      </c>
      <c r="AF310" s="8">
        <v>1</v>
      </c>
      <c r="AG310" s="8">
        <v>1</v>
      </c>
      <c r="AH310" s="8">
        <v>1</v>
      </c>
      <c r="AI310" s="8">
        <v>1</v>
      </c>
      <c r="AJ310" s="8">
        <v>1</v>
      </c>
      <c r="AK310" s="8">
        <v>1</v>
      </c>
      <c r="AL310" s="8">
        <v>1</v>
      </c>
      <c r="AM310" s="8">
        <v>1</v>
      </c>
      <c r="AN310" s="8">
        <v>1</v>
      </c>
      <c r="AO310" s="8">
        <v>1</v>
      </c>
      <c r="AP310" s="8">
        <v>1</v>
      </c>
      <c r="AQ310" s="8">
        <v>1</v>
      </c>
      <c r="AR310" s="8">
        <v>1</v>
      </c>
      <c r="AS310" s="8">
        <v>1</v>
      </c>
      <c r="AT310" s="8">
        <v>1</v>
      </c>
      <c r="AU310" s="8">
        <v>1</v>
      </c>
      <c r="AV310" s="8">
        <v>1</v>
      </c>
      <c r="AW310" s="8">
        <v>1</v>
      </c>
      <c r="AX310" s="8">
        <v>1</v>
      </c>
      <c r="AY310" s="8">
        <v>1</v>
      </c>
      <c r="AZ310" s="8">
        <v>1</v>
      </c>
      <c r="BA310" s="8">
        <v>1</v>
      </c>
      <c r="BB310" s="8">
        <v>1</v>
      </c>
      <c r="BC310" s="8">
        <v>1</v>
      </c>
      <c r="BD310" s="8">
        <v>1</v>
      </c>
      <c r="BE310" s="8">
        <v>1</v>
      </c>
      <c r="BF310" s="8">
        <v>1</v>
      </c>
      <c r="BG310" s="8">
        <v>1</v>
      </c>
      <c r="BH310" s="8">
        <v>1</v>
      </c>
      <c r="BI310" s="8">
        <v>1</v>
      </c>
      <c r="BJ310" s="8">
        <v>1</v>
      </c>
      <c r="BK310" s="8">
        <v>1</v>
      </c>
      <c r="BL310" s="8">
        <v>1</v>
      </c>
      <c r="BM310" s="8">
        <v>1</v>
      </c>
      <c r="BN310" s="8">
        <v>1</v>
      </c>
      <c r="BO310" s="8">
        <v>1</v>
      </c>
      <c r="BP310" s="8">
        <v>1</v>
      </c>
      <c r="BQ310" s="8">
        <v>1</v>
      </c>
      <c r="BR310" s="8">
        <v>1</v>
      </c>
      <c r="BS310" s="8">
        <v>1</v>
      </c>
      <c r="BT310" s="8">
        <v>1</v>
      </c>
      <c r="BU310" s="8">
        <v>1</v>
      </c>
      <c r="BV310" s="8">
        <v>1</v>
      </c>
      <c r="BW310" s="8">
        <v>1</v>
      </c>
      <c r="CK310" s="8">
        <f t="shared" si="77"/>
        <v>0</v>
      </c>
      <c r="CL310" s="8">
        <f t="shared" si="78"/>
        <v>0</v>
      </c>
      <c r="CM310" s="8">
        <f t="shared" si="79"/>
        <v>0</v>
      </c>
      <c r="CN310" s="8">
        <f t="shared" si="80"/>
        <v>0</v>
      </c>
      <c r="CO310" s="8">
        <f t="shared" si="81"/>
        <v>0</v>
      </c>
      <c r="CP310" s="8">
        <f t="shared" si="82"/>
        <v>0</v>
      </c>
      <c r="CQ310" s="8">
        <f t="shared" si="83"/>
        <v>0</v>
      </c>
      <c r="CR310" s="8">
        <f t="shared" si="84"/>
        <v>0</v>
      </c>
      <c r="CS310" s="8">
        <f t="shared" si="85"/>
        <v>0</v>
      </c>
      <c r="CT310" s="8">
        <f t="shared" si="86"/>
        <v>0</v>
      </c>
      <c r="CU310" s="8">
        <f t="shared" si="87"/>
        <v>0</v>
      </c>
      <c r="CV310" s="8">
        <f t="shared" si="88"/>
        <v>0</v>
      </c>
      <c r="CW310" s="8" t="str">
        <f>+_xlfn.XLOOKUP(Table1[[#This Row],[L4 Code]],KIRMATAŞ!B:B,KIRMATAŞ!B:B,"")</f>
        <v/>
      </c>
      <c r="CX310" s="8" t="str">
        <f>+_xlfn.XLOOKUP(Table1[[#This Row],[L4 Code]],'SU TEMİNİ'!C:C,'SU TEMİNİ'!C:C,"")</f>
        <v/>
      </c>
      <c r="CY310" s="8" t="str">
        <f>+_xlfn.XLOOKUP(Table1[[#This Row],[L4 Code]],TAŞ!C:C,TAŞ!C:C,"")</f>
        <v/>
      </c>
      <c r="CZ310" s="8" t="str">
        <f>Table1[[#This Row],[L4 Code]]&amp;"-"&amp;Table1[[#This Row],[T1 Code]]</f>
        <v>E-02.MAK-03.YKT-061-1000</v>
      </c>
      <c r="DA310" s="8"/>
      <c r="DB310" s="8"/>
      <c r="DC310" s="8"/>
      <c r="DD310" s="8"/>
      <c r="DE310" s="8"/>
      <c r="DF310" s="8"/>
      <c r="DG310" s="8"/>
      <c r="DH310" s="8"/>
    </row>
    <row r="311" spans="1:112">
      <c r="A311" s="3" t="s">
        <v>5443</v>
      </c>
      <c r="B311" t="s">
        <v>4017</v>
      </c>
      <c r="D311" t="s">
        <v>4967</v>
      </c>
      <c r="F311" s="77" t="s">
        <v>4973</v>
      </c>
      <c r="H311" s="3" t="s">
        <v>5444</v>
      </c>
      <c r="I311" s="3"/>
      <c r="J311" s="78"/>
      <c r="K311" s="78"/>
      <c r="M311" s="78"/>
      <c r="V311" s="8">
        <v>1</v>
      </c>
      <c r="W311" s="8">
        <v>1</v>
      </c>
      <c r="X311" s="8">
        <v>1</v>
      </c>
      <c r="Y311" s="10">
        <v>1</v>
      </c>
      <c r="Z311" s="8">
        <v>1</v>
      </c>
      <c r="AA311" s="8">
        <v>1</v>
      </c>
      <c r="AB311" s="8">
        <v>1</v>
      </c>
      <c r="AC311" s="8">
        <v>1</v>
      </c>
      <c r="AD311" s="8">
        <v>1</v>
      </c>
      <c r="AE311" s="8">
        <v>1</v>
      </c>
      <c r="AF311" s="8">
        <v>1</v>
      </c>
      <c r="AG311" s="8">
        <v>1</v>
      </c>
      <c r="AH311" s="8">
        <v>1</v>
      </c>
      <c r="AI311" s="8">
        <v>1</v>
      </c>
      <c r="AJ311" s="8">
        <v>1</v>
      </c>
      <c r="AK311" s="8">
        <v>1</v>
      </c>
      <c r="AL311" s="8">
        <v>1</v>
      </c>
      <c r="AM311" s="8">
        <v>1</v>
      </c>
      <c r="AN311" s="8">
        <v>1</v>
      </c>
      <c r="AO311" s="8">
        <v>1</v>
      </c>
      <c r="AP311" s="8">
        <v>1</v>
      </c>
      <c r="AQ311" s="8">
        <v>1</v>
      </c>
      <c r="AR311" s="8">
        <v>1</v>
      </c>
      <c r="AS311" s="8">
        <v>1</v>
      </c>
      <c r="AT311" s="8">
        <v>1</v>
      </c>
      <c r="AU311" s="8">
        <v>1</v>
      </c>
      <c r="AV311" s="8">
        <v>1</v>
      </c>
      <c r="AW311" s="8">
        <v>1</v>
      </c>
      <c r="AX311" s="8">
        <v>1</v>
      </c>
      <c r="AY311" s="8">
        <v>1</v>
      </c>
      <c r="AZ311" s="8">
        <v>1</v>
      </c>
      <c r="BA311" s="8">
        <v>1</v>
      </c>
      <c r="BB311" s="8">
        <v>1</v>
      </c>
      <c r="BC311" s="8">
        <v>1</v>
      </c>
      <c r="BD311" s="8">
        <v>1</v>
      </c>
      <c r="BE311" s="8">
        <v>1</v>
      </c>
      <c r="BF311" s="8">
        <v>1</v>
      </c>
      <c r="BG311" s="8">
        <v>1</v>
      </c>
      <c r="BH311" s="8">
        <v>1</v>
      </c>
      <c r="BI311" s="8">
        <v>1</v>
      </c>
      <c r="BJ311" s="8">
        <v>1</v>
      </c>
      <c r="BK311" s="8">
        <v>1</v>
      </c>
      <c r="BL311" s="8">
        <v>1</v>
      </c>
      <c r="BM311" s="8">
        <v>1</v>
      </c>
      <c r="BN311" s="8">
        <v>1</v>
      </c>
      <c r="BO311" s="8">
        <v>1</v>
      </c>
      <c r="BP311" s="8">
        <v>1</v>
      </c>
      <c r="BQ311" s="8">
        <v>1</v>
      </c>
      <c r="BR311" s="8">
        <v>1</v>
      </c>
      <c r="BS311" s="8">
        <v>1</v>
      </c>
      <c r="BT311" s="8">
        <v>1</v>
      </c>
      <c r="BU311" s="8">
        <v>1</v>
      </c>
      <c r="BV311" s="8">
        <v>1</v>
      </c>
      <c r="BW311" s="8">
        <v>1</v>
      </c>
      <c r="CK311" s="8">
        <f t="shared" si="77"/>
        <v>0</v>
      </c>
      <c r="CL311" s="8">
        <f t="shared" si="78"/>
        <v>0</v>
      </c>
      <c r="CM311" s="8">
        <f t="shared" si="79"/>
        <v>0</v>
      </c>
      <c r="CN311" s="8">
        <f t="shared" si="80"/>
        <v>0</v>
      </c>
      <c r="CO311" s="8">
        <f t="shared" si="81"/>
        <v>0</v>
      </c>
      <c r="CP311" s="8">
        <f t="shared" si="82"/>
        <v>0</v>
      </c>
      <c r="CQ311" s="8">
        <f t="shared" si="83"/>
        <v>0</v>
      </c>
      <c r="CR311" s="8">
        <f t="shared" si="84"/>
        <v>0</v>
      </c>
      <c r="CS311" s="8">
        <f t="shared" si="85"/>
        <v>0</v>
      </c>
      <c r="CT311" s="8">
        <f t="shared" si="86"/>
        <v>0</v>
      </c>
      <c r="CU311" s="8">
        <f t="shared" si="87"/>
        <v>0</v>
      </c>
      <c r="CV311" s="8">
        <f t="shared" si="88"/>
        <v>0</v>
      </c>
      <c r="CW311" s="8" t="str">
        <f>+_xlfn.XLOOKUP(Table1[[#This Row],[L4 Code]],KIRMATAŞ!B:B,KIRMATAŞ!B:B,"")</f>
        <v/>
      </c>
      <c r="CX311" s="8" t="str">
        <f>+_xlfn.XLOOKUP(Table1[[#This Row],[L4 Code]],'SU TEMİNİ'!C:C,'SU TEMİNİ'!C:C,"")</f>
        <v/>
      </c>
      <c r="CY311" s="8" t="str">
        <f>+_xlfn.XLOOKUP(Table1[[#This Row],[L4 Code]],TAŞ!C:C,TAŞ!C:C,"")</f>
        <v/>
      </c>
      <c r="CZ311" s="8" t="str">
        <f>Table1[[#This Row],[L4 Code]]&amp;"-"&amp;Table1[[#This Row],[T1 Code]]</f>
        <v>E-02.MAK-03.YKT-062-1000</v>
      </c>
      <c r="DA311" s="8"/>
      <c r="DB311" s="8"/>
      <c r="DC311" s="8"/>
      <c r="DD311" s="8"/>
      <c r="DE311" s="8"/>
      <c r="DF311" s="8"/>
      <c r="DG311" s="8"/>
      <c r="DH311" s="8"/>
    </row>
    <row r="312" spans="1:112">
      <c r="A312" s="3" t="s">
        <v>5443</v>
      </c>
      <c r="B312" t="s">
        <v>4019</v>
      </c>
      <c r="D312" t="s">
        <v>4967</v>
      </c>
      <c r="F312" s="77" t="s">
        <v>4973</v>
      </c>
      <c r="H312" s="3" t="s">
        <v>5444</v>
      </c>
      <c r="I312" s="3"/>
      <c r="J312" s="78"/>
      <c r="K312" s="78"/>
      <c r="M312" s="78"/>
      <c r="V312" s="8">
        <v>1</v>
      </c>
      <c r="W312" s="8">
        <v>1</v>
      </c>
      <c r="X312" s="8">
        <v>1</v>
      </c>
      <c r="Y312" s="10">
        <v>1</v>
      </c>
      <c r="Z312" s="8">
        <v>1</v>
      </c>
      <c r="AA312" s="8">
        <v>1</v>
      </c>
      <c r="AB312" s="8">
        <v>1</v>
      </c>
      <c r="AC312" s="8">
        <v>1</v>
      </c>
      <c r="AD312" s="8">
        <v>1</v>
      </c>
      <c r="AE312" s="8">
        <v>1</v>
      </c>
      <c r="AF312" s="8">
        <v>1</v>
      </c>
      <c r="AG312" s="8">
        <v>1</v>
      </c>
      <c r="AH312" s="8">
        <v>1</v>
      </c>
      <c r="AI312" s="8">
        <v>1</v>
      </c>
      <c r="AJ312" s="8">
        <v>1</v>
      </c>
      <c r="AK312" s="8">
        <v>1</v>
      </c>
      <c r="AL312" s="8">
        <v>1</v>
      </c>
      <c r="AM312" s="8">
        <v>1</v>
      </c>
      <c r="AN312" s="8">
        <v>1</v>
      </c>
      <c r="AO312" s="8">
        <v>1</v>
      </c>
      <c r="AP312" s="8">
        <v>1</v>
      </c>
      <c r="AQ312" s="8">
        <v>1</v>
      </c>
      <c r="AR312" s="8">
        <v>1</v>
      </c>
      <c r="AS312" s="8">
        <v>1</v>
      </c>
      <c r="AT312" s="8">
        <v>1</v>
      </c>
      <c r="AU312" s="8">
        <v>1</v>
      </c>
      <c r="AV312" s="8">
        <v>1</v>
      </c>
      <c r="AW312" s="8">
        <v>1</v>
      </c>
      <c r="AX312" s="8">
        <v>1</v>
      </c>
      <c r="AY312" s="8">
        <v>1</v>
      </c>
      <c r="AZ312" s="8">
        <v>1</v>
      </c>
      <c r="BA312" s="8">
        <v>1</v>
      </c>
      <c r="BB312" s="8">
        <v>1</v>
      </c>
      <c r="BC312" s="8">
        <v>1</v>
      </c>
      <c r="BD312" s="8">
        <v>1</v>
      </c>
      <c r="BE312" s="8">
        <v>1</v>
      </c>
      <c r="BF312" s="8">
        <v>1</v>
      </c>
      <c r="BG312" s="8">
        <v>1</v>
      </c>
      <c r="BH312" s="8">
        <v>1</v>
      </c>
      <c r="BI312" s="8">
        <v>1</v>
      </c>
      <c r="BJ312" s="8">
        <v>1</v>
      </c>
      <c r="BK312" s="8">
        <v>1</v>
      </c>
      <c r="BL312" s="8">
        <v>1</v>
      </c>
      <c r="BM312" s="8">
        <v>1</v>
      </c>
      <c r="BN312" s="8">
        <v>1</v>
      </c>
      <c r="BO312" s="8">
        <v>1</v>
      </c>
      <c r="BP312" s="8">
        <v>1</v>
      </c>
      <c r="BQ312" s="8">
        <v>1</v>
      </c>
      <c r="BR312" s="8">
        <v>1</v>
      </c>
      <c r="BS312" s="8">
        <v>1</v>
      </c>
      <c r="BT312" s="8">
        <v>1</v>
      </c>
      <c r="BU312" s="8">
        <v>1</v>
      </c>
      <c r="BV312" s="8">
        <v>1</v>
      </c>
      <c r="BW312" s="8">
        <v>1</v>
      </c>
      <c r="CK312" s="8">
        <f t="shared" si="77"/>
        <v>0</v>
      </c>
      <c r="CL312" s="8">
        <f t="shared" si="78"/>
        <v>0</v>
      </c>
      <c r="CM312" s="8">
        <f t="shared" si="79"/>
        <v>0</v>
      </c>
      <c r="CN312" s="8">
        <f t="shared" si="80"/>
        <v>0</v>
      </c>
      <c r="CO312" s="8">
        <f t="shared" si="81"/>
        <v>0</v>
      </c>
      <c r="CP312" s="8">
        <f t="shared" si="82"/>
        <v>0</v>
      </c>
      <c r="CQ312" s="8">
        <f t="shared" si="83"/>
        <v>0</v>
      </c>
      <c r="CR312" s="8">
        <f t="shared" si="84"/>
        <v>0</v>
      </c>
      <c r="CS312" s="8">
        <f t="shared" si="85"/>
        <v>0</v>
      </c>
      <c r="CT312" s="8">
        <f t="shared" si="86"/>
        <v>0</v>
      </c>
      <c r="CU312" s="8">
        <f t="shared" si="87"/>
        <v>0</v>
      </c>
      <c r="CV312" s="8">
        <f t="shared" si="88"/>
        <v>0</v>
      </c>
      <c r="CW312" s="8" t="str">
        <f>+_xlfn.XLOOKUP(Table1[[#This Row],[L4 Code]],KIRMATAŞ!B:B,KIRMATAŞ!B:B,"")</f>
        <v/>
      </c>
      <c r="CX312" s="8" t="str">
        <f>+_xlfn.XLOOKUP(Table1[[#This Row],[L4 Code]],'SU TEMİNİ'!C:C,'SU TEMİNİ'!C:C,"")</f>
        <v/>
      </c>
      <c r="CY312" s="8" t="str">
        <f>+_xlfn.XLOOKUP(Table1[[#This Row],[L4 Code]],TAŞ!C:C,TAŞ!C:C,"")</f>
        <v/>
      </c>
      <c r="CZ312" s="8" t="str">
        <f>Table1[[#This Row],[L4 Code]]&amp;"-"&amp;Table1[[#This Row],[T1 Code]]</f>
        <v>E-02.MAK-03.YKT-063-1000</v>
      </c>
      <c r="DA312" s="8"/>
      <c r="DB312" s="8"/>
      <c r="DC312" s="8"/>
      <c r="DD312" s="8"/>
      <c r="DE312" s="8"/>
      <c r="DF312" s="8"/>
      <c r="DG312" s="8"/>
      <c r="DH312" s="8"/>
    </row>
    <row r="313" spans="1:112">
      <c r="A313" s="3" t="s">
        <v>5443</v>
      </c>
      <c r="B313" t="s">
        <v>4021</v>
      </c>
      <c r="D313" t="s">
        <v>4967</v>
      </c>
      <c r="F313" s="77" t="s">
        <v>4973</v>
      </c>
      <c r="H313" s="3" t="s">
        <v>5444</v>
      </c>
      <c r="I313" s="3"/>
      <c r="J313" s="78"/>
      <c r="K313" s="78"/>
      <c r="M313" s="78"/>
      <c r="V313" s="8">
        <v>1</v>
      </c>
      <c r="W313" s="8">
        <v>1</v>
      </c>
      <c r="X313" s="8">
        <v>1</v>
      </c>
      <c r="Y313" s="10">
        <v>1</v>
      </c>
      <c r="Z313" s="8">
        <v>1</v>
      </c>
      <c r="AA313" s="8">
        <v>1</v>
      </c>
      <c r="AB313" s="8">
        <v>1</v>
      </c>
      <c r="AC313" s="8">
        <v>1</v>
      </c>
      <c r="AD313" s="8">
        <v>1</v>
      </c>
      <c r="AE313" s="8">
        <v>1</v>
      </c>
      <c r="AF313" s="8">
        <v>1</v>
      </c>
      <c r="AG313" s="8">
        <v>1</v>
      </c>
      <c r="AH313" s="8">
        <v>1</v>
      </c>
      <c r="AI313" s="8">
        <v>1</v>
      </c>
      <c r="AJ313" s="8">
        <v>1</v>
      </c>
      <c r="AK313" s="8">
        <v>1</v>
      </c>
      <c r="AL313" s="8">
        <v>1</v>
      </c>
      <c r="AM313" s="8">
        <v>1</v>
      </c>
      <c r="AN313" s="8">
        <v>1</v>
      </c>
      <c r="AO313" s="8">
        <v>1</v>
      </c>
      <c r="AP313" s="8">
        <v>1</v>
      </c>
      <c r="AQ313" s="8">
        <v>1</v>
      </c>
      <c r="AR313" s="8">
        <v>1</v>
      </c>
      <c r="AS313" s="8">
        <v>1</v>
      </c>
      <c r="AT313" s="8">
        <v>1</v>
      </c>
      <c r="AU313" s="8">
        <v>1</v>
      </c>
      <c r="AV313" s="8">
        <v>1</v>
      </c>
      <c r="AW313" s="8">
        <v>1</v>
      </c>
      <c r="AX313" s="8">
        <v>1</v>
      </c>
      <c r="AY313" s="8">
        <v>1</v>
      </c>
      <c r="AZ313" s="8">
        <v>1</v>
      </c>
      <c r="BA313" s="8">
        <v>1</v>
      </c>
      <c r="BB313" s="8">
        <v>1</v>
      </c>
      <c r="BC313" s="8">
        <v>1</v>
      </c>
      <c r="BD313" s="8">
        <v>1</v>
      </c>
      <c r="BE313" s="8">
        <v>1</v>
      </c>
      <c r="BF313" s="8">
        <v>1</v>
      </c>
      <c r="BG313" s="8">
        <v>1</v>
      </c>
      <c r="BH313" s="8">
        <v>1</v>
      </c>
      <c r="BI313" s="8">
        <v>1</v>
      </c>
      <c r="BJ313" s="8">
        <v>1</v>
      </c>
      <c r="BK313" s="8">
        <v>1</v>
      </c>
      <c r="BL313" s="8">
        <v>1</v>
      </c>
      <c r="BM313" s="8">
        <v>1</v>
      </c>
      <c r="BN313" s="8">
        <v>1</v>
      </c>
      <c r="BO313" s="8">
        <v>1</v>
      </c>
      <c r="BP313" s="8">
        <v>1</v>
      </c>
      <c r="BQ313" s="8">
        <v>1</v>
      </c>
      <c r="BR313" s="8">
        <v>1</v>
      </c>
      <c r="BS313" s="8">
        <v>1</v>
      </c>
      <c r="BT313" s="8">
        <v>1</v>
      </c>
      <c r="BU313" s="8">
        <v>1</v>
      </c>
      <c r="BV313" s="8">
        <v>1</v>
      </c>
      <c r="BW313" s="8">
        <v>1</v>
      </c>
      <c r="CK313" s="8">
        <f t="shared" si="77"/>
        <v>0</v>
      </c>
      <c r="CL313" s="8">
        <f t="shared" si="78"/>
        <v>0</v>
      </c>
      <c r="CM313" s="8">
        <f t="shared" si="79"/>
        <v>0</v>
      </c>
      <c r="CN313" s="8">
        <f t="shared" si="80"/>
        <v>0</v>
      </c>
      <c r="CO313" s="8">
        <f t="shared" si="81"/>
        <v>0</v>
      </c>
      <c r="CP313" s="8">
        <f t="shared" si="82"/>
        <v>0</v>
      </c>
      <c r="CQ313" s="8">
        <f t="shared" si="83"/>
        <v>0</v>
      </c>
      <c r="CR313" s="8">
        <f t="shared" si="84"/>
        <v>0</v>
      </c>
      <c r="CS313" s="8">
        <f t="shared" si="85"/>
        <v>0</v>
      </c>
      <c r="CT313" s="8">
        <f t="shared" si="86"/>
        <v>0</v>
      </c>
      <c r="CU313" s="8">
        <f t="shared" si="87"/>
        <v>0</v>
      </c>
      <c r="CV313" s="8">
        <f t="shared" si="88"/>
        <v>0</v>
      </c>
      <c r="CW313" s="8" t="str">
        <f>+_xlfn.XLOOKUP(Table1[[#This Row],[L4 Code]],KIRMATAŞ!B:B,KIRMATAŞ!B:B,"")</f>
        <v/>
      </c>
      <c r="CX313" s="8" t="str">
        <f>+_xlfn.XLOOKUP(Table1[[#This Row],[L4 Code]],'SU TEMİNİ'!C:C,'SU TEMİNİ'!C:C,"")</f>
        <v/>
      </c>
      <c r="CY313" s="8" t="str">
        <f>+_xlfn.XLOOKUP(Table1[[#This Row],[L4 Code]],TAŞ!C:C,TAŞ!C:C,"")</f>
        <v/>
      </c>
      <c r="CZ313" s="8" t="str">
        <f>Table1[[#This Row],[L4 Code]]&amp;"-"&amp;Table1[[#This Row],[T1 Code]]</f>
        <v>E-02.MAK-03.YKT-064-1000</v>
      </c>
      <c r="DA313" s="8"/>
      <c r="DB313" s="8"/>
      <c r="DC313" s="8"/>
      <c r="DD313" s="8"/>
      <c r="DE313" s="8"/>
      <c r="DF313" s="8"/>
      <c r="DG313" s="8"/>
      <c r="DH313" s="8"/>
    </row>
    <row r="314" spans="1:112">
      <c r="A314" s="3" t="s">
        <v>5443</v>
      </c>
      <c r="B314" t="s">
        <v>4023</v>
      </c>
      <c r="D314" t="s">
        <v>4967</v>
      </c>
      <c r="F314" s="77" t="s">
        <v>4973</v>
      </c>
      <c r="H314" s="3" t="s">
        <v>5444</v>
      </c>
      <c r="I314" s="3"/>
      <c r="J314" s="78"/>
      <c r="K314" s="78"/>
      <c r="M314" s="78"/>
      <c r="V314" s="8">
        <v>1</v>
      </c>
      <c r="W314" s="8">
        <v>1</v>
      </c>
      <c r="X314" s="8">
        <v>1</v>
      </c>
      <c r="Y314" s="10">
        <v>1</v>
      </c>
      <c r="Z314" s="8">
        <v>1</v>
      </c>
      <c r="AA314" s="8">
        <v>1</v>
      </c>
      <c r="AB314" s="8">
        <v>1</v>
      </c>
      <c r="AC314" s="8">
        <v>1</v>
      </c>
      <c r="AD314" s="8">
        <v>1</v>
      </c>
      <c r="AE314" s="8">
        <v>1</v>
      </c>
      <c r="AF314" s="8">
        <v>1</v>
      </c>
      <c r="AG314" s="8">
        <v>1</v>
      </c>
      <c r="AH314" s="8">
        <v>1</v>
      </c>
      <c r="AI314" s="8">
        <v>1</v>
      </c>
      <c r="AJ314" s="8">
        <v>1</v>
      </c>
      <c r="AK314" s="8">
        <v>1</v>
      </c>
      <c r="AL314" s="8">
        <v>1</v>
      </c>
      <c r="AM314" s="8">
        <v>1</v>
      </c>
      <c r="AN314" s="8">
        <v>1</v>
      </c>
      <c r="AO314" s="8">
        <v>1</v>
      </c>
      <c r="AP314" s="8">
        <v>1</v>
      </c>
      <c r="AQ314" s="8">
        <v>1</v>
      </c>
      <c r="AR314" s="8">
        <v>1</v>
      </c>
      <c r="AS314" s="8">
        <v>1</v>
      </c>
      <c r="AT314" s="8">
        <v>1</v>
      </c>
      <c r="AU314" s="8">
        <v>1</v>
      </c>
      <c r="AV314" s="8">
        <v>1</v>
      </c>
      <c r="AW314" s="8">
        <v>1</v>
      </c>
      <c r="AX314" s="8">
        <v>1</v>
      </c>
      <c r="AY314" s="8">
        <v>1</v>
      </c>
      <c r="AZ314" s="8">
        <v>1</v>
      </c>
      <c r="BA314" s="8">
        <v>1</v>
      </c>
      <c r="BB314" s="8">
        <v>1</v>
      </c>
      <c r="BC314" s="8">
        <v>1</v>
      </c>
      <c r="BD314" s="8">
        <v>1</v>
      </c>
      <c r="BE314" s="8">
        <v>1</v>
      </c>
      <c r="BF314" s="8">
        <v>1</v>
      </c>
      <c r="BG314" s="8">
        <v>1</v>
      </c>
      <c r="BH314" s="8">
        <v>1</v>
      </c>
      <c r="BI314" s="8">
        <v>1</v>
      </c>
      <c r="BJ314" s="8">
        <v>1</v>
      </c>
      <c r="BK314" s="8">
        <v>1</v>
      </c>
      <c r="BL314" s="8">
        <v>1</v>
      </c>
      <c r="BM314" s="8">
        <v>1</v>
      </c>
      <c r="BN314" s="8">
        <v>1</v>
      </c>
      <c r="BO314" s="8">
        <v>1</v>
      </c>
      <c r="BP314" s="8">
        <v>1</v>
      </c>
      <c r="BQ314" s="8">
        <v>1</v>
      </c>
      <c r="BR314" s="8">
        <v>1</v>
      </c>
      <c r="BS314" s="8">
        <v>1</v>
      </c>
      <c r="BT314" s="8">
        <v>1</v>
      </c>
      <c r="BU314" s="8">
        <v>1</v>
      </c>
      <c r="BV314" s="8">
        <v>1</v>
      </c>
      <c r="BW314" s="8">
        <v>1</v>
      </c>
      <c r="CK314" s="8">
        <f t="shared" si="77"/>
        <v>0</v>
      </c>
      <c r="CL314" s="8">
        <f t="shared" si="78"/>
        <v>0</v>
      </c>
      <c r="CM314" s="8">
        <f t="shared" si="79"/>
        <v>0</v>
      </c>
      <c r="CN314" s="8">
        <f t="shared" si="80"/>
        <v>0</v>
      </c>
      <c r="CO314" s="8">
        <f t="shared" si="81"/>
        <v>0</v>
      </c>
      <c r="CP314" s="8">
        <f t="shared" si="82"/>
        <v>0</v>
      </c>
      <c r="CQ314" s="8">
        <f t="shared" si="83"/>
        <v>0</v>
      </c>
      <c r="CR314" s="8">
        <f t="shared" si="84"/>
        <v>0</v>
      </c>
      <c r="CS314" s="8">
        <f t="shared" si="85"/>
        <v>0</v>
      </c>
      <c r="CT314" s="8">
        <f t="shared" si="86"/>
        <v>0</v>
      </c>
      <c r="CU314" s="8">
        <f t="shared" si="87"/>
        <v>0</v>
      </c>
      <c r="CV314" s="8">
        <f t="shared" si="88"/>
        <v>0</v>
      </c>
      <c r="CW314" s="8" t="str">
        <f>+_xlfn.XLOOKUP(Table1[[#This Row],[L4 Code]],KIRMATAŞ!B:B,KIRMATAŞ!B:B,"")</f>
        <v/>
      </c>
      <c r="CX314" s="8" t="str">
        <f>+_xlfn.XLOOKUP(Table1[[#This Row],[L4 Code]],'SU TEMİNİ'!C:C,'SU TEMİNİ'!C:C,"")</f>
        <v/>
      </c>
      <c r="CY314" s="8" t="str">
        <f>+_xlfn.XLOOKUP(Table1[[#This Row],[L4 Code]],TAŞ!C:C,TAŞ!C:C,"")</f>
        <v/>
      </c>
      <c r="CZ314" s="8" t="str">
        <f>Table1[[#This Row],[L4 Code]]&amp;"-"&amp;Table1[[#This Row],[T1 Code]]</f>
        <v>E-02.MAK-03.YKT-065-1000</v>
      </c>
      <c r="DA314" s="8"/>
      <c r="DB314" s="8"/>
      <c r="DC314" s="8"/>
      <c r="DD314" s="8"/>
      <c r="DE314" s="8"/>
      <c r="DF314" s="8"/>
      <c r="DG314" s="8"/>
      <c r="DH314" s="8"/>
    </row>
    <row r="315" spans="1:112">
      <c r="A315" s="3" t="s">
        <v>5443</v>
      </c>
      <c r="B315" t="s">
        <v>4025</v>
      </c>
      <c r="D315" t="s">
        <v>4967</v>
      </c>
      <c r="F315" s="77" t="s">
        <v>4973</v>
      </c>
      <c r="H315" s="3" t="s">
        <v>5444</v>
      </c>
      <c r="I315" s="3"/>
      <c r="J315" s="78"/>
      <c r="K315" s="78"/>
      <c r="M315" s="78"/>
      <c r="V315" s="8">
        <v>1</v>
      </c>
      <c r="W315" s="8">
        <v>1</v>
      </c>
      <c r="X315" s="8">
        <v>1</v>
      </c>
      <c r="Y315" s="10">
        <v>1</v>
      </c>
      <c r="Z315" s="8">
        <v>1</v>
      </c>
      <c r="AA315" s="8">
        <v>1</v>
      </c>
      <c r="AB315" s="8">
        <v>1</v>
      </c>
      <c r="AC315" s="8">
        <v>1</v>
      </c>
      <c r="AD315" s="8">
        <v>1</v>
      </c>
      <c r="AE315" s="8">
        <v>1</v>
      </c>
      <c r="AF315" s="8">
        <v>1</v>
      </c>
      <c r="AG315" s="8">
        <v>1</v>
      </c>
      <c r="AH315" s="8">
        <v>1</v>
      </c>
      <c r="AI315" s="8">
        <v>1</v>
      </c>
      <c r="AJ315" s="8">
        <v>1</v>
      </c>
      <c r="AK315" s="8">
        <v>1</v>
      </c>
      <c r="AL315" s="8">
        <v>1</v>
      </c>
      <c r="AM315" s="8">
        <v>1</v>
      </c>
      <c r="AN315" s="8">
        <v>1</v>
      </c>
      <c r="AO315" s="8">
        <v>1</v>
      </c>
      <c r="AP315" s="8">
        <v>1</v>
      </c>
      <c r="AQ315" s="8">
        <v>1</v>
      </c>
      <c r="AR315" s="8">
        <v>1</v>
      </c>
      <c r="AS315" s="8">
        <v>1</v>
      </c>
      <c r="AT315" s="8">
        <v>1</v>
      </c>
      <c r="AU315" s="8">
        <v>1</v>
      </c>
      <c r="AV315" s="8">
        <v>1</v>
      </c>
      <c r="AW315" s="8">
        <v>1</v>
      </c>
      <c r="AX315" s="8">
        <v>1</v>
      </c>
      <c r="AY315" s="8">
        <v>1</v>
      </c>
      <c r="AZ315" s="8">
        <v>1</v>
      </c>
      <c r="BA315" s="8">
        <v>1</v>
      </c>
      <c r="BB315" s="8">
        <v>1</v>
      </c>
      <c r="BC315" s="8">
        <v>1</v>
      </c>
      <c r="BD315" s="8">
        <v>1</v>
      </c>
      <c r="BE315" s="8">
        <v>1</v>
      </c>
      <c r="BF315" s="8">
        <v>1</v>
      </c>
      <c r="BG315" s="8">
        <v>1</v>
      </c>
      <c r="BH315" s="8">
        <v>1</v>
      </c>
      <c r="BI315" s="8">
        <v>1</v>
      </c>
      <c r="BJ315" s="8">
        <v>1</v>
      </c>
      <c r="BK315" s="8">
        <v>1</v>
      </c>
      <c r="BL315" s="8">
        <v>1</v>
      </c>
      <c r="BM315" s="8">
        <v>1</v>
      </c>
      <c r="BN315" s="8">
        <v>1</v>
      </c>
      <c r="BO315" s="8">
        <v>1</v>
      </c>
      <c r="BP315" s="8">
        <v>1</v>
      </c>
      <c r="BQ315" s="8">
        <v>1</v>
      </c>
      <c r="BR315" s="8">
        <v>1</v>
      </c>
      <c r="BS315" s="8">
        <v>1</v>
      </c>
      <c r="BT315" s="8">
        <v>1</v>
      </c>
      <c r="BU315" s="8">
        <v>1</v>
      </c>
      <c r="BV315" s="8">
        <v>1</v>
      </c>
      <c r="BW315" s="8">
        <v>1</v>
      </c>
      <c r="CK315" s="8">
        <f t="shared" si="77"/>
        <v>0</v>
      </c>
      <c r="CL315" s="8">
        <f t="shared" si="78"/>
        <v>0</v>
      </c>
      <c r="CM315" s="8">
        <f t="shared" si="79"/>
        <v>0</v>
      </c>
      <c r="CN315" s="8">
        <f t="shared" si="80"/>
        <v>0</v>
      </c>
      <c r="CO315" s="8">
        <f t="shared" si="81"/>
        <v>0</v>
      </c>
      <c r="CP315" s="8">
        <f t="shared" si="82"/>
        <v>0</v>
      </c>
      <c r="CQ315" s="8">
        <f t="shared" si="83"/>
        <v>0</v>
      </c>
      <c r="CR315" s="8">
        <f t="shared" si="84"/>
        <v>0</v>
      </c>
      <c r="CS315" s="8">
        <f t="shared" si="85"/>
        <v>0</v>
      </c>
      <c r="CT315" s="8">
        <f t="shared" si="86"/>
        <v>0</v>
      </c>
      <c r="CU315" s="8">
        <f t="shared" si="87"/>
        <v>0</v>
      </c>
      <c r="CV315" s="8">
        <f t="shared" si="88"/>
        <v>0</v>
      </c>
      <c r="CW315" s="8" t="str">
        <f>+_xlfn.XLOOKUP(Table1[[#This Row],[L4 Code]],KIRMATAŞ!B:B,KIRMATAŞ!B:B,"")</f>
        <v/>
      </c>
      <c r="CX315" s="8" t="str">
        <f>+_xlfn.XLOOKUP(Table1[[#This Row],[L4 Code]],'SU TEMİNİ'!C:C,'SU TEMİNİ'!C:C,"")</f>
        <v/>
      </c>
      <c r="CY315" s="8" t="str">
        <f>+_xlfn.XLOOKUP(Table1[[#This Row],[L4 Code]],TAŞ!C:C,TAŞ!C:C,"")</f>
        <v/>
      </c>
      <c r="CZ315" s="8" t="str">
        <f>Table1[[#This Row],[L4 Code]]&amp;"-"&amp;Table1[[#This Row],[T1 Code]]</f>
        <v>E-02.MAK-03.YKT-066-1000</v>
      </c>
      <c r="DA315" s="8"/>
      <c r="DB315" s="8"/>
      <c r="DC315" s="8"/>
      <c r="DD315" s="8"/>
      <c r="DE315" s="8"/>
      <c r="DF315" s="8"/>
      <c r="DG315" s="8"/>
      <c r="DH315" s="8"/>
    </row>
    <row r="316" spans="1:112">
      <c r="A316" s="3" t="s">
        <v>5443</v>
      </c>
      <c r="B316" t="s">
        <v>4027</v>
      </c>
      <c r="D316" t="s">
        <v>4967</v>
      </c>
      <c r="F316" s="77" t="s">
        <v>4973</v>
      </c>
      <c r="H316" s="3" t="s">
        <v>5444</v>
      </c>
      <c r="I316" s="3"/>
      <c r="J316" s="78"/>
      <c r="K316" s="78"/>
      <c r="M316" s="78"/>
      <c r="V316" s="8">
        <v>1</v>
      </c>
      <c r="W316" s="8">
        <v>1</v>
      </c>
      <c r="X316" s="8">
        <v>1</v>
      </c>
      <c r="Y316" s="10">
        <v>1</v>
      </c>
      <c r="Z316" s="8">
        <v>1</v>
      </c>
      <c r="AA316" s="8">
        <v>1</v>
      </c>
      <c r="AB316" s="8">
        <v>1</v>
      </c>
      <c r="AC316" s="8">
        <v>1</v>
      </c>
      <c r="AD316" s="8">
        <v>1</v>
      </c>
      <c r="AE316" s="8">
        <v>1</v>
      </c>
      <c r="AF316" s="8">
        <v>1</v>
      </c>
      <c r="AG316" s="8">
        <v>1</v>
      </c>
      <c r="AH316" s="8">
        <v>1</v>
      </c>
      <c r="AI316" s="8">
        <v>1</v>
      </c>
      <c r="AJ316" s="8">
        <v>1</v>
      </c>
      <c r="AK316" s="8">
        <v>1</v>
      </c>
      <c r="AL316" s="8">
        <v>1</v>
      </c>
      <c r="AM316" s="8">
        <v>1</v>
      </c>
      <c r="AN316" s="8">
        <v>1</v>
      </c>
      <c r="AO316" s="8">
        <v>1</v>
      </c>
      <c r="AP316" s="8">
        <v>1</v>
      </c>
      <c r="AQ316" s="8">
        <v>1</v>
      </c>
      <c r="AR316" s="8">
        <v>1</v>
      </c>
      <c r="AS316" s="8">
        <v>1</v>
      </c>
      <c r="AT316" s="8">
        <v>1</v>
      </c>
      <c r="AU316" s="8">
        <v>1</v>
      </c>
      <c r="AV316" s="8">
        <v>1</v>
      </c>
      <c r="AW316" s="8">
        <v>1</v>
      </c>
      <c r="AX316" s="8">
        <v>1</v>
      </c>
      <c r="AY316" s="8">
        <v>1</v>
      </c>
      <c r="AZ316" s="8">
        <v>1</v>
      </c>
      <c r="BA316" s="8">
        <v>1</v>
      </c>
      <c r="BB316" s="8">
        <v>1</v>
      </c>
      <c r="BC316" s="8">
        <v>1</v>
      </c>
      <c r="BD316" s="8">
        <v>1</v>
      </c>
      <c r="BE316" s="8">
        <v>1</v>
      </c>
      <c r="BF316" s="8">
        <v>1</v>
      </c>
      <c r="BG316" s="8">
        <v>1</v>
      </c>
      <c r="BH316" s="8">
        <v>1</v>
      </c>
      <c r="BI316" s="8">
        <v>1</v>
      </c>
      <c r="BJ316" s="8">
        <v>1</v>
      </c>
      <c r="BK316" s="8">
        <v>1</v>
      </c>
      <c r="BL316" s="8">
        <v>1</v>
      </c>
      <c r="BM316" s="8">
        <v>1</v>
      </c>
      <c r="BN316" s="8">
        <v>1</v>
      </c>
      <c r="BO316" s="8">
        <v>1</v>
      </c>
      <c r="BP316" s="8">
        <v>1</v>
      </c>
      <c r="BQ316" s="8">
        <v>1</v>
      </c>
      <c r="BR316" s="8">
        <v>1</v>
      </c>
      <c r="BS316" s="8">
        <v>1</v>
      </c>
      <c r="BT316" s="8">
        <v>1</v>
      </c>
      <c r="BU316" s="8">
        <v>1</v>
      </c>
      <c r="BV316" s="8">
        <v>1</v>
      </c>
      <c r="BW316" s="8">
        <v>1</v>
      </c>
      <c r="CK316" s="8">
        <f t="shared" si="77"/>
        <v>0</v>
      </c>
      <c r="CL316" s="8">
        <f t="shared" si="78"/>
        <v>0</v>
      </c>
      <c r="CM316" s="8">
        <f t="shared" si="79"/>
        <v>0</v>
      </c>
      <c r="CN316" s="8">
        <f t="shared" si="80"/>
        <v>0</v>
      </c>
      <c r="CO316" s="8">
        <f t="shared" si="81"/>
        <v>0</v>
      </c>
      <c r="CP316" s="8">
        <f t="shared" si="82"/>
        <v>0</v>
      </c>
      <c r="CQ316" s="8">
        <f t="shared" si="83"/>
        <v>0</v>
      </c>
      <c r="CR316" s="8">
        <f t="shared" si="84"/>
        <v>0</v>
      </c>
      <c r="CS316" s="8">
        <f t="shared" si="85"/>
        <v>0</v>
      </c>
      <c r="CT316" s="8">
        <f t="shared" si="86"/>
        <v>0</v>
      </c>
      <c r="CU316" s="8">
        <f t="shared" si="87"/>
        <v>0</v>
      </c>
      <c r="CV316" s="8">
        <f t="shared" si="88"/>
        <v>0</v>
      </c>
      <c r="CW316" s="8" t="str">
        <f>+_xlfn.XLOOKUP(Table1[[#This Row],[L4 Code]],KIRMATAŞ!B:B,KIRMATAŞ!B:B,"")</f>
        <v/>
      </c>
      <c r="CX316" s="8" t="str">
        <f>+_xlfn.XLOOKUP(Table1[[#This Row],[L4 Code]],'SU TEMİNİ'!C:C,'SU TEMİNİ'!C:C,"")</f>
        <v/>
      </c>
      <c r="CY316" s="8" t="str">
        <f>+_xlfn.XLOOKUP(Table1[[#This Row],[L4 Code]],TAŞ!C:C,TAŞ!C:C,"")</f>
        <v/>
      </c>
      <c r="CZ316" s="8" t="str">
        <f>Table1[[#This Row],[L4 Code]]&amp;"-"&amp;Table1[[#This Row],[T1 Code]]</f>
        <v>E-02.MAK-03.YKT-067-1000</v>
      </c>
      <c r="DA316" s="8"/>
      <c r="DB316" s="8"/>
      <c r="DC316" s="8"/>
      <c r="DD316" s="8"/>
      <c r="DE316" s="8"/>
      <c r="DF316" s="8"/>
      <c r="DG316" s="8"/>
      <c r="DH316" s="8"/>
    </row>
    <row r="317" spans="1:112">
      <c r="A317" s="3" t="s">
        <v>5443</v>
      </c>
      <c r="B317" t="s">
        <v>4029</v>
      </c>
      <c r="D317" t="s">
        <v>4967</v>
      </c>
      <c r="F317" s="77" t="s">
        <v>4973</v>
      </c>
      <c r="H317" s="3" t="s">
        <v>5444</v>
      </c>
      <c r="I317" s="3"/>
      <c r="J317" s="78"/>
      <c r="K317" s="78"/>
      <c r="M317" s="78"/>
      <c r="V317" s="8">
        <v>1</v>
      </c>
      <c r="W317" s="8">
        <v>1</v>
      </c>
      <c r="X317" s="8">
        <v>1</v>
      </c>
      <c r="Y317" s="10">
        <v>1</v>
      </c>
      <c r="Z317" s="8">
        <v>1</v>
      </c>
      <c r="AA317" s="8">
        <v>1</v>
      </c>
      <c r="AB317" s="8">
        <v>1</v>
      </c>
      <c r="AC317" s="8">
        <v>1</v>
      </c>
      <c r="AD317" s="8">
        <v>1</v>
      </c>
      <c r="AE317" s="8">
        <v>1</v>
      </c>
      <c r="AF317" s="8">
        <v>1</v>
      </c>
      <c r="AG317" s="8">
        <v>1</v>
      </c>
      <c r="AH317" s="8">
        <v>1</v>
      </c>
      <c r="AI317" s="8">
        <v>1</v>
      </c>
      <c r="AJ317" s="8">
        <v>1</v>
      </c>
      <c r="AK317" s="8">
        <v>1</v>
      </c>
      <c r="AL317" s="8">
        <v>1</v>
      </c>
      <c r="AM317" s="8">
        <v>1</v>
      </c>
      <c r="AN317" s="8">
        <v>1</v>
      </c>
      <c r="AO317" s="8">
        <v>1</v>
      </c>
      <c r="AP317" s="8">
        <v>1</v>
      </c>
      <c r="AQ317" s="8">
        <v>1</v>
      </c>
      <c r="AR317" s="8">
        <v>1</v>
      </c>
      <c r="AS317" s="8">
        <v>1</v>
      </c>
      <c r="AT317" s="8">
        <v>1</v>
      </c>
      <c r="AU317" s="8">
        <v>1</v>
      </c>
      <c r="AV317" s="8">
        <v>1</v>
      </c>
      <c r="AW317" s="8">
        <v>1</v>
      </c>
      <c r="AX317" s="8">
        <v>1</v>
      </c>
      <c r="AY317" s="8">
        <v>1</v>
      </c>
      <c r="AZ317" s="8">
        <v>1</v>
      </c>
      <c r="BA317" s="8">
        <v>1</v>
      </c>
      <c r="BB317" s="8">
        <v>1</v>
      </c>
      <c r="BC317" s="8">
        <v>1</v>
      </c>
      <c r="BD317" s="8">
        <v>1</v>
      </c>
      <c r="BE317" s="8">
        <v>1</v>
      </c>
      <c r="BF317" s="8">
        <v>1</v>
      </c>
      <c r="BG317" s="8">
        <v>1</v>
      </c>
      <c r="BH317" s="8">
        <v>1</v>
      </c>
      <c r="BI317" s="8">
        <v>1</v>
      </c>
      <c r="BJ317" s="8">
        <v>1</v>
      </c>
      <c r="BK317" s="8">
        <v>1</v>
      </c>
      <c r="BL317" s="8">
        <v>1</v>
      </c>
      <c r="BM317" s="8">
        <v>1</v>
      </c>
      <c r="BN317" s="8">
        <v>1</v>
      </c>
      <c r="BO317" s="8">
        <v>1</v>
      </c>
      <c r="BP317" s="8">
        <v>1</v>
      </c>
      <c r="BQ317" s="8">
        <v>1</v>
      </c>
      <c r="BR317" s="8">
        <v>1</v>
      </c>
      <c r="BS317" s="8">
        <v>1</v>
      </c>
      <c r="BT317" s="8">
        <v>1</v>
      </c>
      <c r="BU317" s="8">
        <v>1</v>
      </c>
      <c r="BV317" s="8">
        <v>1</v>
      </c>
      <c r="BW317" s="8">
        <v>1</v>
      </c>
      <c r="CK317" s="8">
        <f t="shared" si="77"/>
        <v>0</v>
      </c>
      <c r="CL317" s="8">
        <f t="shared" si="78"/>
        <v>0</v>
      </c>
      <c r="CM317" s="8">
        <f t="shared" si="79"/>
        <v>0</v>
      </c>
      <c r="CN317" s="8">
        <f t="shared" si="80"/>
        <v>0</v>
      </c>
      <c r="CO317" s="8">
        <f t="shared" si="81"/>
        <v>0</v>
      </c>
      <c r="CP317" s="8">
        <f t="shared" si="82"/>
        <v>0</v>
      </c>
      <c r="CQ317" s="8">
        <f t="shared" si="83"/>
        <v>0</v>
      </c>
      <c r="CR317" s="8">
        <f t="shared" si="84"/>
        <v>0</v>
      </c>
      <c r="CS317" s="8">
        <f t="shared" si="85"/>
        <v>0</v>
      </c>
      <c r="CT317" s="8">
        <f t="shared" si="86"/>
        <v>0</v>
      </c>
      <c r="CU317" s="8">
        <f t="shared" si="87"/>
        <v>0</v>
      </c>
      <c r="CV317" s="8">
        <f t="shared" si="88"/>
        <v>0</v>
      </c>
      <c r="CW317" s="8" t="str">
        <f>+_xlfn.XLOOKUP(Table1[[#This Row],[L4 Code]],KIRMATAŞ!B:B,KIRMATAŞ!B:B,"")</f>
        <v/>
      </c>
      <c r="CX317" s="8" t="str">
        <f>+_xlfn.XLOOKUP(Table1[[#This Row],[L4 Code]],'SU TEMİNİ'!C:C,'SU TEMİNİ'!C:C,"")</f>
        <v/>
      </c>
      <c r="CY317" s="8" t="str">
        <f>+_xlfn.XLOOKUP(Table1[[#This Row],[L4 Code]],TAŞ!C:C,TAŞ!C:C,"")</f>
        <v/>
      </c>
      <c r="CZ317" s="8" t="str">
        <f>Table1[[#This Row],[L4 Code]]&amp;"-"&amp;Table1[[#This Row],[T1 Code]]</f>
        <v>E-02.MAK-03.YKT-080-1000</v>
      </c>
      <c r="DA317" s="8"/>
      <c r="DB317" s="8"/>
      <c r="DC317" s="8"/>
      <c r="DD317" s="8"/>
      <c r="DE317" s="8"/>
      <c r="DF317" s="8"/>
      <c r="DG317" s="8"/>
      <c r="DH317" s="8"/>
    </row>
    <row r="318" spans="1:112">
      <c r="A318" s="3" t="s">
        <v>5443</v>
      </c>
      <c r="B318" t="s">
        <v>4031</v>
      </c>
      <c r="D318" t="s">
        <v>4967</v>
      </c>
      <c r="F318" s="77" t="s">
        <v>4973</v>
      </c>
      <c r="H318" s="3" t="s">
        <v>5444</v>
      </c>
      <c r="I318" s="3"/>
      <c r="J318" s="78"/>
      <c r="K318" s="78"/>
      <c r="M318" s="78"/>
      <c r="V318" s="8">
        <v>1</v>
      </c>
      <c r="W318" s="8">
        <v>1</v>
      </c>
      <c r="X318" s="8">
        <v>1</v>
      </c>
      <c r="Y318" s="10">
        <v>1</v>
      </c>
      <c r="Z318" s="8">
        <v>1</v>
      </c>
      <c r="AA318" s="8">
        <v>1</v>
      </c>
      <c r="AB318" s="8">
        <v>1</v>
      </c>
      <c r="AC318" s="8">
        <v>1</v>
      </c>
      <c r="AD318" s="8">
        <v>1</v>
      </c>
      <c r="AE318" s="8">
        <v>1</v>
      </c>
      <c r="AF318" s="8">
        <v>1</v>
      </c>
      <c r="AG318" s="8">
        <v>1</v>
      </c>
      <c r="AH318" s="8">
        <v>1</v>
      </c>
      <c r="AI318" s="8">
        <v>1</v>
      </c>
      <c r="AJ318" s="8">
        <v>1</v>
      </c>
      <c r="AK318" s="8">
        <v>1</v>
      </c>
      <c r="AL318" s="8">
        <v>1</v>
      </c>
      <c r="AM318" s="8">
        <v>1</v>
      </c>
      <c r="AN318" s="8">
        <v>1</v>
      </c>
      <c r="AO318" s="8">
        <v>1</v>
      </c>
      <c r="AP318" s="8">
        <v>1</v>
      </c>
      <c r="AQ318" s="8">
        <v>1</v>
      </c>
      <c r="AR318" s="8">
        <v>1</v>
      </c>
      <c r="AS318" s="8">
        <v>1</v>
      </c>
      <c r="AT318" s="8">
        <v>1</v>
      </c>
      <c r="AU318" s="8">
        <v>1</v>
      </c>
      <c r="AV318" s="8">
        <v>1</v>
      </c>
      <c r="AW318" s="8">
        <v>1</v>
      </c>
      <c r="AX318" s="8">
        <v>1</v>
      </c>
      <c r="AY318" s="8">
        <v>1</v>
      </c>
      <c r="AZ318" s="8">
        <v>1</v>
      </c>
      <c r="BA318" s="8">
        <v>1</v>
      </c>
      <c r="BB318" s="8">
        <v>1</v>
      </c>
      <c r="BC318" s="8">
        <v>1</v>
      </c>
      <c r="BD318" s="8">
        <v>1</v>
      </c>
      <c r="BE318" s="8">
        <v>1</v>
      </c>
      <c r="BF318" s="8">
        <v>1</v>
      </c>
      <c r="BG318" s="8">
        <v>1</v>
      </c>
      <c r="BH318" s="8">
        <v>1</v>
      </c>
      <c r="BI318" s="8">
        <v>1</v>
      </c>
      <c r="BJ318" s="8">
        <v>1</v>
      </c>
      <c r="BK318" s="8">
        <v>1</v>
      </c>
      <c r="BL318" s="8">
        <v>1</v>
      </c>
      <c r="BM318" s="8">
        <v>1</v>
      </c>
      <c r="BN318" s="8">
        <v>1</v>
      </c>
      <c r="BO318" s="8">
        <v>1</v>
      </c>
      <c r="BP318" s="8">
        <v>1</v>
      </c>
      <c r="BQ318" s="8">
        <v>1</v>
      </c>
      <c r="BR318" s="8">
        <v>1</v>
      </c>
      <c r="BS318" s="8">
        <v>1</v>
      </c>
      <c r="BT318" s="8">
        <v>1</v>
      </c>
      <c r="BU318" s="8">
        <v>1</v>
      </c>
      <c r="BV318" s="8">
        <v>1</v>
      </c>
      <c r="BW318" s="8">
        <v>1</v>
      </c>
      <c r="CK318" s="8">
        <f t="shared" si="77"/>
        <v>0</v>
      </c>
      <c r="CL318" s="8">
        <f t="shared" si="78"/>
        <v>0</v>
      </c>
      <c r="CM318" s="8">
        <f t="shared" si="79"/>
        <v>0</v>
      </c>
      <c r="CN318" s="8">
        <f t="shared" si="80"/>
        <v>0</v>
      </c>
      <c r="CO318" s="8">
        <f t="shared" si="81"/>
        <v>0</v>
      </c>
      <c r="CP318" s="8">
        <f t="shared" si="82"/>
        <v>0</v>
      </c>
      <c r="CQ318" s="8">
        <f t="shared" si="83"/>
        <v>0</v>
      </c>
      <c r="CR318" s="8">
        <f t="shared" si="84"/>
        <v>0</v>
      </c>
      <c r="CS318" s="8">
        <f t="shared" si="85"/>
        <v>0</v>
      </c>
      <c r="CT318" s="8">
        <f t="shared" si="86"/>
        <v>0</v>
      </c>
      <c r="CU318" s="8">
        <f t="shared" si="87"/>
        <v>0</v>
      </c>
      <c r="CV318" s="8">
        <f t="shared" si="88"/>
        <v>0</v>
      </c>
      <c r="CW318" s="8" t="str">
        <f>+_xlfn.XLOOKUP(Table1[[#This Row],[L4 Code]],KIRMATAŞ!B:B,KIRMATAŞ!B:B,"")</f>
        <v/>
      </c>
      <c r="CX318" s="8" t="str">
        <f>+_xlfn.XLOOKUP(Table1[[#This Row],[L4 Code]],'SU TEMİNİ'!C:C,'SU TEMİNİ'!C:C,"")</f>
        <v/>
      </c>
      <c r="CY318" s="8" t="str">
        <f>+_xlfn.XLOOKUP(Table1[[#This Row],[L4 Code]],TAŞ!C:C,TAŞ!C:C,"")</f>
        <v/>
      </c>
      <c r="CZ318" s="8" t="str">
        <f>Table1[[#This Row],[L4 Code]]&amp;"-"&amp;Table1[[#This Row],[T1 Code]]</f>
        <v>E-02.MAK-03.YKT-081-1000</v>
      </c>
      <c r="DA318" s="8"/>
      <c r="DB318" s="8"/>
      <c r="DC318" s="8"/>
      <c r="DD318" s="8"/>
      <c r="DE318" s="8"/>
      <c r="DF318" s="8"/>
      <c r="DG318" s="8"/>
      <c r="DH318" s="8"/>
    </row>
    <row r="319" spans="1:112">
      <c r="A319" s="3" t="s">
        <v>5443</v>
      </c>
      <c r="B319" t="s">
        <v>4033</v>
      </c>
      <c r="D319" t="s">
        <v>4967</v>
      </c>
      <c r="F319" s="77" t="s">
        <v>4973</v>
      </c>
      <c r="H319" s="3" t="s">
        <v>5444</v>
      </c>
      <c r="I319" s="3"/>
      <c r="J319" s="78"/>
      <c r="K319" s="78"/>
      <c r="M319" s="78"/>
      <c r="V319" s="8">
        <v>1</v>
      </c>
      <c r="W319" s="8">
        <v>1</v>
      </c>
      <c r="X319" s="8">
        <v>1</v>
      </c>
      <c r="Y319" s="10">
        <v>1</v>
      </c>
      <c r="Z319" s="8">
        <v>1</v>
      </c>
      <c r="AA319" s="8">
        <v>1</v>
      </c>
      <c r="AB319" s="8">
        <v>1</v>
      </c>
      <c r="AC319" s="8">
        <v>1</v>
      </c>
      <c r="AD319" s="8">
        <v>1</v>
      </c>
      <c r="AE319" s="8">
        <v>1</v>
      </c>
      <c r="AF319" s="8">
        <v>1</v>
      </c>
      <c r="AG319" s="8">
        <v>1</v>
      </c>
      <c r="AH319" s="8">
        <v>1</v>
      </c>
      <c r="AI319" s="8">
        <v>1</v>
      </c>
      <c r="AJ319" s="8">
        <v>1</v>
      </c>
      <c r="AK319" s="8">
        <v>1</v>
      </c>
      <c r="AL319" s="8">
        <v>1</v>
      </c>
      <c r="AM319" s="8">
        <v>1</v>
      </c>
      <c r="AN319" s="8">
        <v>1</v>
      </c>
      <c r="AO319" s="8">
        <v>1</v>
      </c>
      <c r="AP319" s="8">
        <v>1</v>
      </c>
      <c r="AQ319" s="8">
        <v>1</v>
      </c>
      <c r="AR319" s="8">
        <v>1</v>
      </c>
      <c r="AS319" s="8">
        <v>1</v>
      </c>
      <c r="AT319" s="8">
        <v>1</v>
      </c>
      <c r="AU319" s="8">
        <v>1</v>
      </c>
      <c r="AV319" s="8">
        <v>1</v>
      </c>
      <c r="AW319" s="8">
        <v>1</v>
      </c>
      <c r="AX319" s="8">
        <v>1</v>
      </c>
      <c r="AY319" s="8">
        <v>1</v>
      </c>
      <c r="AZ319" s="8">
        <v>1</v>
      </c>
      <c r="BA319" s="8">
        <v>1</v>
      </c>
      <c r="BB319" s="8">
        <v>1</v>
      </c>
      <c r="BC319" s="8">
        <v>1</v>
      </c>
      <c r="BD319" s="8">
        <v>1</v>
      </c>
      <c r="BE319" s="8">
        <v>1</v>
      </c>
      <c r="BF319" s="8">
        <v>1</v>
      </c>
      <c r="BG319" s="8">
        <v>1</v>
      </c>
      <c r="BH319" s="8">
        <v>1</v>
      </c>
      <c r="BI319" s="8">
        <v>1</v>
      </c>
      <c r="BJ319" s="8">
        <v>1</v>
      </c>
      <c r="BK319" s="8">
        <v>1</v>
      </c>
      <c r="BL319" s="8">
        <v>1</v>
      </c>
      <c r="BM319" s="8">
        <v>1</v>
      </c>
      <c r="BN319" s="8">
        <v>1</v>
      </c>
      <c r="BO319" s="8">
        <v>1</v>
      </c>
      <c r="BP319" s="8">
        <v>1</v>
      </c>
      <c r="BQ319" s="8">
        <v>1</v>
      </c>
      <c r="BR319" s="8">
        <v>1</v>
      </c>
      <c r="BS319" s="8">
        <v>1</v>
      </c>
      <c r="BT319" s="8">
        <v>1</v>
      </c>
      <c r="BU319" s="8">
        <v>1</v>
      </c>
      <c r="BV319" s="8">
        <v>1</v>
      </c>
      <c r="BW319" s="8">
        <v>1</v>
      </c>
      <c r="CK319" s="8">
        <f t="shared" si="77"/>
        <v>0</v>
      </c>
      <c r="CL319" s="8">
        <f t="shared" si="78"/>
        <v>0</v>
      </c>
      <c r="CM319" s="8">
        <f t="shared" si="79"/>
        <v>0</v>
      </c>
      <c r="CN319" s="8">
        <f t="shared" si="80"/>
        <v>0</v>
      </c>
      <c r="CO319" s="8">
        <f t="shared" si="81"/>
        <v>0</v>
      </c>
      <c r="CP319" s="8">
        <f t="shared" si="82"/>
        <v>0</v>
      </c>
      <c r="CQ319" s="8">
        <f t="shared" si="83"/>
        <v>0</v>
      </c>
      <c r="CR319" s="8">
        <f t="shared" si="84"/>
        <v>0</v>
      </c>
      <c r="CS319" s="8">
        <f t="shared" si="85"/>
        <v>0</v>
      </c>
      <c r="CT319" s="8">
        <f t="shared" si="86"/>
        <v>0</v>
      </c>
      <c r="CU319" s="8">
        <f t="shared" si="87"/>
        <v>0</v>
      </c>
      <c r="CV319" s="8">
        <f t="shared" si="88"/>
        <v>0</v>
      </c>
      <c r="CW319" s="8" t="str">
        <f>+_xlfn.XLOOKUP(Table1[[#This Row],[L4 Code]],KIRMATAŞ!B:B,KIRMATAŞ!B:B,"")</f>
        <v/>
      </c>
      <c r="CX319" s="8" t="str">
        <f>+_xlfn.XLOOKUP(Table1[[#This Row],[L4 Code]],'SU TEMİNİ'!C:C,'SU TEMİNİ'!C:C,"")</f>
        <v/>
      </c>
      <c r="CY319" s="8" t="str">
        <f>+_xlfn.XLOOKUP(Table1[[#This Row],[L4 Code]],TAŞ!C:C,TAŞ!C:C,"")</f>
        <v/>
      </c>
      <c r="CZ319" s="8" t="str">
        <f>Table1[[#This Row],[L4 Code]]&amp;"-"&amp;Table1[[#This Row],[T1 Code]]</f>
        <v>E-02.MAK-03.YKT-090-1000</v>
      </c>
      <c r="DA319" s="8"/>
      <c r="DB319" s="8"/>
      <c r="DC319" s="8"/>
      <c r="DD319" s="8"/>
      <c r="DE319" s="8"/>
      <c r="DF319" s="8"/>
      <c r="DG319" s="8"/>
      <c r="DH319" s="8"/>
    </row>
    <row r="320" spans="1:112">
      <c r="A320" s="3" t="s">
        <v>5443</v>
      </c>
      <c r="B320" t="s">
        <v>4035</v>
      </c>
      <c r="D320" t="s">
        <v>4967</v>
      </c>
      <c r="F320" s="77" t="s">
        <v>4973</v>
      </c>
      <c r="H320" s="3" t="s">
        <v>5444</v>
      </c>
      <c r="I320" s="3"/>
      <c r="J320" s="78"/>
      <c r="K320" s="78"/>
      <c r="M320" s="78"/>
      <c r="V320" s="8">
        <v>1</v>
      </c>
      <c r="W320" s="8">
        <v>1</v>
      </c>
      <c r="X320" s="8">
        <v>1</v>
      </c>
      <c r="Y320" s="10">
        <v>1</v>
      </c>
      <c r="Z320" s="8">
        <v>1</v>
      </c>
      <c r="AA320" s="8">
        <v>1</v>
      </c>
      <c r="AB320" s="8">
        <v>1</v>
      </c>
      <c r="AC320" s="8">
        <v>1</v>
      </c>
      <c r="AD320" s="8">
        <v>1</v>
      </c>
      <c r="AE320" s="8">
        <v>1</v>
      </c>
      <c r="AF320" s="8">
        <v>1</v>
      </c>
      <c r="AG320" s="8">
        <v>1</v>
      </c>
      <c r="AH320" s="8">
        <v>1</v>
      </c>
      <c r="AI320" s="8">
        <v>1</v>
      </c>
      <c r="AJ320" s="8">
        <v>1</v>
      </c>
      <c r="AK320" s="8">
        <v>1</v>
      </c>
      <c r="AL320" s="8">
        <v>1</v>
      </c>
      <c r="AM320" s="8">
        <v>1</v>
      </c>
      <c r="AN320" s="8">
        <v>1</v>
      </c>
      <c r="AO320" s="8">
        <v>1</v>
      </c>
      <c r="AP320" s="8">
        <v>1</v>
      </c>
      <c r="AQ320" s="8">
        <v>1</v>
      </c>
      <c r="AR320" s="8">
        <v>1</v>
      </c>
      <c r="AS320" s="8">
        <v>1</v>
      </c>
      <c r="AT320" s="8">
        <v>1</v>
      </c>
      <c r="AU320" s="8">
        <v>1</v>
      </c>
      <c r="AV320" s="8">
        <v>1</v>
      </c>
      <c r="AW320" s="8">
        <v>1</v>
      </c>
      <c r="AX320" s="8">
        <v>1</v>
      </c>
      <c r="AY320" s="8">
        <v>1</v>
      </c>
      <c r="AZ320" s="8">
        <v>1</v>
      </c>
      <c r="BA320" s="8">
        <v>1</v>
      </c>
      <c r="BB320" s="8">
        <v>1</v>
      </c>
      <c r="BC320" s="8">
        <v>1</v>
      </c>
      <c r="BD320" s="8">
        <v>1</v>
      </c>
      <c r="BE320" s="8">
        <v>1</v>
      </c>
      <c r="BF320" s="8">
        <v>1</v>
      </c>
      <c r="BG320" s="8">
        <v>1</v>
      </c>
      <c r="BH320" s="8">
        <v>1</v>
      </c>
      <c r="BI320" s="8">
        <v>1</v>
      </c>
      <c r="BJ320" s="8">
        <v>1</v>
      </c>
      <c r="BK320" s="8">
        <v>1</v>
      </c>
      <c r="BL320" s="8">
        <v>1</v>
      </c>
      <c r="BM320" s="8">
        <v>1</v>
      </c>
      <c r="BN320" s="8">
        <v>1</v>
      </c>
      <c r="BO320" s="8">
        <v>1</v>
      </c>
      <c r="BP320" s="8">
        <v>1</v>
      </c>
      <c r="BQ320" s="8">
        <v>1</v>
      </c>
      <c r="BR320" s="8">
        <v>1</v>
      </c>
      <c r="BS320" s="8">
        <v>1</v>
      </c>
      <c r="BT320" s="8">
        <v>1</v>
      </c>
      <c r="BU320" s="8">
        <v>1</v>
      </c>
      <c r="BV320" s="8">
        <v>1</v>
      </c>
      <c r="BW320" s="8">
        <v>1</v>
      </c>
      <c r="CK320" s="8">
        <f t="shared" si="77"/>
        <v>0</v>
      </c>
      <c r="CL320" s="8">
        <f t="shared" si="78"/>
        <v>0</v>
      </c>
      <c r="CM320" s="8">
        <f t="shared" si="79"/>
        <v>0</v>
      </c>
      <c r="CN320" s="8">
        <f t="shared" si="80"/>
        <v>0</v>
      </c>
      <c r="CO320" s="8">
        <f t="shared" si="81"/>
        <v>0</v>
      </c>
      <c r="CP320" s="8">
        <f t="shared" si="82"/>
        <v>0</v>
      </c>
      <c r="CQ320" s="8">
        <f t="shared" si="83"/>
        <v>0</v>
      </c>
      <c r="CR320" s="8">
        <f t="shared" si="84"/>
        <v>0</v>
      </c>
      <c r="CS320" s="8">
        <f t="shared" si="85"/>
        <v>0</v>
      </c>
      <c r="CT320" s="8">
        <f t="shared" si="86"/>
        <v>0</v>
      </c>
      <c r="CU320" s="8">
        <f t="shared" si="87"/>
        <v>0</v>
      </c>
      <c r="CV320" s="8">
        <f t="shared" si="88"/>
        <v>0</v>
      </c>
      <c r="CW320" s="8" t="str">
        <f>+_xlfn.XLOOKUP(Table1[[#This Row],[L4 Code]],KIRMATAŞ!B:B,KIRMATAŞ!B:B,"")</f>
        <v/>
      </c>
      <c r="CX320" s="8" t="str">
        <f>+_xlfn.XLOOKUP(Table1[[#This Row],[L4 Code]],'SU TEMİNİ'!C:C,'SU TEMİNİ'!C:C,"")</f>
        <v/>
      </c>
      <c r="CY320" s="8" t="str">
        <f>+_xlfn.XLOOKUP(Table1[[#This Row],[L4 Code]],TAŞ!C:C,TAŞ!C:C,"")</f>
        <v/>
      </c>
      <c r="CZ320" s="8" t="str">
        <f>Table1[[#This Row],[L4 Code]]&amp;"-"&amp;Table1[[#This Row],[T1 Code]]</f>
        <v>E-02.MAK-03.YKT-095-1000</v>
      </c>
      <c r="DA320" s="8"/>
      <c r="DB320" s="8"/>
      <c r="DC320" s="8"/>
      <c r="DD320" s="8"/>
      <c r="DE320" s="8"/>
      <c r="DF320" s="8"/>
      <c r="DG320" s="8"/>
      <c r="DH320" s="8"/>
    </row>
    <row r="321" spans="1:112">
      <c r="A321" s="3" t="s">
        <v>5443</v>
      </c>
      <c r="B321" t="s">
        <v>4037</v>
      </c>
      <c r="D321" t="s">
        <v>4967</v>
      </c>
      <c r="F321" s="77" t="s">
        <v>4973</v>
      </c>
      <c r="H321" s="3" t="s">
        <v>5444</v>
      </c>
      <c r="I321" s="3"/>
      <c r="J321" s="78"/>
      <c r="K321" s="78"/>
      <c r="M321" s="78"/>
      <c r="V321" s="8">
        <v>1</v>
      </c>
      <c r="W321" s="8">
        <v>1</v>
      </c>
      <c r="X321" s="8">
        <v>1</v>
      </c>
      <c r="Y321" s="10">
        <v>1</v>
      </c>
      <c r="Z321" s="8">
        <v>1</v>
      </c>
      <c r="AA321" s="8">
        <v>1</v>
      </c>
      <c r="AB321" s="8">
        <v>1</v>
      </c>
      <c r="AC321" s="8">
        <v>1</v>
      </c>
      <c r="AD321" s="8">
        <v>1</v>
      </c>
      <c r="AE321" s="8">
        <v>1</v>
      </c>
      <c r="AF321" s="8">
        <v>1</v>
      </c>
      <c r="AG321" s="8">
        <v>1</v>
      </c>
      <c r="AH321" s="8">
        <v>1</v>
      </c>
      <c r="AI321" s="8">
        <v>1</v>
      </c>
      <c r="AJ321" s="8">
        <v>1</v>
      </c>
      <c r="AK321" s="8">
        <v>1</v>
      </c>
      <c r="AL321" s="8">
        <v>1</v>
      </c>
      <c r="AM321" s="8">
        <v>1</v>
      </c>
      <c r="AN321" s="8">
        <v>1</v>
      </c>
      <c r="AO321" s="8">
        <v>1</v>
      </c>
      <c r="AP321" s="8">
        <v>1</v>
      </c>
      <c r="AQ321" s="8">
        <v>1</v>
      </c>
      <c r="AR321" s="8">
        <v>1</v>
      </c>
      <c r="AS321" s="8">
        <v>1</v>
      </c>
      <c r="AT321" s="8">
        <v>1</v>
      </c>
      <c r="AU321" s="8">
        <v>1</v>
      </c>
      <c r="AV321" s="8">
        <v>1</v>
      </c>
      <c r="AW321" s="8">
        <v>1</v>
      </c>
      <c r="AX321" s="8">
        <v>1</v>
      </c>
      <c r="AY321" s="8">
        <v>1</v>
      </c>
      <c r="AZ321" s="8">
        <v>1</v>
      </c>
      <c r="BA321" s="8">
        <v>1</v>
      </c>
      <c r="BB321" s="8">
        <v>1</v>
      </c>
      <c r="BC321" s="8">
        <v>1</v>
      </c>
      <c r="BD321" s="8">
        <v>1</v>
      </c>
      <c r="BE321" s="8">
        <v>1</v>
      </c>
      <c r="BF321" s="8">
        <v>1</v>
      </c>
      <c r="BG321" s="8">
        <v>1</v>
      </c>
      <c r="BH321" s="8">
        <v>1</v>
      </c>
      <c r="BI321" s="8">
        <v>1</v>
      </c>
      <c r="BJ321" s="8">
        <v>1</v>
      </c>
      <c r="BK321" s="8">
        <v>1</v>
      </c>
      <c r="BL321" s="8">
        <v>1</v>
      </c>
      <c r="BM321" s="8">
        <v>1</v>
      </c>
      <c r="BN321" s="8">
        <v>1</v>
      </c>
      <c r="BO321" s="8">
        <v>1</v>
      </c>
      <c r="BP321" s="8">
        <v>1</v>
      </c>
      <c r="BQ321" s="8">
        <v>1</v>
      </c>
      <c r="BR321" s="8">
        <v>1</v>
      </c>
      <c r="BS321" s="8">
        <v>1</v>
      </c>
      <c r="BT321" s="8">
        <v>1</v>
      </c>
      <c r="BU321" s="8">
        <v>1</v>
      </c>
      <c r="BV321" s="8">
        <v>1</v>
      </c>
      <c r="BW321" s="8">
        <v>1</v>
      </c>
      <c r="CK321" s="8">
        <f t="shared" si="77"/>
        <v>0</v>
      </c>
      <c r="CL321" s="8">
        <f t="shared" si="78"/>
        <v>0</v>
      </c>
      <c r="CM321" s="8">
        <f t="shared" si="79"/>
        <v>0</v>
      </c>
      <c r="CN321" s="8">
        <f t="shared" si="80"/>
        <v>0</v>
      </c>
      <c r="CO321" s="8">
        <f t="shared" si="81"/>
        <v>0</v>
      </c>
      <c r="CP321" s="8">
        <f t="shared" si="82"/>
        <v>0</v>
      </c>
      <c r="CQ321" s="8">
        <f t="shared" si="83"/>
        <v>0</v>
      </c>
      <c r="CR321" s="8">
        <f t="shared" si="84"/>
        <v>0</v>
      </c>
      <c r="CS321" s="8">
        <f t="shared" si="85"/>
        <v>0</v>
      </c>
      <c r="CT321" s="8">
        <f t="shared" si="86"/>
        <v>0</v>
      </c>
      <c r="CU321" s="8">
        <f t="shared" si="87"/>
        <v>0</v>
      </c>
      <c r="CV321" s="8">
        <f t="shared" si="88"/>
        <v>0</v>
      </c>
      <c r="CW321" s="8" t="str">
        <f>+_xlfn.XLOOKUP(Table1[[#This Row],[L4 Code]],KIRMATAŞ!B:B,KIRMATAŞ!B:B,"")</f>
        <v/>
      </c>
      <c r="CX321" s="8" t="str">
        <f>+_xlfn.XLOOKUP(Table1[[#This Row],[L4 Code]],'SU TEMİNİ'!C:C,'SU TEMİNİ'!C:C,"")</f>
        <v/>
      </c>
      <c r="CY321" s="8" t="str">
        <f>+_xlfn.XLOOKUP(Table1[[#This Row],[L4 Code]],TAŞ!C:C,TAŞ!C:C,"")</f>
        <v/>
      </c>
      <c r="CZ321" s="8" t="str">
        <f>Table1[[#This Row],[L4 Code]]&amp;"-"&amp;Table1[[#This Row],[T1 Code]]</f>
        <v>E-02.MAK-03.YKT-100-1000</v>
      </c>
      <c r="DA321" s="8"/>
      <c r="DB321" s="8"/>
      <c r="DC321" s="8"/>
      <c r="DD321" s="8"/>
      <c r="DE321" s="8"/>
      <c r="DF321" s="8"/>
      <c r="DG321" s="8"/>
      <c r="DH321" s="8"/>
    </row>
    <row r="322" spans="1:112">
      <c r="A322" s="3" t="s">
        <v>5443</v>
      </c>
      <c r="B322" t="s">
        <v>4039</v>
      </c>
      <c r="D322" t="s">
        <v>4967</v>
      </c>
      <c r="F322" s="77" t="s">
        <v>4973</v>
      </c>
      <c r="H322" s="3" t="s">
        <v>5444</v>
      </c>
      <c r="I322" s="3"/>
      <c r="J322" s="78"/>
      <c r="K322" s="78"/>
      <c r="M322" s="78"/>
      <c r="V322" s="8">
        <v>1</v>
      </c>
      <c r="W322" s="8">
        <v>1</v>
      </c>
      <c r="X322" s="8">
        <v>1</v>
      </c>
      <c r="Y322" s="10">
        <v>1</v>
      </c>
      <c r="Z322" s="8">
        <v>1</v>
      </c>
      <c r="AA322" s="8">
        <v>1</v>
      </c>
      <c r="AB322" s="8">
        <v>1</v>
      </c>
      <c r="AC322" s="8">
        <v>1</v>
      </c>
      <c r="AD322" s="8">
        <v>1</v>
      </c>
      <c r="AE322" s="8">
        <v>1</v>
      </c>
      <c r="AF322" s="8">
        <v>1</v>
      </c>
      <c r="AG322" s="8">
        <v>1</v>
      </c>
      <c r="AH322" s="8">
        <v>1</v>
      </c>
      <c r="AI322" s="8">
        <v>1</v>
      </c>
      <c r="AJ322" s="8">
        <v>1</v>
      </c>
      <c r="AK322" s="8">
        <v>1</v>
      </c>
      <c r="AL322" s="8">
        <v>1</v>
      </c>
      <c r="AM322" s="8">
        <v>1</v>
      </c>
      <c r="AN322" s="8">
        <v>1</v>
      </c>
      <c r="AO322" s="8">
        <v>1</v>
      </c>
      <c r="AP322" s="8">
        <v>1</v>
      </c>
      <c r="AQ322" s="8">
        <v>1</v>
      </c>
      <c r="AR322" s="8">
        <v>1</v>
      </c>
      <c r="AS322" s="8">
        <v>1</v>
      </c>
      <c r="AT322" s="8">
        <v>1</v>
      </c>
      <c r="AU322" s="8">
        <v>1</v>
      </c>
      <c r="AV322" s="8">
        <v>1</v>
      </c>
      <c r="AW322" s="8">
        <v>1</v>
      </c>
      <c r="AX322" s="8">
        <v>1</v>
      </c>
      <c r="AY322" s="8">
        <v>1</v>
      </c>
      <c r="AZ322" s="8">
        <v>1</v>
      </c>
      <c r="BA322" s="8">
        <v>1</v>
      </c>
      <c r="BB322" s="8">
        <v>1</v>
      </c>
      <c r="BC322" s="8">
        <v>1</v>
      </c>
      <c r="BD322" s="8">
        <v>1</v>
      </c>
      <c r="BE322" s="8">
        <v>1</v>
      </c>
      <c r="BF322" s="8">
        <v>1</v>
      </c>
      <c r="BG322" s="8">
        <v>1</v>
      </c>
      <c r="BH322" s="8">
        <v>1</v>
      </c>
      <c r="BI322" s="8">
        <v>1</v>
      </c>
      <c r="BJ322" s="8">
        <v>1</v>
      </c>
      <c r="BK322" s="8">
        <v>1</v>
      </c>
      <c r="BL322" s="8">
        <v>1</v>
      </c>
      <c r="BM322" s="8">
        <v>1</v>
      </c>
      <c r="BN322" s="8">
        <v>1</v>
      </c>
      <c r="BO322" s="8">
        <v>1</v>
      </c>
      <c r="BP322" s="8">
        <v>1</v>
      </c>
      <c r="BQ322" s="8">
        <v>1</v>
      </c>
      <c r="BR322" s="8">
        <v>1</v>
      </c>
      <c r="BS322" s="8">
        <v>1</v>
      </c>
      <c r="BT322" s="8">
        <v>1</v>
      </c>
      <c r="BU322" s="8">
        <v>1</v>
      </c>
      <c r="BV322" s="8">
        <v>1</v>
      </c>
      <c r="BW322" s="8">
        <v>1</v>
      </c>
      <c r="CK322" s="8">
        <f t="shared" ref="CK322:CK385" si="89">+CK801-CK396-CK397-CK398</f>
        <v>0</v>
      </c>
      <c r="CL322" s="8">
        <f t="shared" ref="CL322:CL385" si="90">+CL801-CL396-CL397-CL398</f>
        <v>0</v>
      </c>
      <c r="CM322" s="8">
        <f t="shared" ref="CM322:CM385" si="91">+CM801-CM396-CM397-CM398</f>
        <v>0</v>
      </c>
      <c r="CN322" s="8">
        <f t="shared" ref="CN322:CN385" si="92">+CN801-CN396-CN397-CN398</f>
        <v>0</v>
      </c>
      <c r="CO322" s="8">
        <f t="shared" ref="CO322:CO385" si="93">+CO801-CO396-CO397-CO398</f>
        <v>0</v>
      </c>
      <c r="CP322" s="8">
        <f t="shared" ref="CP322:CP385" si="94">+CP801-CP396-CP397-CP398</f>
        <v>0</v>
      </c>
      <c r="CQ322" s="8">
        <f t="shared" ref="CQ322:CQ385" si="95">+CQ801-CQ396-CQ397-CQ398</f>
        <v>0</v>
      </c>
      <c r="CR322" s="8">
        <f t="shared" ref="CR322:CR385" si="96">+CR801-CR396-CR397-CR398</f>
        <v>0</v>
      </c>
      <c r="CS322" s="8">
        <f t="shared" ref="CS322:CS385" si="97">+CS801-CS396-CS397-CS398</f>
        <v>0</v>
      </c>
      <c r="CT322" s="8">
        <f t="shared" ref="CT322:CT385" si="98">+CT801-CT396-CT397-CT398</f>
        <v>0</v>
      </c>
      <c r="CU322" s="8">
        <f t="shared" ref="CU322:CU385" si="99">+CU801-CU396-CU397-CU398</f>
        <v>0</v>
      </c>
      <c r="CV322" s="8">
        <f t="shared" ref="CV322:CV385" si="100">+CV801-CV396-CV397-CV398</f>
        <v>0</v>
      </c>
      <c r="CW322" s="8" t="str">
        <f>+_xlfn.XLOOKUP(Table1[[#This Row],[L4 Code]],KIRMATAŞ!B:B,KIRMATAŞ!B:B,"")</f>
        <v/>
      </c>
      <c r="CX322" s="8" t="str">
        <f>+_xlfn.XLOOKUP(Table1[[#This Row],[L4 Code]],'SU TEMİNİ'!C:C,'SU TEMİNİ'!C:C,"")</f>
        <v/>
      </c>
      <c r="CY322" s="8" t="str">
        <f>+_xlfn.XLOOKUP(Table1[[#This Row],[L4 Code]],TAŞ!C:C,TAŞ!C:C,"")</f>
        <v/>
      </c>
      <c r="CZ322" s="8" t="str">
        <f>Table1[[#This Row],[L4 Code]]&amp;"-"&amp;Table1[[#This Row],[T1 Code]]</f>
        <v>E-02.MAK-03.YKT-105-1000</v>
      </c>
      <c r="DA322" s="8"/>
      <c r="DB322" s="8"/>
      <c r="DC322" s="8"/>
      <c r="DD322" s="8"/>
      <c r="DE322" s="8"/>
      <c r="DF322" s="8"/>
      <c r="DG322" s="8"/>
      <c r="DH322" s="8"/>
    </row>
    <row r="323" spans="1:112">
      <c r="A323" s="3" t="s">
        <v>5443</v>
      </c>
      <c r="B323" t="s">
        <v>5206</v>
      </c>
      <c r="D323" t="s">
        <v>4967</v>
      </c>
      <c r="F323" s="77" t="s">
        <v>4973</v>
      </c>
      <c r="H323" s="3" t="s">
        <v>5444</v>
      </c>
      <c r="I323" s="3"/>
      <c r="J323" s="78"/>
      <c r="K323" s="78"/>
      <c r="M323" s="78"/>
      <c r="V323" s="8">
        <v>1</v>
      </c>
      <c r="W323" s="8">
        <v>1</v>
      </c>
      <c r="X323" s="8">
        <v>1</v>
      </c>
      <c r="Y323" s="10">
        <v>1</v>
      </c>
      <c r="Z323" s="8">
        <v>1</v>
      </c>
      <c r="AA323" s="8">
        <v>1</v>
      </c>
      <c r="AB323" s="8">
        <v>1</v>
      </c>
      <c r="AC323" s="8">
        <v>1</v>
      </c>
      <c r="AD323" s="8">
        <v>1</v>
      </c>
      <c r="AE323" s="8">
        <v>1</v>
      </c>
      <c r="AF323" s="8">
        <v>1</v>
      </c>
      <c r="AG323" s="8">
        <v>1</v>
      </c>
      <c r="AH323" s="8">
        <v>1</v>
      </c>
      <c r="AI323" s="8">
        <v>1</v>
      </c>
      <c r="AJ323" s="8">
        <v>1</v>
      </c>
      <c r="AK323" s="8">
        <v>1</v>
      </c>
      <c r="AL323" s="8">
        <v>1</v>
      </c>
      <c r="AM323" s="8">
        <v>1</v>
      </c>
      <c r="AN323" s="8">
        <v>1</v>
      </c>
      <c r="AO323" s="8">
        <v>1</v>
      </c>
      <c r="AP323" s="8">
        <v>1</v>
      </c>
      <c r="AQ323" s="8">
        <v>1</v>
      </c>
      <c r="AR323" s="8">
        <v>1</v>
      </c>
      <c r="AS323" s="8">
        <v>1</v>
      </c>
      <c r="AT323" s="8">
        <v>1</v>
      </c>
      <c r="AU323" s="8">
        <v>1</v>
      </c>
      <c r="AV323" s="8">
        <v>1</v>
      </c>
      <c r="AW323" s="8">
        <v>1</v>
      </c>
      <c r="AX323" s="8">
        <v>1</v>
      </c>
      <c r="AY323" s="8">
        <v>1</v>
      </c>
      <c r="AZ323" s="8">
        <v>1</v>
      </c>
      <c r="BA323" s="8">
        <v>1</v>
      </c>
      <c r="BB323" s="8">
        <v>1</v>
      </c>
      <c r="BC323" s="8">
        <v>1</v>
      </c>
      <c r="BD323" s="8">
        <v>1</v>
      </c>
      <c r="BE323" s="8">
        <v>1</v>
      </c>
      <c r="BF323" s="8">
        <v>1</v>
      </c>
      <c r="BG323" s="8">
        <v>1</v>
      </c>
      <c r="BH323" s="8">
        <v>1</v>
      </c>
      <c r="BI323" s="8">
        <v>1</v>
      </c>
      <c r="BJ323" s="8">
        <v>1</v>
      </c>
      <c r="BK323" s="8">
        <v>1</v>
      </c>
      <c r="BL323" s="8">
        <v>1</v>
      </c>
      <c r="BM323" s="8">
        <v>1</v>
      </c>
      <c r="BN323" s="8">
        <v>1</v>
      </c>
      <c r="BO323" s="8">
        <v>1</v>
      </c>
      <c r="BP323" s="8">
        <v>1</v>
      </c>
      <c r="BQ323" s="8">
        <v>1</v>
      </c>
      <c r="BR323" s="8">
        <v>1</v>
      </c>
      <c r="BS323" s="8">
        <v>1</v>
      </c>
      <c r="BT323" s="8">
        <v>1</v>
      </c>
      <c r="BU323" s="8">
        <v>1</v>
      </c>
      <c r="BV323" s="8">
        <v>1</v>
      </c>
      <c r="BW323" s="8">
        <v>1</v>
      </c>
      <c r="CK323" s="8">
        <f t="shared" si="89"/>
        <v>0</v>
      </c>
      <c r="CL323" s="8">
        <f t="shared" si="90"/>
        <v>0</v>
      </c>
      <c r="CM323" s="8">
        <f t="shared" si="91"/>
        <v>0</v>
      </c>
      <c r="CN323" s="8">
        <f t="shared" si="92"/>
        <v>0</v>
      </c>
      <c r="CO323" s="8">
        <f t="shared" si="93"/>
        <v>0</v>
      </c>
      <c r="CP323" s="8">
        <f t="shared" si="94"/>
        <v>0</v>
      </c>
      <c r="CQ323" s="8">
        <f t="shared" si="95"/>
        <v>0</v>
      </c>
      <c r="CR323" s="8">
        <f t="shared" si="96"/>
        <v>0</v>
      </c>
      <c r="CS323" s="8">
        <f t="shared" si="97"/>
        <v>0</v>
      </c>
      <c r="CT323" s="8">
        <f t="shared" si="98"/>
        <v>0</v>
      </c>
      <c r="CU323" s="8">
        <f t="shared" si="99"/>
        <v>0</v>
      </c>
      <c r="CV323" s="8">
        <f t="shared" si="100"/>
        <v>0</v>
      </c>
      <c r="CW323" s="8" t="str">
        <f>+_xlfn.XLOOKUP(Table1[[#This Row],[L4 Code]],KIRMATAŞ!B:B,KIRMATAŞ!B:B,"")</f>
        <v/>
      </c>
      <c r="CX323" s="8" t="str">
        <f>+_xlfn.XLOOKUP(Table1[[#This Row],[L4 Code]],'SU TEMİNİ'!C:C,'SU TEMİNİ'!C:C,"")</f>
        <v/>
      </c>
      <c r="CY323" s="8" t="str">
        <f>+_xlfn.XLOOKUP(Table1[[#This Row],[L4 Code]],TAŞ!C:C,TAŞ!C:C,"")</f>
        <v/>
      </c>
      <c r="CZ323" s="8" t="str">
        <f>Table1[[#This Row],[L4 Code]]&amp;"-"&amp;Table1[[#This Row],[T1 Code]]</f>
        <v>E-02.MAK-03.YKT-106-1000</v>
      </c>
      <c r="DA323" s="8"/>
      <c r="DB323" s="8"/>
      <c r="DC323" s="8"/>
      <c r="DD323" s="8"/>
      <c r="DE323" s="8"/>
      <c r="DF323" s="8"/>
      <c r="DG323" s="8"/>
      <c r="DH323" s="8"/>
    </row>
    <row r="324" spans="1:112">
      <c r="A324" s="3" t="s">
        <v>5443</v>
      </c>
      <c r="B324" t="s">
        <v>4041</v>
      </c>
      <c r="D324" t="s">
        <v>4967</v>
      </c>
      <c r="F324" s="77" t="s">
        <v>4973</v>
      </c>
      <c r="H324" s="3" t="s">
        <v>5444</v>
      </c>
      <c r="I324" s="3"/>
      <c r="J324" s="78"/>
      <c r="K324" s="78"/>
      <c r="M324" s="78"/>
      <c r="V324" s="8">
        <v>1</v>
      </c>
      <c r="W324" s="8">
        <v>1</v>
      </c>
      <c r="X324" s="8">
        <v>1</v>
      </c>
      <c r="Y324" s="10">
        <v>1</v>
      </c>
      <c r="Z324" s="8">
        <v>1</v>
      </c>
      <c r="AA324" s="8">
        <v>1</v>
      </c>
      <c r="AB324" s="8">
        <v>1</v>
      </c>
      <c r="AC324" s="8">
        <v>1</v>
      </c>
      <c r="AD324" s="8">
        <v>1</v>
      </c>
      <c r="AE324" s="8">
        <v>1</v>
      </c>
      <c r="AF324" s="8">
        <v>1</v>
      </c>
      <c r="AG324" s="8">
        <v>1</v>
      </c>
      <c r="AH324" s="8">
        <v>1</v>
      </c>
      <c r="AI324" s="8">
        <v>1</v>
      </c>
      <c r="AJ324" s="8">
        <v>1</v>
      </c>
      <c r="AK324" s="8">
        <v>1</v>
      </c>
      <c r="AL324" s="8">
        <v>1</v>
      </c>
      <c r="AM324" s="8">
        <v>1</v>
      </c>
      <c r="AN324" s="8">
        <v>1</v>
      </c>
      <c r="AO324" s="8">
        <v>1</v>
      </c>
      <c r="AP324" s="8">
        <v>1</v>
      </c>
      <c r="AQ324" s="8">
        <v>1</v>
      </c>
      <c r="AR324" s="8">
        <v>1</v>
      </c>
      <c r="AS324" s="8">
        <v>1</v>
      </c>
      <c r="AT324" s="8">
        <v>1</v>
      </c>
      <c r="AU324" s="8">
        <v>1</v>
      </c>
      <c r="AV324" s="8">
        <v>1</v>
      </c>
      <c r="AW324" s="8">
        <v>1</v>
      </c>
      <c r="AX324" s="8">
        <v>1</v>
      </c>
      <c r="AY324" s="8">
        <v>1</v>
      </c>
      <c r="AZ324" s="8">
        <v>1</v>
      </c>
      <c r="BA324" s="8">
        <v>1</v>
      </c>
      <c r="BB324" s="8">
        <v>1</v>
      </c>
      <c r="BC324" s="8">
        <v>1</v>
      </c>
      <c r="BD324" s="8">
        <v>1</v>
      </c>
      <c r="BE324" s="8">
        <v>1</v>
      </c>
      <c r="BF324" s="8">
        <v>1</v>
      </c>
      <c r="BG324" s="8">
        <v>1</v>
      </c>
      <c r="BH324" s="8">
        <v>1</v>
      </c>
      <c r="BI324" s="8">
        <v>1</v>
      </c>
      <c r="BJ324" s="8">
        <v>1</v>
      </c>
      <c r="BK324" s="8">
        <v>1</v>
      </c>
      <c r="BL324" s="8">
        <v>1</v>
      </c>
      <c r="BM324" s="8">
        <v>1</v>
      </c>
      <c r="BN324" s="8">
        <v>1</v>
      </c>
      <c r="BO324" s="8">
        <v>1</v>
      </c>
      <c r="BP324" s="8">
        <v>1</v>
      </c>
      <c r="BQ324" s="8">
        <v>1</v>
      </c>
      <c r="BR324" s="8">
        <v>1</v>
      </c>
      <c r="BS324" s="8">
        <v>1</v>
      </c>
      <c r="BT324" s="8">
        <v>1</v>
      </c>
      <c r="BU324" s="8">
        <v>1</v>
      </c>
      <c r="BV324" s="8">
        <v>1</v>
      </c>
      <c r="BW324" s="8">
        <v>1</v>
      </c>
      <c r="CK324" s="8">
        <f t="shared" si="89"/>
        <v>0</v>
      </c>
      <c r="CL324" s="8">
        <f t="shared" si="90"/>
        <v>0</v>
      </c>
      <c r="CM324" s="8">
        <f t="shared" si="91"/>
        <v>0</v>
      </c>
      <c r="CN324" s="8">
        <f t="shared" si="92"/>
        <v>0</v>
      </c>
      <c r="CO324" s="8">
        <f t="shared" si="93"/>
        <v>0</v>
      </c>
      <c r="CP324" s="8">
        <f t="shared" si="94"/>
        <v>0</v>
      </c>
      <c r="CQ324" s="8">
        <f t="shared" si="95"/>
        <v>0</v>
      </c>
      <c r="CR324" s="8">
        <f t="shared" si="96"/>
        <v>0</v>
      </c>
      <c r="CS324" s="8">
        <f t="shared" si="97"/>
        <v>0</v>
      </c>
      <c r="CT324" s="8">
        <f t="shared" si="98"/>
        <v>0</v>
      </c>
      <c r="CU324" s="8">
        <f t="shared" si="99"/>
        <v>0</v>
      </c>
      <c r="CV324" s="8">
        <f t="shared" si="100"/>
        <v>0</v>
      </c>
      <c r="CW324" s="8" t="str">
        <f>+_xlfn.XLOOKUP(Table1[[#This Row],[L4 Code]],KIRMATAŞ!B:B,KIRMATAŞ!B:B,"")</f>
        <v/>
      </c>
      <c r="CX324" s="8" t="str">
        <f>+_xlfn.XLOOKUP(Table1[[#This Row],[L4 Code]],'SU TEMİNİ'!C:C,'SU TEMİNİ'!C:C,"")</f>
        <v/>
      </c>
      <c r="CY324" s="8" t="str">
        <f>+_xlfn.XLOOKUP(Table1[[#This Row],[L4 Code]],TAŞ!C:C,TAŞ!C:C,"")</f>
        <v/>
      </c>
      <c r="CZ324" s="8" t="str">
        <f>Table1[[#This Row],[L4 Code]]&amp;"-"&amp;Table1[[#This Row],[T1 Code]]</f>
        <v>E-02.MAK-03.YKT-110-1000</v>
      </c>
      <c r="DA324" s="8"/>
      <c r="DB324" s="8"/>
      <c r="DC324" s="8"/>
      <c r="DD324" s="8"/>
      <c r="DE324" s="8"/>
      <c r="DF324" s="8"/>
      <c r="DG324" s="8"/>
      <c r="DH324" s="8"/>
    </row>
    <row r="325" spans="1:112">
      <c r="A325" s="3" t="s">
        <v>5443</v>
      </c>
      <c r="B325" t="s">
        <v>4043</v>
      </c>
      <c r="D325" t="s">
        <v>4967</v>
      </c>
      <c r="F325" s="77" t="s">
        <v>4973</v>
      </c>
      <c r="H325" s="3" t="s">
        <v>5444</v>
      </c>
      <c r="I325" s="3"/>
      <c r="J325" s="78"/>
      <c r="K325" s="78"/>
      <c r="M325" s="78"/>
      <c r="V325" s="8">
        <v>1</v>
      </c>
      <c r="W325" s="8">
        <v>1</v>
      </c>
      <c r="X325" s="8">
        <v>1</v>
      </c>
      <c r="Y325" s="10">
        <v>1</v>
      </c>
      <c r="Z325" s="8">
        <v>1</v>
      </c>
      <c r="AA325" s="8">
        <v>1</v>
      </c>
      <c r="AB325" s="8">
        <v>1</v>
      </c>
      <c r="AC325" s="8">
        <v>1</v>
      </c>
      <c r="AD325" s="8">
        <v>1</v>
      </c>
      <c r="AE325" s="8">
        <v>1</v>
      </c>
      <c r="AF325" s="8">
        <v>1</v>
      </c>
      <c r="AG325" s="8">
        <v>1</v>
      </c>
      <c r="AH325" s="8">
        <v>1</v>
      </c>
      <c r="AI325" s="8">
        <v>1</v>
      </c>
      <c r="AJ325" s="8">
        <v>1</v>
      </c>
      <c r="AK325" s="8">
        <v>1</v>
      </c>
      <c r="AL325" s="8">
        <v>1</v>
      </c>
      <c r="AM325" s="8">
        <v>1</v>
      </c>
      <c r="AN325" s="8">
        <v>1</v>
      </c>
      <c r="AO325" s="8">
        <v>1</v>
      </c>
      <c r="AP325" s="8">
        <v>1</v>
      </c>
      <c r="AQ325" s="8">
        <v>1</v>
      </c>
      <c r="AR325" s="8">
        <v>1</v>
      </c>
      <c r="AS325" s="8">
        <v>1</v>
      </c>
      <c r="AT325" s="8">
        <v>1</v>
      </c>
      <c r="AU325" s="8">
        <v>1</v>
      </c>
      <c r="AV325" s="8">
        <v>1</v>
      </c>
      <c r="AW325" s="8">
        <v>1</v>
      </c>
      <c r="AX325" s="8">
        <v>1</v>
      </c>
      <c r="AY325" s="8">
        <v>1</v>
      </c>
      <c r="AZ325" s="8">
        <v>1</v>
      </c>
      <c r="BA325" s="8">
        <v>1</v>
      </c>
      <c r="BB325" s="8">
        <v>1</v>
      </c>
      <c r="BC325" s="8">
        <v>1</v>
      </c>
      <c r="BD325" s="8">
        <v>1</v>
      </c>
      <c r="BE325" s="8">
        <v>1</v>
      </c>
      <c r="BF325" s="8">
        <v>1</v>
      </c>
      <c r="BG325" s="8">
        <v>1</v>
      </c>
      <c r="BH325" s="8">
        <v>1</v>
      </c>
      <c r="BI325" s="8">
        <v>1</v>
      </c>
      <c r="BJ325" s="8">
        <v>1</v>
      </c>
      <c r="BK325" s="8">
        <v>1</v>
      </c>
      <c r="BL325" s="8">
        <v>1</v>
      </c>
      <c r="BM325" s="8">
        <v>1</v>
      </c>
      <c r="BN325" s="8">
        <v>1</v>
      </c>
      <c r="BO325" s="8">
        <v>1</v>
      </c>
      <c r="BP325" s="8">
        <v>1</v>
      </c>
      <c r="BQ325" s="8">
        <v>1</v>
      </c>
      <c r="BR325" s="8">
        <v>1</v>
      </c>
      <c r="BS325" s="8">
        <v>1</v>
      </c>
      <c r="BT325" s="8">
        <v>1</v>
      </c>
      <c r="BU325" s="8">
        <v>1</v>
      </c>
      <c r="BV325" s="8">
        <v>1</v>
      </c>
      <c r="BW325" s="8">
        <v>1</v>
      </c>
      <c r="CK325" s="8">
        <f t="shared" si="89"/>
        <v>0</v>
      </c>
      <c r="CL325" s="8">
        <f t="shared" si="90"/>
        <v>0</v>
      </c>
      <c r="CM325" s="8">
        <f t="shared" si="91"/>
        <v>0</v>
      </c>
      <c r="CN325" s="8">
        <f t="shared" si="92"/>
        <v>0</v>
      </c>
      <c r="CO325" s="8">
        <f t="shared" si="93"/>
        <v>0</v>
      </c>
      <c r="CP325" s="8">
        <f t="shared" si="94"/>
        <v>0</v>
      </c>
      <c r="CQ325" s="8">
        <f t="shared" si="95"/>
        <v>0</v>
      </c>
      <c r="CR325" s="8">
        <f t="shared" si="96"/>
        <v>0</v>
      </c>
      <c r="CS325" s="8">
        <f t="shared" si="97"/>
        <v>0</v>
      </c>
      <c r="CT325" s="8">
        <f t="shared" si="98"/>
        <v>0</v>
      </c>
      <c r="CU325" s="8">
        <f t="shared" si="99"/>
        <v>0</v>
      </c>
      <c r="CV325" s="8">
        <f t="shared" si="100"/>
        <v>0</v>
      </c>
      <c r="CW325" s="8" t="str">
        <f>+_xlfn.XLOOKUP(Table1[[#This Row],[L4 Code]],KIRMATAŞ!B:B,KIRMATAŞ!B:B,"")</f>
        <v/>
      </c>
      <c r="CX325" s="8" t="str">
        <f>+_xlfn.XLOOKUP(Table1[[#This Row],[L4 Code]],'SU TEMİNİ'!C:C,'SU TEMİNİ'!C:C,"")</f>
        <v/>
      </c>
      <c r="CY325" s="8" t="str">
        <f>+_xlfn.XLOOKUP(Table1[[#This Row],[L4 Code]],TAŞ!C:C,TAŞ!C:C,"")</f>
        <v/>
      </c>
      <c r="CZ325" s="8" t="str">
        <f>Table1[[#This Row],[L4 Code]]&amp;"-"&amp;Table1[[#This Row],[T1 Code]]</f>
        <v>E-02.MAK-03.YKT-111-1000</v>
      </c>
      <c r="DA325" s="8"/>
      <c r="DB325" s="8"/>
      <c r="DC325" s="8"/>
      <c r="DD325" s="8"/>
      <c r="DE325" s="8"/>
      <c r="DF325" s="8"/>
      <c r="DG325" s="8"/>
      <c r="DH325" s="8"/>
    </row>
    <row r="326" spans="1:112">
      <c r="A326" s="3" t="s">
        <v>5443</v>
      </c>
      <c r="B326" t="s">
        <v>4045</v>
      </c>
      <c r="D326" t="s">
        <v>4967</v>
      </c>
      <c r="F326" s="77" t="s">
        <v>4973</v>
      </c>
      <c r="H326" s="3" t="s">
        <v>5444</v>
      </c>
      <c r="I326" s="3"/>
      <c r="J326" s="78"/>
      <c r="K326" s="78"/>
      <c r="M326" s="78"/>
      <c r="V326" s="8">
        <v>1</v>
      </c>
      <c r="W326" s="8">
        <v>1</v>
      </c>
      <c r="X326" s="8">
        <v>1</v>
      </c>
      <c r="Y326" s="10">
        <v>1</v>
      </c>
      <c r="Z326" s="8">
        <v>1</v>
      </c>
      <c r="AA326" s="8">
        <v>1</v>
      </c>
      <c r="AB326" s="8">
        <v>1</v>
      </c>
      <c r="AC326" s="8">
        <v>1</v>
      </c>
      <c r="AD326" s="8">
        <v>1</v>
      </c>
      <c r="AE326" s="8">
        <v>1</v>
      </c>
      <c r="AF326" s="8">
        <v>1</v>
      </c>
      <c r="AG326" s="8">
        <v>1</v>
      </c>
      <c r="AH326" s="8">
        <v>1</v>
      </c>
      <c r="AI326" s="8">
        <v>1</v>
      </c>
      <c r="AJ326" s="8">
        <v>1</v>
      </c>
      <c r="AK326" s="8">
        <v>1</v>
      </c>
      <c r="AL326" s="8">
        <v>1</v>
      </c>
      <c r="AM326" s="8">
        <v>1</v>
      </c>
      <c r="AN326" s="8">
        <v>1</v>
      </c>
      <c r="AO326" s="8">
        <v>1</v>
      </c>
      <c r="AP326" s="8">
        <v>1</v>
      </c>
      <c r="AQ326" s="8">
        <v>1</v>
      </c>
      <c r="AR326" s="8">
        <v>1</v>
      </c>
      <c r="AS326" s="8">
        <v>1</v>
      </c>
      <c r="AT326" s="8">
        <v>1</v>
      </c>
      <c r="AU326" s="8">
        <v>1</v>
      </c>
      <c r="AV326" s="8">
        <v>1</v>
      </c>
      <c r="AW326" s="8">
        <v>1</v>
      </c>
      <c r="AX326" s="8">
        <v>1</v>
      </c>
      <c r="AY326" s="8">
        <v>1</v>
      </c>
      <c r="AZ326" s="8">
        <v>1</v>
      </c>
      <c r="BA326" s="8">
        <v>1</v>
      </c>
      <c r="BB326" s="8">
        <v>1</v>
      </c>
      <c r="BC326" s="8">
        <v>1</v>
      </c>
      <c r="BD326" s="8">
        <v>1</v>
      </c>
      <c r="BE326" s="8">
        <v>1</v>
      </c>
      <c r="BF326" s="8">
        <v>1</v>
      </c>
      <c r="BG326" s="8">
        <v>1</v>
      </c>
      <c r="BH326" s="8">
        <v>1</v>
      </c>
      <c r="BI326" s="8">
        <v>1</v>
      </c>
      <c r="BJ326" s="8">
        <v>1</v>
      </c>
      <c r="BK326" s="8">
        <v>1</v>
      </c>
      <c r="BL326" s="8">
        <v>1</v>
      </c>
      <c r="BM326" s="8">
        <v>1</v>
      </c>
      <c r="BN326" s="8">
        <v>1</v>
      </c>
      <c r="BO326" s="8">
        <v>1</v>
      </c>
      <c r="BP326" s="8">
        <v>1</v>
      </c>
      <c r="BQ326" s="8">
        <v>1</v>
      </c>
      <c r="BR326" s="8">
        <v>1</v>
      </c>
      <c r="BS326" s="8">
        <v>1</v>
      </c>
      <c r="BT326" s="8">
        <v>1</v>
      </c>
      <c r="BU326" s="8">
        <v>1</v>
      </c>
      <c r="BV326" s="8">
        <v>1</v>
      </c>
      <c r="BW326" s="8">
        <v>1</v>
      </c>
      <c r="CK326" s="8">
        <f t="shared" si="89"/>
        <v>0</v>
      </c>
      <c r="CL326" s="8">
        <f t="shared" si="90"/>
        <v>0</v>
      </c>
      <c r="CM326" s="8">
        <f t="shared" si="91"/>
        <v>0</v>
      </c>
      <c r="CN326" s="8">
        <f t="shared" si="92"/>
        <v>0</v>
      </c>
      <c r="CO326" s="8">
        <f t="shared" si="93"/>
        <v>0</v>
      </c>
      <c r="CP326" s="8">
        <f t="shared" si="94"/>
        <v>0</v>
      </c>
      <c r="CQ326" s="8">
        <f t="shared" si="95"/>
        <v>0</v>
      </c>
      <c r="CR326" s="8">
        <f t="shared" si="96"/>
        <v>0</v>
      </c>
      <c r="CS326" s="8">
        <f t="shared" si="97"/>
        <v>0</v>
      </c>
      <c r="CT326" s="8">
        <f t="shared" si="98"/>
        <v>0</v>
      </c>
      <c r="CU326" s="8">
        <f t="shared" si="99"/>
        <v>0</v>
      </c>
      <c r="CV326" s="8">
        <f t="shared" si="100"/>
        <v>0</v>
      </c>
      <c r="CW326" s="8" t="str">
        <f>+_xlfn.XLOOKUP(Table1[[#This Row],[L4 Code]],KIRMATAŞ!B:B,KIRMATAŞ!B:B,"")</f>
        <v/>
      </c>
      <c r="CX326" s="8" t="str">
        <f>+_xlfn.XLOOKUP(Table1[[#This Row],[L4 Code]],'SU TEMİNİ'!C:C,'SU TEMİNİ'!C:C,"")</f>
        <v/>
      </c>
      <c r="CY326" s="8" t="str">
        <f>+_xlfn.XLOOKUP(Table1[[#This Row],[L4 Code]],TAŞ!C:C,TAŞ!C:C,"")</f>
        <v/>
      </c>
      <c r="CZ326" s="8" t="str">
        <f>Table1[[#This Row],[L4 Code]]&amp;"-"&amp;Table1[[#This Row],[T1 Code]]</f>
        <v>E-02.MAK-03.YKT-121-1000</v>
      </c>
      <c r="DA326" s="8"/>
      <c r="DB326" s="8"/>
      <c r="DC326" s="8"/>
      <c r="DD326" s="8"/>
      <c r="DE326" s="8"/>
      <c r="DF326" s="8"/>
      <c r="DG326" s="8"/>
      <c r="DH326" s="8"/>
    </row>
    <row r="327" spans="1:112">
      <c r="A327" s="3" t="s">
        <v>5443</v>
      </c>
      <c r="B327" t="s">
        <v>4047</v>
      </c>
      <c r="D327" t="s">
        <v>4967</v>
      </c>
      <c r="F327" s="77" t="s">
        <v>4973</v>
      </c>
      <c r="H327" s="3" t="s">
        <v>5444</v>
      </c>
      <c r="I327" s="3"/>
      <c r="J327" s="78"/>
      <c r="K327" s="78"/>
      <c r="M327" s="78"/>
      <c r="V327" s="8">
        <v>1</v>
      </c>
      <c r="W327" s="8">
        <v>1</v>
      </c>
      <c r="X327" s="8">
        <v>1</v>
      </c>
      <c r="Y327" s="10">
        <v>1</v>
      </c>
      <c r="Z327" s="8">
        <v>1</v>
      </c>
      <c r="AA327" s="8">
        <v>1</v>
      </c>
      <c r="AB327" s="8">
        <v>1</v>
      </c>
      <c r="AC327" s="8">
        <v>1</v>
      </c>
      <c r="AD327" s="8">
        <v>1</v>
      </c>
      <c r="AE327" s="8">
        <v>1</v>
      </c>
      <c r="AF327" s="8">
        <v>1</v>
      </c>
      <c r="AG327" s="8">
        <v>1</v>
      </c>
      <c r="AH327" s="8">
        <v>1</v>
      </c>
      <c r="AI327" s="8">
        <v>1</v>
      </c>
      <c r="AJ327" s="8">
        <v>1</v>
      </c>
      <c r="AK327" s="8">
        <v>1</v>
      </c>
      <c r="AL327" s="8">
        <v>1</v>
      </c>
      <c r="AM327" s="8">
        <v>1</v>
      </c>
      <c r="AN327" s="8">
        <v>1</v>
      </c>
      <c r="AO327" s="8">
        <v>1</v>
      </c>
      <c r="AP327" s="8">
        <v>1</v>
      </c>
      <c r="AQ327" s="8">
        <v>1</v>
      </c>
      <c r="AR327" s="8">
        <v>1</v>
      </c>
      <c r="AS327" s="8">
        <v>1</v>
      </c>
      <c r="AT327" s="8">
        <v>1</v>
      </c>
      <c r="AU327" s="8">
        <v>1</v>
      </c>
      <c r="AV327" s="8">
        <v>1</v>
      </c>
      <c r="AW327" s="8">
        <v>1</v>
      </c>
      <c r="AX327" s="8">
        <v>1</v>
      </c>
      <c r="AY327" s="8">
        <v>1</v>
      </c>
      <c r="AZ327" s="8">
        <v>1</v>
      </c>
      <c r="BA327" s="8">
        <v>1</v>
      </c>
      <c r="BB327" s="8">
        <v>1</v>
      </c>
      <c r="BC327" s="8">
        <v>1</v>
      </c>
      <c r="BD327" s="8">
        <v>1</v>
      </c>
      <c r="BE327" s="8">
        <v>1</v>
      </c>
      <c r="BF327" s="8">
        <v>1</v>
      </c>
      <c r="BG327" s="8">
        <v>1</v>
      </c>
      <c r="BH327" s="8">
        <v>1</v>
      </c>
      <c r="BI327" s="8">
        <v>1</v>
      </c>
      <c r="BJ327" s="8">
        <v>1</v>
      </c>
      <c r="BK327" s="8">
        <v>1</v>
      </c>
      <c r="BL327" s="8">
        <v>1</v>
      </c>
      <c r="BM327" s="8">
        <v>1</v>
      </c>
      <c r="BN327" s="8">
        <v>1</v>
      </c>
      <c r="BO327" s="8">
        <v>1</v>
      </c>
      <c r="BP327" s="8">
        <v>1</v>
      </c>
      <c r="BQ327" s="8">
        <v>1</v>
      </c>
      <c r="BR327" s="8">
        <v>1</v>
      </c>
      <c r="BS327" s="8">
        <v>1</v>
      </c>
      <c r="BT327" s="8">
        <v>1</v>
      </c>
      <c r="BU327" s="8">
        <v>1</v>
      </c>
      <c r="BV327" s="8">
        <v>1</v>
      </c>
      <c r="BW327" s="8">
        <v>1</v>
      </c>
      <c r="CK327" s="8">
        <f t="shared" si="89"/>
        <v>0</v>
      </c>
      <c r="CL327" s="8">
        <f t="shared" si="90"/>
        <v>0</v>
      </c>
      <c r="CM327" s="8">
        <f t="shared" si="91"/>
        <v>0</v>
      </c>
      <c r="CN327" s="8">
        <f t="shared" si="92"/>
        <v>0</v>
      </c>
      <c r="CO327" s="8">
        <f t="shared" si="93"/>
        <v>0</v>
      </c>
      <c r="CP327" s="8">
        <f t="shared" si="94"/>
        <v>0</v>
      </c>
      <c r="CQ327" s="8">
        <f t="shared" si="95"/>
        <v>0</v>
      </c>
      <c r="CR327" s="8">
        <f t="shared" si="96"/>
        <v>0</v>
      </c>
      <c r="CS327" s="8">
        <f t="shared" si="97"/>
        <v>0</v>
      </c>
      <c r="CT327" s="8">
        <f t="shared" si="98"/>
        <v>0</v>
      </c>
      <c r="CU327" s="8">
        <f t="shared" si="99"/>
        <v>0</v>
      </c>
      <c r="CV327" s="8">
        <f t="shared" si="100"/>
        <v>0</v>
      </c>
      <c r="CW327" s="8" t="str">
        <f>+_xlfn.XLOOKUP(Table1[[#This Row],[L4 Code]],KIRMATAŞ!B:B,KIRMATAŞ!B:B,"")</f>
        <v/>
      </c>
      <c r="CX327" s="8" t="str">
        <f>+_xlfn.XLOOKUP(Table1[[#This Row],[L4 Code]],'SU TEMİNİ'!C:C,'SU TEMİNİ'!C:C,"")</f>
        <v/>
      </c>
      <c r="CY327" s="8" t="str">
        <f>+_xlfn.XLOOKUP(Table1[[#This Row],[L4 Code]],TAŞ!C:C,TAŞ!C:C,"")</f>
        <v/>
      </c>
      <c r="CZ327" s="8" t="str">
        <f>Table1[[#This Row],[L4 Code]]&amp;"-"&amp;Table1[[#This Row],[T1 Code]]</f>
        <v>E-02.MAK-03.YKT-122-1000</v>
      </c>
      <c r="DA327" s="8"/>
      <c r="DB327" s="8"/>
      <c r="DC327" s="8"/>
      <c r="DD327" s="8"/>
      <c r="DE327" s="8"/>
      <c r="DF327" s="8"/>
      <c r="DG327" s="8"/>
      <c r="DH327" s="8"/>
    </row>
    <row r="328" spans="1:112">
      <c r="A328" s="3" t="s">
        <v>5443</v>
      </c>
      <c r="B328" t="s">
        <v>4049</v>
      </c>
      <c r="D328" t="s">
        <v>4967</v>
      </c>
      <c r="F328" s="77" t="s">
        <v>4973</v>
      </c>
      <c r="H328" s="3" t="s">
        <v>5444</v>
      </c>
      <c r="I328" s="3"/>
      <c r="J328" s="78"/>
      <c r="K328" s="78"/>
      <c r="M328" s="78"/>
      <c r="V328" s="8">
        <v>1</v>
      </c>
      <c r="W328" s="8">
        <v>1</v>
      </c>
      <c r="X328" s="8">
        <v>1</v>
      </c>
      <c r="Y328" s="10">
        <v>1</v>
      </c>
      <c r="Z328" s="8">
        <v>1</v>
      </c>
      <c r="AA328" s="8">
        <v>1</v>
      </c>
      <c r="AB328" s="8">
        <v>1</v>
      </c>
      <c r="AC328" s="8">
        <v>1</v>
      </c>
      <c r="AD328" s="8">
        <v>1</v>
      </c>
      <c r="AE328" s="8">
        <v>1</v>
      </c>
      <c r="AF328" s="8">
        <v>1</v>
      </c>
      <c r="AG328" s="8">
        <v>1</v>
      </c>
      <c r="AH328" s="8">
        <v>1</v>
      </c>
      <c r="AI328" s="8">
        <v>1</v>
      </c>
      <c r="AJ328" s="8">
        <v>1</v>
      </c>
      <c r="AK328" s="8">
        <v>1</v>
      </c>
      <c r="AL328" s="8">
        <v>1</v>
      </c>
      <c r="AM328" s="8">
        <v>1</v>
      </c>
      <c r="AN328" s="8">
        <v>1</v>
      </c>
      <c r="AO328" s="8">
        <v>1</v>
      </c>
      <c r="AP328" s="8">
        <v>1</v>
      </c>
      <c r="AQ328" s="8">
        <v>1</v>
      </c>
      <c r="AR328" s="8">
        <v>1</v>
      </c>
      <c r="AS328" s="8">
        <v>1</v>
      </c>
      <c r="AT328" s="8">
        <v>1</v>
      </c>
      <c r="AU328" s="8">
        <v>1</v>
      </c>
      <c r="AV328" s="8">
        <v>1</v>
      </c>
      <c r="AW328" s="8">
        <v>1</v>
      </c>
      <c r="AX328" s="8">
        <v>1</v>
      </c>
      <c r="AY328" s="8">
        <v>1</v>
      </c>
      <c r="AZ328" s="8">
        <v>1</v>
      </c>
      <c r="BA328" s="8">
        <v>1</v>
      </c>
      <c r="BB328" s="8">
        <v>1</v>
      </c>
      <c r="BC328" s="8">
        <v>1</v>
      </c>
      <c r="BD328" s="8">
        <v>1</v>
      </c>
      <c r="BE328" s="8">
        <v>1</v>
      </c>
      <c r="BF328" s="8">
        <v>1</v>
      </c>
      <c r="BG328" s="8">
        <v>1</v>
      </c>
      <c r="BH328" s="8">
        <v>1</v>
      </c>
      <c r="BI328" s="8">
        <v>1</v>
      </c>
      <c r="BJ328" s="8">
        <v>1</v>
      </c>
      <c r="BK328" s="8">
        <v>1</v>
      </c>
      <c r="BL328" s="8">
        <v>1</v>
      </c>
      <c r="BM328" s="8">
        <v>1</v>
      </c>
      <c r="BN328" s="8">
        <v>1</v>
      </c>
      <c r="BO328" s="8">
        <v>1</v>
      </c>
      <c r="BP328" s="8">
        <v>1</v>
      </c>
      <c r="BQ328" s="8">
        <v>1</v>
      </c>
      <c r="BR328" s="8">
        <v>1</v>
      </c>
      <c r="BS328" s="8">
        <v>1</v>
      </c>
      <c r="BT328" s="8">
        <v>1</v>
      </c>
      <c r="BU328" s="8">
        <v>1</v>
      </c>
      <c r="BV328" s="8">
        <v>1</v>
      </c>
      <c r="BW328" s="8">
        <v>1</v>
      </c>
      <c r="CK328" s="8">
        <f t="shared" si="89"/>
        <v>0</v>
      </c>
      <c r="CL328" s="8">
        <f t="shared" si="90"/>
        <v>0</v>
      </c>
      <c r="CM328" s="8">
        <f t="shared" si="91"/>
        <v>0</v>
      </c>
      <c r="CN328" s="8">
        <f t="shared" si="92"/>
        <v>0</v>
      </c>
      <c r="CO328" s="8">
        <f t="shared" si="93"/>
        <v>0</v>
      </c>
      <c r="CP328" s="8">
        <f t="shared" si="94"/>
        <v>0</v>
      </c>
      <c r="CQ328" s="8">
        <f t="shared" si="95"/>
        <v>0</v>
      </c>
      <c r="CR328" s="8">
        <f t="shared" si="96"/>
        <v>0</v>
      </c>
      <c r="CS328" s="8">
        <f t="shared" si="97"/>
        <v>0</v>
      </c>
      <c r="CT328" s="8">
        <f t="shared" si="98"/>
        <v>0</v>
      </c>
      <c r="CU328" s="8">
        <f t="shared" si="99"/>
        <v>0</v>
      </c>
      <c r="CV328" s="8">
        <f t="shared" si="100"/>
        <v>0</v>
      </c>
      <c r="CW328" s="8" t="str">
        <f>+_xlfn.XLOOKUP(Table1[[#This Row],[L4 Code]],KIRMATAŞ!B:B,KIRMATAŞ!B:B,"")</f>
        <v/>
      </c>
      <c r="CX328" s="8" t="str">
        <f>+_xlfn.XLOOKUP(Table1[[#This Row],[L4 Code]],'SU TEMİNİ'!C:C,'SU TEMİNİ'!C:C,"")</f>
        <v/>
      </c>
      <c r="CY328" s="8" t="str">
        <f>+_xlfn.XLOOKUP(Table1[[#This Row],[L4 Code]],TAŞ!C:C,TAŞ!C:C,"")</f>
        <v/>
      </c>
      <c r="CZ328" s="8" t="str">
        <f>Table1[[#This Row],[L4 Code]]&amp;"-"&amp;Table1[[#This Row],[T1 Code]]</f>
        <v>E-02.MAK-03.YKT-123-1000</v>
      </c>
      <c r="DA328" s="8"/>
      <c r="DB328" s="8"/>
      <c r="DC328" s="8"/>
      <c r="DD328" s="8"/>
      <c r="DE328" s="8"/>
      <c r="DF328" s="8"/>
      <c r="DG328" s="8"/>
      <c r="DH328" s="8"/>
    </row>
    <row r="329" spans="1:112">
      <c r="A329" s="3" t="s">
        <v>5443</v>
      </c>
      <c r="B329" t="s">
        <v>5207</v>
      </c>
      <c r="D329" t="s">
        <v>4967</v>
      </c>
      <c r="F329" s="77" t="s">
        <v>4973</v>
      </c>
      <c r="H329" s="3" t="s">
        <v>5444</v>
      </c>
      <c r="I329" s="3"/>
      <c r="J329" s="78"/>
      <c r="K329" s="78"/>
      <c r="M329" s="78"/>
      <c r="V329" s="8">
        <v>1</v>
      </c>
      <c r="W329" s="8">
        <v>1</v>
      </c>
      <c r="X329" s="8">
        <v>1</v>
      </c>
      <c r="Y329" s="10">
        <v>1</v>
      </c>
      <c r="Z329" s="8">
        <v>1</v>
      </c>
      <c r="AA329" s="8">
        <v>1</v>
      </c>
      <c r="AB329" s="8">
        <v>1</v>
      </c>
      <c r="AC329" s="8">
        <v>1</v>
      </c>
      <c r="AD329" s="8">
        <v>1</v>
      </c>
      <c r="AE329" s="8">
        <v>1</v>
      </c>
      <c r="AF329" s="8">
        <v>1</v>
      </c>
      <c r="AG329" s="8">
        <v>1</v>
      </c>
      <c r="AH329" s="8">
        <v>1</v>
      </c>
      <c r="AI329" s="8">
        <v>1</v>
      </c>
      <c r="AJ329" s="8">
        <v>1</v>
      </c>
      <c r="AK329" s="8">
        <v>1</v>
      </c>
      <c r="AL329" s="8">
        <v>1</v>
      </c>
      <c r="AM329" s="8">
        <v>1</v>
      </c>
      <c r="AN329" s="8">
        <v>1</v>
      </c>
      <c r="AO329" s="8">
        <v>1</v>
      </c>
      <c r="AP329" s="8">
        <v>1</v>
      </c>
      <c r="AQ329" s="8">
        <v>1</v>
      </c>
      <c r="AR329" s="8">
        <v>1</v>
      </c>
      <c r="AS329" s="8">
        <v>1</v>
      </c>
      <c r="AT329" s="8">
        <v>1</v>
      </c>
      <c r="AU329" s="8">
        <v>1</v>
      </c>
      <c r="AV329" s="8">
        <v>1</v>
      </c>
      <c r="AW329" s="8">
        <v>1</v>
      </c>
      <c r="AX329" s="8">
        <v>1</v>
      </c>
      <c r="AY329" s="8">
        <v>1</v>
      </c>
      <c r="AZ329" s="8">
        <v>1</v>
      </c>
      <c r="BA329" s="8">
        <v>1</v>
      </c>
      <c r="BB329" s="8">
        <v>1</v>
      </c>
      <c r="BC329" s="8">
        <v>1</v>
      </c>
      <c r="BD329" s="8">
        <v>1</v>
      </c>
      <c r="BE329" s="8">
        <v>1</v>
      </c>
      <c r="BF329" s="8">
        <v>1</v>
      </c>
      <c r="BG329" s="8">
        <v>1</v>
      </c>
      <c r="BH329" s="8">
        <v>1</v>
      </c>
      <c r="BI329" s="8">
        <v>1</v>
      </c>
      <c r="BJ329" s="8">
        <v>1</v>
      </c>
      <c r="BK329" s="8">
        <v>1</v>
      </c>
      <c r="BL329" s="8">
        <v>1</v>
      </c>
      <c r="BM329" s="8">
        <v>1</v>
      </c>
      <c r="BN329" s="8">
        <v>1</v>
      </c>
      <c r="BO329" s="8">
        <v>1</v>
      </c>
      <c r="BP329" s="8">
        <v>1</v>
      </c>
      <c r="BQ329" s="8">
        <v>1</v>
      </c>
      <c r="BR329" s="8">
        <v>1</v>
      </c>
      <c r="BS329" s="8">
        <v>1</v>
      </c>
      <c r="BT329" s="8">
        <v>1</v>
      </c>
      <c r="BU329" s="8">
        <v>1</v>
      </c>
      <c r="BV329" s="8">
        <v>1</v>
      </c>
      <c r="BW329" s="8">
        <v>1</v>
      </c>
      <c r="CK329" s="8">
        <f t="shared" si="89"/>
        <v>0</v>
      </c>
      <c r="CL329" s="8">
        <f t="shared" si="90"/>
        <v>0</v>
      </c>
      <c r="CM329" s="8">
        <f t="shared" si="91"/>
        <v>0</v>
      </c>
      <c r="CN329" s="8">
        <f t="shared" si="92"/>
        <v>0</v>
      </c>
      <c r="CO329" s="8">
        <f t="shared" si="93"/>
        <v>0</v>
      </c>
      <c r="CP329" s="8">
        <f t="shared" si="94"/>
        <v>0</v>
      </c>
      <c r="CQ329" s="8">
        <f t="shared" si="95"/>
        <v>0</v>
      </c>
      <c r="CR329" s="8">
        <f t="shared" si="96"/>
        <v>0</v>
      </c>
      <c r="CS329" s="8">
        <f t="shared" si="97"/>
        <v>0</v>
      </c>
      <c r="CT329" s="8">
        <f t="shared" si="98"/>
        <v>0</v>
      </c>
      <c r="CU329" s="8">
        <f t="shared" si="99"/>
        <v>0</v>
      </c>
      <c r="CV329" s="8">
        <f t="shared" si="100"/>
        <v>0</v>
      </c>
      <c r="CW329" s="8" t="str">
        <f>+_xlfn.XLOOKUP(Table1[[#This Row],[L4 Code]],KIRMATAŞ!B:B,KIRMATAŞ!B:B,"")</f>
        <v/>
      </c>
      <c r="CX329" s="8" t="str">
        <f>+_xlfn.XLOOKUP(Table1[[#This Row],[L4 Code]],'SU TEMİNİ'!C:C,'SU TEMİNİ'!C:C,"")</f>
        <v/>
      </c>
      <c r="CY329" s="8" t="str">
        <f>+_xlfn.XLOOKUP(Table1[[#This Row],[L4 Code]],TAŞ!C:C,TAŞ!C:C,"")</f>
        <v/>
      </c>
      <c r="CZ329" s="8" t="str">
        <f>Table1[[#This Row],[L4 Code]]&amp;"-"&amp;Table1[[#This Row],[T1 Code]]</f>
        <v>E-02.MAK-03.YKT-125-1000</v>
      </c>
      <c r="DA329" s="8"/>
      <c r="DB329" s="8"/>
      <c r="DC329" s="8"/>
      <c r="DD329" s="8"/>
      <c r="DE329" s="8"/>
      <c r="DF329" s="8"/>
      <c r="DG329" s="8"/>
      <c r="DH329" s="8"/>
    </row>
    <row r="330" spans="1:112">
      <c r="A330" s="3" t="s">
        <v>5443</v>
      </c>
      <c r="B330" t="s">
        <v>4051</v>
      </c>
      <c r="D330" t="s">
        <v>4967</v>
      </c>
      <c r="F330" s="77" t="s">
        <v>4973</v>
      </c>
      <c r="H330" s="3" t="s">
        <v>5444</v>
      </c>
      <c r="I330" s="3"/>
      <c r="J330" s="78"/>
      <c r="K330" s="78"/>
      <c r="M330" s="78"/>
      <c r="V330" s="8">
        <v>1</v>
      </c>
      <c r="W330" s="8">
        <v>1</v>
      </c>
      <c r="X330" s="8">
        <v>1</v>
      </c>
      <c r="Y330" s="10">
        <v>1</v>
      </c>
      <c r="Z330" s="8">
        <v>1</v>
      </c>
      <c r="AA330" s="8">
        <v>1</v>
      </c>
      <c r="AB330" s="8">
        <v>1</v>
      </c>
      <c r="AC330" s="8">
        <v>1</v>
      </c>
      <c r="AD330" s="8">
        <v>1</v>
      </c>
      <c r="AE330" s="8">
        <v>1</v>
      </c>
      <c r="AF330" s="8">
        <v>1</v>
      </c>
      <c r="AG330" s="8">
        <v>1</v>
      </c>
      <c r="AH330" s="8">
        <v>1</v>
      </c>
      <c r="AI330" s="8">
        <v>1</v>
      </c>
      <c r="AJ330" s="8">
        <v>1</v>
      </c>
      <c r="AK330" s="8">
        <v>1</v>
      </c>
      <c r="AL330" s="8">
        <v>1</v>
      </c>
      <c r="AM330" s="8">
        <v>1</v>
      </c>
      <c r="AN330" s="8">
        <v>1</v>
      </c>
      <c r="AO330" s="8">
        <v>1</v>
      </c>
      <c r="AP330" s="8">
        <v>1</v>
      </c>
      <c r="AQ330" s="8">
        <v>1</v>
      </c>
      <c r="AR330" s="8">
        <v>1</v>
      </c>
      <c r="AS330" s="8">
        <v>1</v>
      </c>
      <c r="AT330" s="8">
        <v>1</v>
      </c>
      <c r="AU330" s="8">
        <v>1</v>
      </c>
      <c r="AV330" s="8">
        <v>1</v>
      </c>
      <c r="AW330" s="8">
        <v>1</v>
      </c>
      <c r="AX330" s="8">
        <v>1</v>
      </c>
      <c r="AY330" s="8">
        <v>1</v>
      </c>
      <c r="AZ330" s="8">
        <v>1</v>
      </c>
      <c r="BA330" s="8">
        <v>1</v>
      </c>
      <c r="BB330" s="8">
        <v>1</v>
      </c>
      <c r="BC330" s="8">
        <v>1</v>
      </c>
      <c r="BD330" s="8">
        <v>1</v>
      </c>
      <c r="BE330" s="8">
        <v>1</v>
      </c>
      <c r="BF330" s="8">
        <v>1</v>
      </c>
      <c r="BG330" s="8">
        <v>1</v>
      </c>
      <c r="BH330" s="8">
        <v>1</v>
      </c>
      <c r="BI330" s="8">
        <v>1</v>
      </c>
      <c r="BJ330" s="8">
        <v>1</v>
      </c>
      <c r="BK330" s="8">
        <v>1</v>
      </c>
      <c r="BL330" s="8">
        <v>1</v>
      </c>
      <c r="BM330" s="8">
        <v>1</v>
      </c>
      <c r="BN330" s="8">
        <v>1</v>
      </c>
      <c r="BO330" s="8">
        <v>1</v>
      </c>
      <c r="BP330" s="8">
        <v>1</v>
      </c>
      <c r="BQ330" s="8">
        <v>1</v>
      </c>
      <c r="BR330" s="8">
        <v>1</v>
      </c>
      <c r="BS330" s="8">
        <v>1</v>
      </c>
      <c r="BT330" s="8">
        <v>1</v>
      </c>
      <c r="BU330" s="8">
        <v>1</v>
      </c>
      <c r="BV330" s="8">
        <v>1</v>
      </c>
      <c r="BW330" s="8">
        <v>1</v>
      </c>
      <c r="CK330" s="8">
        <f t="shared" si="89"/>
        <v>0</v>
      </c>
      <c r="CL330" s="8">
        <f t="shared" si="90"/>
        <v>0</v>
      </c>
      <c r="CM330" s="8">
        <f t="shared" si="91"/>
        <v>0</v>
      </c>
      <c r="CN330" s="8">
        <f t="shared" si="92"/>
        <v>0</v>
      </c>
      <c r="CO330" s="8">
        <f t="shared" si="93"/>
        <v>0</v>
      </c>
      <c r="CP330" s="8">
        <f t="shared" si="94"/>
        <v>0</v>
      </c>
      <c r="CQ330" s="8">
        <f t="shared" si="95"/>
        <v>0</v>
      </c>
      <c r="CR330" s="8">
        <f t="shared" si="96"/>
        <v>0</v>
      </c>
      <c r="CS330" s="8">
        <f t="shared" si="97"/>
        <v>0</v>
      </c>
      <c r="CT330" s="8">
        <f t="shared" si="98"/>
        <v>0</v>
      </c>
      <c r="CU330" s="8">
        <f t="shared" si="99"/>
        <v>0</v>
      </c>
      <c r="CV330" s="8">
        <f t="shared" si="100"/>
        <v>0</v>
      </c>
      <c r="CW330" s="8" t="str">
        <f>+_xlfn.XLOOKUP(Table1[[#This Row],[L4 Code]],KIRMATAŞ!B:B,KIRMATAŞ!B:B,"")</f>
        <v/>
      </c>
      <c r="CX330" s="8" t="str">
        <f>+_xlfn.XLOOKUP(Table1[[#This Row],[L4 Code]],'SU TEMİNİ'!C:C,'SU TEMİNİ'!C:C,"")</f>
        <v/>
      </c>
      <c r="CY330" s="8" t="str">
        <f>+_xlfn.XLOOKUP(Table1[[#This Row],[L4 Code]],TAŞ!C:C,TAŞ!C:C,"")</f>
        <v/>
      </c>
      <c r="CZ330" s="8" t="str">
        <f>Table1[[#This Row],[L4 Code]]&amp;"-"&amp;Table1[[#This Row],[T1 Code]]</f>
        <v>E-02.MAK-03.YKT-140-1000</v>
      </c>
      <c r="DA330" s="8"/>
      <c r="DB330" s="8"/>
      <c r="DC330" s="8"/>
      <c r="DD330" s="8"/>
      <c r="DE330" s="8"/>
      <c r="DF330" s="8"/>
      <c r="DG330" s="8"/>
      <c r="DH330" s="8"/>
    </row>
    <row r="331" spans="1:112">
      <c r="A331" s="3" t="s">
        <v>5443</v>
      </c>
      <c r="B331" t="s">
        <v>4053</v>
      </c>
      <c r="D331" t="s">
        <v>4967</v>
      </c>
      <c r="F331" s="77" t="s">
        <v>4973</v>
      </c>
      <c r="H331" s="3" t="s">
        <v>5444</v>
      </c>
      <c r="I331" s="3"/>
      <c r="J331" s="78"/>
      <c r="K331" s="78"/>
      <c r="M331" s="78"/>
      <c r="V331" s="8">
        <v>1</v>
      </c>
      <c r="W331" s="8">
        <v>1</v>
      </c>
      <c r="X331" s="8">
        <v>1</v>
      </c>
      <c r="Y331" s="10">
        <v>1</v>
      </c>
      <c r="Z331" s="8">
        <v>1</v>
      </c>
      <c r="AA331" s="8">
        <v>1</v>
      </c>
      <c r="AB331" s="8">
        <v>1</v>
      </c>
      <c r="AC331" s="8">
        <v>1</v>
      </c>
      <c r="AD331" s="8">
        <v>1</v>
      </c>
      <c r="AE331" s="8">
        <v>1</v>
      </c>
      <c r="AF331" s="8">
        <v>1</v>
      </c>
      <c r="AG331" s="8">
        <v>1</v>
      </c>
      <c r="AH331" s="8">
        <v>1</v>
      </c>
      <c r="AI331" s="8">
        <v>1</v>
      </c>
      <c r="AJ331" s="8">
        <v>1</v>
      </c>
      <c r="AK331" s="8">
        <v>1</v>
      </c>
      <c r="AL331" s="8">
        <v>1</v>
      </c>
      <c r="AM331" s="8">
        <v>1</v>
      </c>
      <c r="AN331" s="8">
        <v>1</v>
      </c>
      <c r="AO331" s="8">
        <v>1</v>
      </c>
      <c r="AP331" s="8">
        <v>1</v>
      </c>
      <c r="AQ331" s="8">
        <v>1</v>
      </c>
      <c r="AR331" s="8">
        <v>1</v>
      </c>
      <c r="AS331" s="8">
        <v>1</v>
      </c>
      <c r="AT331" s="8">
        <v>1</v>
      </c>
      <c r="AU331" s="8">
        <v>1</v>
      </c>
      <c r="AV331" s="8">
        <v>1</v>
      </c>
      <c r="AW331" s="8">
        <v>1</v>
      </c>
      <c r="AX331" s="8">
        <v>1</v>
      </c>
      <c r="AY331" s="8">
        <v>1</v>
      </c>
      <c r="AZ331" s="8">
        <v>1</v>
      </c>
      <c r="BA331" s="8">
        <v>1</v>
      </c>
      <c r="BB331" s="8">
        <v>1</v>
      </c>
      <c r="BC331" s="8">
        <v>1</v>
      </c>
      <c r="BD331" s="8">
        <v>1</v>
      </c>
      <c r="BE331" s="8">
        <v>1</v>
      </c>
      <c r="BF331" s="8">
        <v>1</v>
      </c>
      <c r="BG331" s="8">
        <v>1</v>
      </c>
      <c r="BH331" s="8">
        <v>1</v>
      </c>
      <c r="BI331" s="8">
        <v>1</v>
      </c>
      <c r="BJ331" s="8">
        <v>1</v>
      </c>
      <c r="BK331" s="8">
        <v>1</v>
      </c>
      <c r="BL331" s="8">
        <v>1</v>
      </c>
      <c r="BM331" s="8">
        <v>1</v>
      </c>
      <c r="BN331" s="8">
        <v>1</v>
      </c>
      <c r="BO331" s="8">
        <v>1</v>
      </c>
      <c r="BP331" s="8">
        <v>1</v>
      </c>
      <c r="BQ331" s="8">
        <v>1</v>
      </c>
      <c r="BR331" s="8">
        <v>1</v>
      </c>
      <c r="BS331" s="8">
        <v>1</v>
      </c>
      <c r="BT331" s="8">
        <v>1</v>
      </c>
      <c r="BU331" s="8">
        <v>1</v>
      </c>
      <c r="BV331" s="8">
        <v>1</v>
      </c>
      <c r="BW331" s="8">
        <v>1</v>
      </c>
      <c r="CK331" s="8">
        <f t="shared" si="89"/>
        <v>0</v>
      </c>
      <c r="CL331" s="8">
        <f t="shared" si="90"/>
        <v>0</v>
      </c>
      <c r="CM331" s="8">
        <f t="shared" si="91"/>
        <v>0</v>
      </c>
      <c r="CN331" s="8">
        <f t="shared" si="92"/>
        <v>0</v>
      </c>
      <c r="CO331" s="8">
        <f t="shared" si="93"/>
        <v>0</v>
      </c>
      <c r="CP331" s="8">
        <f t="shared" si="94"/>
        <v>0</v>
      </c>
      <c r="CQ331" s="8">
        <f t="shared" si="95"/>
        <v>0</v>
      </c>
      <c r="CR331" s="8">
        <f t="shared" si="96"/>
        <v>0</v>
      </c>
      <c r="CS331" s="8">
        <f t="shared" si="97"/>
        <v>0</v>
      </c>
      <c r="CT331" s="8">
        <f t="shared" si="98"/>
        <v>0</v>
      </c>
      <c r="CU331" s="8">
        <f t="shared" si="99"/>
        <v>0</v>
      </c>
      <c r="CV331" s="8">
        <f t="shared" si="100"/>
        <v>0</v>
      </c>
      <c r="CW331" s="8" t="str">
        <f>+_xlfn.XLOOKUP(Table1[[#This Row],[L4 Code]],KIRMATAŞ!B:B,KIRMATAŞ!B:B,"")</f>
        <v/>
      </c>
      <c r="CX331" s="8" t="str">
        <f>+_xlfn.XLOOKUP(Table1[[#This Row],[L4 Code]],'SU TEMİNİ'!C:C,'SU TEMİNİ'!C:C,"")</f>
        <v/>
      </c>
      <c r="CY331" s="8" t="str">
        <f>+_xlfn.XLOOKUP(Table1[[#This Row],[L4 Code]],TAŞ!C:C,TAŞ!C:C,"")</f>
        <v/>
      </c>
      <c r="CZ331" s="8" t="str">
        <f>Table1[[#This Row],[L4 Code]]&amp;"-"&amp;Table1[[#This Row],[T1 Code]]</f>
        <v>E-02.MAK-03.YKT-150-1000</v>
      </c>
      <c r="DA331" s="8"/>
      <c r="DB331" s="8"/>
      <c r="DC331" s="8"/>
      <c r="DD331" s="8"/>
      <c r="DE331" s="8"/>
      <c r="DF331" s="8"/>
      <c r="DG331" s="8"/>
      <c r="DH331" s="8"/>
    </row>
    <row r="332" spans="1:112">
      <c r="A332" s="3" t="s">
        <v>5443</v>
      </c>
      <c r="B332" t="s">
        <v>4057</v>
      </c>
      <c r="D332" t="s">
        <v>4967</v>
      </c>
      <c r="F332" s="77" t="s">
        <v>4973</v>
      </c>
      <c r="H332" s="3" t="s">
        <v>5444</v>
      </c>
      <c r="I332" s="3"/>
      <c r="J332" s="78"/>
      <c r="K332" s="78"/>
      <c r="M332" s="78"/>
      <c r="V332" s="8">
        <v>1</v>
      </c>
      <c r="W332" s="8">
        <v>1</v>
      </c>
      <c r="X332" s="8">
        <v>1</v>
      </c>
      <c r="Y332" s="10">
        <v>1</v>
      </c>
      <c r="Z332" s="8">
        <v>1</v>
      </c>
      <c r="AA332" s="8">
        <v>1</v>
      </c>
      <c r="AB332" s="8">
        <v>1</v>
      </c>
      <c r="AC332" s="8">
        <v>1</v>
      </c>
      <c r="AD332" s="8">
        <v>1</v>
      </c>
      <c r="AE332" s="8">
        <v>1</v>
      </c>
      <c r="AF332" s="8">
        <v>1</v>
      </c>
      <c r="AG332" s="8">
        <v>1</v>
      </c>
      <c r="AH332" s="8">
        <v>1</v>
      </c>
      <c r="AI332" s="8">
        <v>1</v>
      </c>
      <c r="AJ332" s="8">
        <v>1</v>
      </c>
      <c r="AK332" s="8">
        <v>1</v>
      </c>
      <c r="AL332" s="8">
        <v>1</v>
      </c>
      <c r="AM332" s="8">
        <v>1</v>
      </c>
      <c r="AN332" s="8">
        <v>1</v>
      </c>
      <c r="AO332" s="8">
        <v>1</v>
      </c>
      <c r="AP332" s="8">
        <v>1</v>
      </c>
      <c r="AQ332" s="8">
        <v>1</v>
      </c>
      <c r="AR332" s="8">
        <v>1</v>
      </c>
      <c r="AS332" s="8">
        <v>1</v>
      </c>
      <c r="AT332" s="8">
        <v>1</v>
      </c>
      <c r="AU332" s="8">
        <v>1</v>
      </c>
      <c r="AV332" s="8">
        <v>1</v>
      </c>
      <c r="AW332" s="8">
        <v>1</v>
      </c>
      <c r="AX332" s="8">
        <v>1</v>
      </c>
      <c r="AY332" s="8">
        <v>1</v>
      </c>
      <c r="AZ332" s="8">
        <v>1</v>
      </c>
      <c r="BA332" s="8">
        <v>1</v>
      </c>
      <c r="BB332" s="8">
        <v>1</v>
      </c>
      <c r="BC332" s="8">
        <v>1</v>
      </c>
      <c r="BD332" s="8">
        <v>1</v>
      </c>
      <c r="BE332" s="8">
        <v>1</v>
      </c>
      <c r="BF332" s="8">
        <v>1</v>
      </c>
      <c r="BG332" s="8">
        <v>1</v>
      </c>
      <c r="BH332" s="8">
        <v>1</v>
      </c>
      <c r="BI332" s="8">
        <v>1</v>
      </c>
      <c r="BJ332" s="8">
        <v>1</v>
      </c>
      <c r="BK332" s="8">
        <v>1</v>
      </c>
      <c r="BL332" s="8">
        <v>1</v>
      </c>
      <c r="BM332" s="8">
        <v>1</v>
      </c>
      <c r="BN332" s="8">
        <v>1</v>
      </c>
      <c r="BO332" s="8">
        <v>1</v>
      </c>
      <c r="BP332" s="8">
        <v>1</v>
      </c>
      <c r="BQ332" s="8">
        <v>1</v>
      </c>
      <c r="BR332" s="8">
        <v>1</v>
      </c>
      <c r="BS332" s="8">
        <v>1</v>
      </c>
      <c r="BT332" s="8">
        <v>1</v>
      </c>
      <c r="BU332" s="8">
        <v>1</v>
      </c>
      <c r="BV332" s="8">
        <v>1</v>
      </c>
      <c r="BW332" s="8">
        <v>1</v>
      </c>
      <c r="CK332" s="8">
        <f t="shared" si="89"/>
        <v>0</v>
      </c>
      <c r="CL332" s="8">
        <f t="shared" si="90"/>
        <v>0</v>
      </c>
      <c r="CM332" s="8">
        <f t="shared" si="91"/>
        <v>0</v>
      </c>
      <c r="CN332" s="8">
        <f t="shared" si="92"/>
        <v>0</v>
      </c>
      <c r="CO332" s="8">
        <f t="shared" si="93"/>
        <v>0</v>
      </c>
      <c r="CP332" s="8">
        <f t="shared" si="94"/>
        <v>0</v>
      </c>
      <c r="CQ332" s="8">
        <f t="shared" si="95"/>
        <v>0</v>
      </c>
      <c r="CR332" s="8">
        <f t="shared" si="96"/>
        <v>0</v>
      </c>
      <c r="CS332" s="8">
        <f t="shared" si="97"/>
        <v>0</v>
      </c>
      <c r="CT332" s="8">
        <f t="shared" si="98"/>
        <v>0</v>
      </c>
      <c r="CU332" s="8">
        <f t="shared" si="99"/>
        <v>0</v>
      </c>
      <c r="CV332" s="8">
        <f t="shared" si="100"/>
        <v>0</v>
      </c>
      <c r="CW332" s="8" t="str">
        <f>+_xlfn.XLOOKUP(Table1[[#This Row],[L4 Code]],KIRMATAŞ!B:B,KIRMATAŞ!B:B,"")</f>
        <v/>
      </c>
      <c r="CX332" s="8" t="str">
        <f>+_xlfn.XLOOKUP(Table1[[#This Row],[L4 Code]],'SU TEMİNİ'!C:C,'SU TEMİNİ'!C:C,"")</f>
        <v/>
      </c>
      <c r="CY332" s="8" t="str">
        <f>+_xlfn.XLOOKUP(Table1[[#This Row],[L4 Code]],TAŞ!C:C,TAŞ!C:C,"")</f>
        <v/>
      </c>
      <c r="CZ332" s="8" t="str">
        <f>Table1[[#This Row],[L4 Code]]&amp;"-"&amp;Table1[[#This Row],[T1 Code]]</f>
        <v>E-02.MAK-03.YKT-510-1000</v>
      </c>
      <c r="DA332" s="8"/>
      <c r="DB332" s="8"/>
      <c r="DC332" s="8"/>
      <c r="DD332" s="8"/>
      <c r="DE332" s="8"/>
      <c r="DF332" s="8"/>
      <c r="DG332" s="8"/>
      <c r="DH332" s="8"/>
    </row>
    <row r="333" spans="1:112">
      <c r="A333" s="3" t="s">
        <v>5443</v>
      </c>
      <c r="B333" t="s">
        <v>4059</v>
      </c>
      <c r="D333" t="s">
        <v>4967</v>
      </c>
      <c r="F333" s="77" t="s">
        <v>4973</v>
      </c>
      <c r="H333" s="3" t="s">
        <v>5444</v>
      </c>
      <c r="I333" s="3"/>
      <c r="J333" s="78"/>
      <c r="K333" s="78"/>
      <c r="M333" s="78"/>
      <c r="V333" s="8">
        <v>1</v>
      </c>
      <c r="W333" s="8">
        <v>1</v>
      </c>
      <c r="X333" s="8">
        <v>1</v>
      </c>
      <c r="Y333" s="10">
        <v>1</v>
      </c>
      <c r="Z333" s="8">
        <v>1</v>
      </c>
      <c r="AA333" s="8">
        <v>1</v>
      </c>
      <c r="AB333" s="8">
        <v>1</v>
      </c>
      <c r="AC333" s="8">
        <v>1</v>
      </c>
      <c r="AD333" s="8">
        <v>1</v>
      </c>
      <c r="AE333" s="8">
        <v>1</v>
      </c>
      <c r="AF333" s="8">
        <v>1</v>
      </c>
      <c r="AG333" s="8">
        <v>1</v>
      </c>
      <c r="AH333" s="8">
        <v>1</v>
      </c>
      <c r="AI333" s="8">
        <v>1</v>
      </c>
      <c r="AJ333" s="8">
        <v>1</v>
      </c>
      <c r="AK333" s="8">
        <v>1</v>
      </c>
      <c r="AL333" s="8">
        <v>1</v>
      </c>
      <c r="AM333" s="8">
        <v>1</v>
      </c>
      <c r="AN333" s="8">
        <v>1</v>
      </c>
      <c r="AO333" s="8">
        <v>1</v>
      </c>
      <c r="AP333" s="8">
        <v>1</v>
      </c>
      <c r="AQ333" s="8">
        <v>1</v>
      </c>
      <c r="AR333" s="8">
        <v>1</v>
      </c>
      <c r="AS333" s="8">
        <v>1</v>
      </c>
      <c r="AT333" s="8">
        <v>1</v>
      </c>
      <c r="AU333" s="8">
        <v>1</v>
      </c>
      <c r="AV333" s="8">
        <v>1</v>
      </c>
      <c r="AW333" s="8">
        <v>1</v>
      </c>
      <c r="AX333" s="8">
        <v>1</v>
      </c>
      <c r="AY333" s="8">
        <v>1</v>
      </c>
      <c r="AZ333" s="8">
        <v>1</v>
      </c>
      <c r="BA333" s="8">
        <v>1</v>
      </c>
      <c r="BB333" s="8">
        <v>1</v>
      </c>
      <c r="BC333" s="8">
        <v>1</v>
      </c>
      <c r="BD333" s="8">
        <v>1</v>
      </c>
      <c r="BE333" s="8">
        <v>1</v>
      </c>
      <c r="BF333" s="8">
        <v>1</v>
      </c>
      <c r="BG333" s="8">
        <v>1</v>
      </c>
      <c r="BH333" s="8">
        <v>1</v>
      </c>
      <c r="BI333" s="8">
        <v>1</v>
      </c>
      <c r="BJ333" s="8">
        <v>1</v>
      </c>
      <c r="BK333" s="8">
        <v>1</v>
      </c>
      <c r="BL333" s="8">
        <v>1</v>
      </c>
      <c r="BM333" s="8">
        <v>1</v>
      </c>
      <c r="BN333" s="8">
        <v>1</v>
      </c>
      <c r="BO333" s="8">
        <v>1</v>
      </c>
      <c r="BP333" s="8">
        <v>1</v>
      </c>
      <c r="BQ333" s="8">
        <v>1</v>
      </c>
      <c r="BR333" s="8">
        <v>1</v>
      </c>
      <c r="BS333" s="8">
        <v>1</v>
      </c>
      <c r="BT333" s="8">
        <v>1</v>
      </c>
      <c r="BU333" s="8">
        <v>1</v>
      </c>
      <c r="BV333" s="8">
        <v>1</v>
      </c>
      <c r="BW333" s="8">
        <v>1</v>
      </c>
      <c r="CK333" s="8">
        <f t="shared" si="89"/>
        <v>0</v>
      </c>
      <c r="CL333" s="8">
        <f t="shared" si="90"/>
        <v>0</v>
      </c>
      <c r="CM333" s="8">
        <f t="shared" si="91"/>
        <v>0</v>
      </c>
      <c r="CN333" s="8">
        <f t="shared" si="92"/>
        <v>0</v>
      </c>
      <c r="CO333" s="8">
        <f t="shared" si="93"/>
        <v>0</v>
      </c>
      <c r="CP333" s="8">
        <f t="shared" si="94"/>
        <v>0</v>
      </c>
      <c r="CQ333" s="8">
        <f t="shared" si="95"/>
        <v>0</v>
      </c>
      <c r="CR333" s="8">
        <f t="shared" si="96"/>
        <v>0</v>
      </c>
      <c r="CS333" s="8">
        <f t="shared" si="97"/>
        <v>0</v>
      </c>
      <c r="CT333" s="8">
        <f t="shared" si="98"/>
        <v>0</v>
      </c>
      <c r="CU333" s="8">
        <f t="shared" si="99"/>
        <v>0</v>
      </c>
      <c r="CV333" s="8">
        <f t="shared" si="100"/>
        <v>0</v>
      </c>
      <c r="CW333" s="8" t="str">
        <f>+_xlfn.XLOOKUP(Table1[[#This Row],[L4 Code]],KIRMATAŞ!B:B,KIRMATAŞ!B:B,"")</f>
        <v/>
      </c>
      <c r="CX333" s="8" t="str">
        <f>+_xlfn.XLOOKUP(Table1[[#This Row],[L4 Code]],'SU TEMİNİ'!C:C,'SU TEMİNİ'!C:C,"")</f>
        <v/>
      </c>
      <c r="CY333" s="8" t="str">
        <f>+_xlfn.XLOOKUP(Table1[[#This Row],[L4 Code]],TAŞ!C:C,TAŞ!C:C,"")</f>
        <v/>
      </c>
      <c r="CZ333" s="8" t="str">
        <f>Table1[[#This Row],[L4 Code]]&amp;"-"&amp;Table1[[#This Row],[T1 Code]]</f>
        <v>E-02.MAK-03.YKT-511-1000</v>
      </c>
      <c r="DA333" s="8"/>
      <c r="DB333" s="8"/>
      <c r="DC333" s="8"/>
      <c r="DD333" s="8"/>
      <c r="DE333" s="8"/>
      <c r="DF333" s="8"/>
      <c r="DG333" s="8"/>
      <c r="DH333" s="8"/>
    </row>
    <row r="334" spans="1:112">
      <c r="A334" s="3" t="s">
        <v>5443</v>
      </c>
      <c r="B334" t="s">
        <v>4061</v>
      </c>
      <c r="D334" t="s">
        <v>4967</v>
      </c>
      <c r="F334" s="77" t="s">
        <v>4973</v>
      </c>
      <c r="H334" s="3" t="s">
        <v>5444</v>
      </c>
      <c r="I334" s="3"/>
      <c r="J334" s="78"/>
      <c r="K334" s="78"/>
      <c r="M334" s="78"/>
      <c r="V334" s="8">
        <v>1</v>
      </c>
      <c r="W334" s="8">
        <v>1</v>
      </c>
      <c r="X334" s="8">
        <v>1</v>
      </c>
      <c r="Y334" s="10">
        <v>1</v>
      </c>
      <c r="Z334" s="8">
        <v>1</v>
      </c>
      <c r="AA334" s="8">
        <v>1</v>
      </c>
      <c r="AB334" s="8">
        <v>1</v>
      </c>
      <c r="AC334" s="8">
        <v>1</v>
      </c>
      <c r="AD334" s="8">
        <v>1</v>
      </c>
      <c r="AE334" s="8">
        <v>1</v>
      </c>
      <c r="AF334" s="8">
        <v>1</v>
      </c>
      <c r="AG334" s="8">
        <v>1</v>
      </c>
      <c r="AH334" s="8">
        <v>1</v>
      </c>
      <c r="AI334" s="8">
        <v>1</v>
      </c>
      <c r="AJ334" s="8">
        <v>1</v>
      </c>
      <c r="AK334" s="8">
        <v>1</v>
      </c>
      <c r="AL334" s="8">
        <v>1</v>
      </c>
      <c r="AM334" s="8">
        <v>1</v>
      </c>
      <c r="AN334" s="8">
        <v>1</v>
      </c>
      <c r="AO334" s="8">
        <v>1</v>
      </c>
      <c r="AP334" s="8">
        <v>1</v>
      </c>
      <c r="AQ334" s="8">
        <v>1</v>
      </c>
      <c r="AR334" s="8">
        <v>1</v>
      </c>
      <c r="AS334" s="8">
        <v>1</v>
      </c>
      <c r="AT334" s="8">
        <v>1</v>
      </c>
      <c r="AU334" s="8">
        <v>1</v>
      </c>
      <c r="AV334" s="8">
        <v>1</v>
      </c>
      <c r="AW334" s="8">
        <v>1</v>
      </c>
      <c r="AX334" s="8">
        <v>1</v>
      </c>
      <c r="AY334" s="8">
        <v>1</v>
      </c>
      <c r="AZ334" s="8">
        <v>1</v>
      </c>
      <c r="BA334" s="8">
        <v>1</v>
      </c>
      <c r="BB334" s="8">
        <v>1</v>
      </c>
      <c r="BC334" s="8">
        <v>1</v>
      </c>
      <c r="BD334" s="8">
        <v>1</v>
      </c>
      <c r="BE334" s="8">
        <v>1</v>
      </c>
      <c r="BF334" s="8">
        <v>1</v>
      </c>
      <c r="BG334" s="8">
        <v>1</v>
      </c>
      <c r="BH334" s="8">
        <v>1</v>
      </c>
      <c r="BI334" s="8">
        <v>1</v>
      </c>
      <c r="BJ334" s="8">
        <v>1</v>
      </c>
      <c r="BK334" s="8">
        <v>1</v>
      </c>
      <c r="BL334" s="8">
        <v>1</v>
      </c>
      <c r="BM334" s="8">
        <v>1</v>
      </c>
      <c r="BN334" s="8">
        <v>1</v>
      </c>
      <c r="BO334" s="8">
        <v>1</v>
      </c>
      <c r="BP334" s="8">
        <v>1</v>
      </c>
      <c r="BQ334" s="8">
        <v>1</v>
      </c>
      <c r="BR334" s="8">
        <v>1</v>
      </c>
      <c r="BS334" s="8">
        <v>1</v>
      </c>
      <c r="BT334" s="8">
        <v>1</v>
      </c>
      <c r="BU334" s="8">
        <v>1</v>
      </c>
      <c r="BV334" s="8">
        <v>1</v>
      </c>
      <c r="BW334" s="8">
        <v>1</v>
      </c>
      <c r="CK334" s="8">
        <f t="shared" si="89"/>
        <v>0</v>
      </c>
      <c r="CL334" s="8">
        <f t="shared" si="90"/>
        <v>0</v>
      </c>
      <c r="CM334" s="8">
        <f t="shared" si="91"/>
        <v>0</v>
      </c>
      <c r="CN334" s="8">
        <f t="shared" si="92"/>
        <v>0</v>
      </c>
      <c r="CO334" s="8">
        <f t="shared" si="93"/>
        <v>0</v>
      </c>
      <c r="CP334" s="8">
        <f t="shared" si="94"/>
        <v>0</v>
      </c>
      <c r="CQ334" s="8">
        <f t="shared" si="95"/>
        <v>0</v>
      </c>
      <c r="CR334" s="8">
        <f t="shared" si="96"/>
        <v>0</v>
      </c>
      <c r="CS334" s="8">
        <f t="shared" si="97"/>
        <v>0</v>
      </c>
      <c r="CT334" s="8">
        <f t="shared" si="98"/>
        <v>0</v>
      </c>
      <c r="CU334" s="8">
        <f t="shared" si="99"/>
        <v>0</v>
      </c>
      <c r="CV334" s="8">
        <f t="shared" si="100"/>
        <v>0</v>
      </c>
      <c r="CW334" s="8" t="str">
        <f>+_xlfn.XLOOKUP(Table1[[#This Row],[L4 Code]],KIRMATAŞ!B:B,KIRMATAŞ!B:B,"")</f>
        <v/>
      </c>
      <c r="CX334" s="8" t="str">
        <f>+_xlfn.XLOOKUP(Table1[[#This Row],[L4 Code]],'SU TEMİNİ'!C:C,'SU TEMİNİ'!C:C,"")</f>
        <v/>
      </c>
      <c r="CY334" s="8" t="str">
        <f>+_xlfn.XLOOKUP(Table1[[#This Row],[L4 Code]],TAŞ!C:C,TAŞ!C:C,"")</f>
        <v/>
      </c>
      <c r="CZ334" s="8" t="str">
        <f>Table1[[#This Row],[L4 Code]]&amp;"-"&amp;Table1[[#This Row],[T1 Code]]</f>
        <v>E-02.MAK-03.YKT-512-1000</v>
      </c>
      <c r="DA334" s="8"/>
      <c r="DB334" s="8"/>
      <c r="DC334" s="8"/>
      <c r="DD334" s="8"/>
      <c r="DE334" s="8"/>
      <c r="DF334" s="8"/>
      <c r="DG334" s="8"/>
      <c r="DH334" s="8"/>
    </row>
    <row r="335" spans="1:112">
      <c r="A335" s="3" t="s">
        <v>5443</v>
      </c>
      <c r="B335" t="s">
        <v>4063</v>
      </c>
      <c r="D335" t="s">
        <v>4967</v>
      </c>
      <c r="F335" s="77" t="s">
        <v>4973</v>
      </c>
      <c r="H335" s="3" t="s">
        <v>5444</v>
      </c>
      <c r="I335" s="3"/>
      <c r="J335" s="78"/>
      <c r="K335" s="78"/>
      <c r="M335" s="78"/>
      <c r="V335" s="8">
        <v>1</v>
      </c>
      <c r="W335" s="8">
        <v>1</v>
      </c>
      <c r="X335" s="8">
        <v>1</v>
      </c>
      <c r="Y335" s="10">
        <v>1</v>
      </c>
      <c r="Z335" s="8">
        <v>1</v>
      </c>
      <c r="AA335" s="8">
        <v>1</v>
      </c>
      <c r="AB335" s="8">
        <v>1</v>
      </c>
      <c r="AC335" s="8">
        <v>1</v>
      </c>
      <c r="AD335" s="8">
        <v>1</v>
      </c>
      <c r="AE335" s="8">
        <v>1</v>
      </c>
      <c r="AF335" s="8">
        <v>1</v>
      </c>
      <c r="AG335" s="8">
        <v>1</v>
      </c>
      <c r="AH335" s="8">
        <v>1</v>
      </c>
      <c r="AI335" s="8">
        <v>1</v>
      </c>
      <c r="AJ335" s="8">
        <v>1</v>
      </c>
      <c r="AK335" s="8">
        <v>1</v>
      </c>
      <c r="AL335" s="8">
        <v>1</v>
      </c>
      <c r="AM335" s="8">
        <v>1</v>
      </c>
      <c r="AN335" s="8">
        <v>1</v>
      </c>
      <c r="AO335" s="8">
        <v>1</v>
      </c>
      <c r="AP335" s="8">
        <v>1</v>
      </c>
      <c r="AQ335" s="8">
        <v>1</v>
      </c>
      <c r="AR335" s="8">
        <v>1</v>
      </c>
      <c r="AS335" s="8">
        <v>1</v>
      </c>
      <c r="AT335" s="8">
        <v>1</v>
      </c>
      <c r="AU335" s="8">
        <v>1</v>
      </c>
      <c r="AV335" s="8">
        <v>1</v>
      </c>
      <c r="AW335" s="8">
        <v>1</v>
      </c>
      <c r="AX335" s="8">
        <v>1</v>
      </c>
      <c r="AY335" s="8">
        <v>1</v>
      </c>
      <c r="AZ335" s="8">
        <v>1</v>
      </c>
      <c r="BA335" s="8">
        <v>1</v>
      </c>
      <c r="BB335" s="8">
        <v>1</v>
      </c>
      <c r="BC335" s="8">
        <v>1</v>
      </c>
      <c r="BD335" s="8">
        <v>1</v>
      </c>
      <c r="BE335" s="8">
        <v>1</v>
      </c>
      <c r="BF335" s="8">
        <v>1</v>
      </c>
      <c r="BG335" s="8">
        <v>1</v>
      </c>
      <c r="BH335" s="8">
        <v>1</v>
      </c>
      <c r="BI335" s="8">
        <v>1</v>
      </c>
      <c r="BJ335" s="8">
        <v>1</v>
      </c>
      <c r="BK335" s="8">
        <v>1</v>
      </c>
      <c r="BL335" s="8">
        <v>1</v>
      </c>
      <c r="BM335" s="8">
        <v>1</v>
      </c>
      <c r="BN335" s="8">
        <v>1</v>
      </c>
      <c r="BO335" s="8">
        <v>1</v>
      </c>
      <c r="BP335" s="8">
        <v>1</v>
      </c>
      <c r="BQ335" s="8">
        <v>1</v>
      </c>
      <c r="BR335" s="8">
        <v>1</v>
      </c>
      <c r="BS335" s="8">
        <v>1</v>
      </c>
      <c r="BT335" s="8">
        <v>1</v>
      </c>
      <c r="BU335" s="8">
        <v>1</v>
      </c>
      <c r="BV335" s="8">
        <v>1</v>
      </c>
      <c r="BW335" s="8">
        <v>1</v>
      </c>
      <c r="CK335" s="8">
        <f t="shared" si="89"/>
        <v>0</v>
      </c>
      <c r="CL335" s="8">
        <f t="shared" si="90"/>
        <v>0</v>
      </c>
      <c r="CM335" s="8">
        <f t="shared" si="91"/>
        <v>0</v>
      </c>
      <c r="CN335" s="8">
        <f t="shared" si="92"/>
        <v>0</v>
      </c>
      <c r="CO335" s="8">
        <f t="shared" si="93"/>
        <v>0</v>
      </c>
      <c r="CP335" s="8">
        <f t="shared" si="94"/>
        <v>0</v>
      </c>
      <c r="CQ335" s="8">
        <f t="shared" si="95"/>
        <v>0</v>
      </c>
      <c r="CR335" s="8">
        <f t="shared" si="96"/>
        <v>0</v>
      </c>
      <c r="CS335" s="8">
        <f t="shared" si="97"/>
        <v>0</v>
      </c>
      <c r="CT335" s="8">
        <f t="shared" si="98"/>
        <v>0</v>
      </c>
      <c r="CU335" s="8">
        <f t="shared" si="99"/>
        <v>0</v>
      </c>
      <c r="CV335" s="8">
        <f t="shared" si="100"/>
        <v>0</v>
      </c>
      <c r="CW335" s="8" t="str">
        <f>+_xlfn.XLOOKUP(Table1[[#This Row],[L4 Code]],KIRMATAŞ!B:B,KIRMATAŞ!B:B,"")</f>
        <v/>
      </c>
      <c r="CX335" s="8" t="str">
        <f>+_xlfn.XLOOKUP(Table1[[#This Row],[L4 Code]],'SU TEMİNİ'!C:C,'SU TEMİNİ'!C:C,"")</f>
        <v/>
      </c>
      <c r="CY335" s="8" t="str">
        <f>+_xlfn.XLOOKUP(Table1[[#This Row],[L4 Code]],TAŞ!C:C,TAŞ!C:C,"")</f>
        <v/>
      </c>
      <c r="CZ335" s="8" t="str">
        <f>Table1[[#This Row],[L4 Code]]&amp;"-"&amp;Table1[[#This Row],[T1 Code]]</f>
        <v>E-02.MAK-03.YKT-520-1000</v>
      </c>
      <c r="DA335" s="8"/>
      <c r="DB335" s="8"/>
      <c r="DC335" s="8"/>
      <c r="DD335" s="8"/>
      <c r="DE335" s="8"/>
      <c r="DF335" s="8"/>
      <c r="DG335" s="8"/>
      <c r="DH335" s="8"/>
    </row>
    <row r="336" spans="1:112">
      <c r="A336" s="3" t="s">
        <v>5443</v>
      </c>
      <c r="B336" t="s">
        <v>4065</v>
      </c>
      <c r="D336" t="s">
        <v>4967</v>
      </c>
      <c r="F336" s="77" t="s">
        <v>4973</v>
      </c>
      <c r="H336" s="3" t="s">
        <v>5444</v>
      </c>
      <c r="I336" s="3"/>
      <c r="J336" s="78"/>
      <c r="K336" s="78"/>
      <c r="M336" s="78"/>
      <c r="V336" s="8">
        <v>1</v>
      </c>
      <c r="W336" s="8">
        <v>1</v>
      </c>
      <c r="X336" s="8">
        <v>1</v>
      </c>
      <c r="Y336" s="10">
        <v>1</v>
      </c>
      <c r="Z336" s="8">
        <v>1</v>
      </c>
      <c r="AA336" s="8">
        <v>1</v>
      </c>
      <c r="AB336" s="8">
        <v>1</v>
      </c>
      <c r="AC336" s="8">
        <v>1</v>
      </c>
      <c r="AD336" s="8">
        <v>1</v>
      </c>
      <c r="AE336" s="8">
        <v>1</v>
      </c>
      <c r="AF336" s="8">
        <v>1</v>
      </c>
      <c r="AG336" s="8">
        <v>1</v>
      </c>
      <c r="AH336" s="8">
        <v>1</v>
      </c>
      <c r="AI336" s="8">
        <v>1</v>
      </c>
      <c r="AJ336" s="8">
        <v>1</v>
      </c>
      <c r="AK336" s="8">
        <v>1</v>
      </c>
      <c r="AL336" s="8">
        <v>1</v>
      </c>
      <c r="AM336" s="8">
        <v>1</v>
      </c>
      <c r="AN336" s="8">
        <v>1</v>
      </c>
      <c r="AO336" s="8">
        <v>1</v>
      </c>
      <c r="AP336" s="8">
        <v>1</v>
      </c>
      <c r="AQ336" s="8">
        <v>1</v>
      </c>
      <c r="AR336" s="8">
        <v>1</v>
      </c>
      <c r="AS336" s="8">
        <v>1</v>
      </c>
      <c r="AT336" s="8">
        <v>1</v>
      </c>
      <c r="AU336" s="8">
        <v>1</v>
      </c>
      <c r="AV336" s="8">
        <v>1</v>
      </c>
      <c r="AW336" s="8">
        <v>1</v>
      </c>
      <c r="AX336" s="8">
        <v>1</v>
      </c>
      <c r="AY336" s="8">
        <v>1</v>
      </c>
      <c r="AZ336" s="8">
        <v>1</v>
      </c>
      <c r="BA336" s="8">
        <v>1</v>
      </c>
      <c r="BB336" s="8">
        <v>1</v>
      </c>
      <c r="BC336" s="8">
        <v>1</v>
      </c>
      <c r="BD336" s="8">
        <v>1</v>
      </c>
      <c r="BE336" s="8">
        <v>1</v>
      </c>
      <c r="BF336" s="8">
        <v>1</v>
      </c>
      <c r="BG336" s="8">
        <v>1</v>
      </c>
      <c r="BH336" s="8">
        <v>1</v>
      </c>
      <c r="BI336" s="8">
        <v>1</v>
      </c>
      <c r="BJ336" s="8">
        <v>1</v>
      </c>
      <c r="BK336" s="8">
        <v>1</v>
      </c>
      <c r="BL336" s="8">
        <v>1</v>
      </c>
      <c r="BM336" s="8">
        <v>1</v>
      </c>
      <c r="BN336" s="8">
        <v>1</v>
      </c>
      <c r="BO336" s="8">
        <v>1</v>
      </c>
      <c r="BP336" s="8">
        <v>1</v>
      </c>
      <c r="BQ336" s="8">
        <v>1</v>
      </c>
      <c r="BR336" s="8">
        <v>1</v>
      </c>
      <c r="BS336" s="8">
        <v>1</v>
      </c>
      <c r="BT336" s="8">
        <v>1</v>
      </c>
      <c r="BU336" s="8">
        <v>1</v>
      </c>
      <c r="BV336" s="8">
        <v>1</v>
      </c>
      <c r="BW336" s="8">
        <v>1</v>
      </c>
      <c r="CK336" s="8">
        <f t="shared" si="89"/>
        <v>0</v>
      </c>
      <c r="CL336" s="8">
        <f t="shared" si="90"/>
        <v>0</v>
      </c>
      <c r="CM336" s="8">
        <f t="shared" si="91"/>
        <v>0</v>
      </c>
      <c r="CN336" s="8">
        <f t="shared" si="92"/>
        <v>0</v>
      </c>
      <c r="CO336" s="8">
        <f t="shared" si="93"/>
        <v>0</v>
      </c>
      <c r="CP336" s="8">
        <f t="shared" si="94"/>
        <v>0</v>
      </c>
      <c r="CQ336" s="8">
        <f t="shared" si="95"/>
        <v>0</v>
      </c>
      <c r="CR336" s="8">
        <f t="shared" si="96"/>
        <v>0</v>
      </c>
      <c r="CS336" s="8">
        <f t="shared" si="97"/>
        <v>0</v>
      </c>
      <c r="CT336" s="8">
        <f t="shared" si="98"/>
        <v>0</v>
      </c>
      <c r="CU336" s="8">
        <f t="shared" si="99"/>
        <v>0</v>
      </c>
      <c r="CV336" s="8">
        <f t="shared" si="100"/>
        <v>0</v>
      </c>
      <c r="CW336" s="8" t="str">
        <f>+_xlfn.XLOOKUP(Table1[[#This Row],[L4 Code]],KIRMATAŞ!B:B,KIRMATAŞ!B:B,"")</f>
        <v/>
      </c>
      <c r="CX336" s="8" t="str">
        <f>+_xlfn.XLOOKUP(Table1[[#This Row],[L4 Code]],'SU TEMİNİ'!C:C,'SU TEMİNİ'!C:C,"")</f>
        <v/>
      </c>
      <c r="CY336" s="8" t="str">
        <f>+_xlfn.XLOOKUP(Table1[[#This Row],[L4 Code]],TAŞ!C:C,TAŞ!C:C,"")</f>
        <v/>
      </c>
      <c r="CZ336" s="8" t="str">
        <f>Table1[[#This Row],[L4 Code]]&amp;"-"&amp;Table1[[#This Row],[T1 Code]]</f>
        <v>E-02.MAK-03.YKT-530-1000</v>
      </c>
      <c r="DA336" s="8"/>
      <c r="DB336" s="8"/>
      <c r="DC336" s="8"/>
      <c r="DD336" s="8"/>
      <c r="DE336" s="8"/>
      <c r="DF336" s="8"/>
      <c r="DG336" s="8"/>
      <c r="DH336" s="8"/>
    </row>
    <row r="337" spans="1:112">
      <c r="A337" s="3" t="s">
        <v>5443</v>
      </c>
      <c r="B337" t="s">
        <v>4067</v>
      </c>
      <c r="D337" t="s">
        <v>4967</v>
      </c>
      <c r="F337" s="77" t="s">
        <v>4973</v>
      </c>
      <c r="H337" s="3" t="s">
        <v>5444</v>
      </c>
      <c r="I337" s="3"/>
      <c r="J337" s="78"/>
      <c r="K337" s="78"/>
      <c r="M337" s="78"/>
      <c r="V337" s="8">
        <v>1</v>
      </c>
      <c r="W337" s="8">
        <v>1</v>
      </c>
      <c r="X337" s="8">
        <v>1</v>
      </c>
      <c r="Y337" s="10">
        <v>1</v>
      </c>
      <c r="Z337" s="8">
        <v>1</v>
      </c>
      <c r="AA337" s="8">
        <v>1</v>
      </c>
      <c r="AB337" s="8">
        <v>1</v>
      </c>
      <c r="AC337" s="8">
        <v>1</v>
      </c>
      <c r="AD337" s="8">
        <v>1</v>
      </c>
      <c r="AE337" s="8">
        <v>1</v>
      </c>
      <c r="AF337" s="8">
        <v>1</v>
      </c>
      <c r="AG337" s="8">
        <v>1</v>
      </c>
      <c r="AH337" s="8">
        <v>1</v>
      </c>
      <c r="AI337" s="8">
        <v>1</v>
      </c>
      <c r="AJ337" s="8">
        <v>1</v>
      </c>
      <c r="AK337" s="8">
        <v>1</v>
      </c>
      <c r="AL337" s="8">
        <v>1</v>
      </c>
      <c r="AM337" s="8">
        <v>1</v>
      </c>
      <c r="AN337" s="8">
        <v>1</v>
      </c>
      <c r="AO337" s="8">
        <v>1</v>
      </c>
      <c r="AP337" s="8">
        <v>1</v>
      </c>
      <c r="AQ337" s="8">
        <v>1</v>
      </c>
      <c r="AR337" s="8">
        <v>1</v>
      </c>
      <c r="AS337" s="8">
        <v>1</v>
      </c>
      <c r="AT337" s="8">
        <v>1</v>
      </c>
      <c r="AU337" s="8">
        <v>1</v>
      </c>
      <c r="AV337" s="8">
        <v>1</v>
      </c>
      <c r="AW337" s="8">
        <v>1</v>
      </c>
      <c r="AX337" s="8">
        <v>1</v>
      </c>
      <c r="AY337" s="8">
        <v>1</v>
      </c>
      <c r="AZ337" s="8">
        <v>1</v>
      </c>
      <c r="BA337" s="8">
        <v>1</v>
      </c>
      <c r="BB337" s="8">
        <v>1</v>
      </c>
      <c r="BC337" s="8">
        <v>1</v>
      </c>
      <c r="BD337" s="8">
        <v>1</v>
      </c>
      <c r="BE337" s="8">
        <v>1</v>
      </c>
      <c r="BF337" s="8">
        <v>1</v>
      </c>
      <c r="BG337" s="8">
        <v>1</v>
      </c>
      <c r="BH337" s="8">
        <v>1</v>
      </c>
      <c r="BI337" s="8">
        <v>1</v>
      </c>
      <c r="BJ337" s="8">
        <v>1</v>
      </c>
      <c r="BK337" s="8">
        <v>1</v>
      </c>
      <c r="BL337" s="8">
        <v>1</v>
      </c>
      <c r="BM337" s="8">
        <v>1</v>
      </c>
      <c r="BN337" s="8">
        <v>1</v>
      </c>
      <c r="BO337" s="8">
        <v>1</v>
      </c>
      <c r="BP337" s="8">
        <v>1</v>
      </c>
      <c r="BQ337" s="8">
        <v>1</v>
      </c>
      <c r="BR337" s="8">
        <v>1</v>
      </c>
      <c r="BS337" s="8">
        <v>1</v>
      </c>
      <c r="BT337" s="8">
        <v>1</v>
      </c>
      <c r="BU337" s="8">
        <v>1</v>
      </c>
      <c r="BV337" s="8">
        <v>1</v>
      </c>
      <c r="BW337" s="8">
        <v>1</v>
      </c>
      <c r="CK337" s="8">
        <f t="shared" si="89"/>
        <v>0</v>
      </c>
      <c r="CL337" s="8">
        <f t="shared" si="90"/>
        <v>0</v>
      </c>
      <c r="CM337" s="8">
        <f t="shared" si="91"/>
        <v>0</v>
      </c>
      <c r="CN337" s="8">
        <f t="shared" si="92"/>
        <v>0</v>
      </c>
      <c r="CO337" s="8">
        <f t="shared" si="93"/>
        <v>0</v>
      </c>
      <c r="CP337" s="8">
        <f t="shared" si="94"/>
        <v>0</v>
      </c>
      <c r="CQ337" s="8">
        <f t="shared" si="95"/>
        <v>0</v>
      </c>
      <c r="CR337" s="8">
        <f t="shared" si="96"/>
        <v>0</v>
      </c>
      <c r="CS337" s="8">
        <f t="shared" si="97"/>
        <v>0</v>
      </c>
      <c r="CT337" s="8">
        <f t="shared" si="98"/>
        <v>0</v>
      </c>
      <c r="CU337" s="8">
        <f t="shared" si="99"/>
        <v>0</v>
      </c>
      <c r="CV337" s="8">
        <f t="shared" si="100"/>
        <v>0</v>
      </c>
      <c r="CW337" s="8" t="str">
        <f>+_xlfn.XLOOKUP(Table1[[#This Row],[L4 Code]],KIRMATAŞ!B:B,KIRMATAŞ!B:B,"")</f>
        <v/>
      </c>
      <c r="CX337" s="8" t="str">
        <f>+_xlfn.XLOOKUP(Table1[[#This Row],[L4 Code]],'SU TEMİNİ'!C:C,'SU TEMİNİ'!C:C,"")</f>
        <v/>
      </c>
      <c r="CY337" s="8" t="str">
        <f>+_xlfn.XLOOKUP(Table1[[#This Row],[L4 Code]],TAŞ!C:C,TAŞ!C:C,"")</f>
        <v/>
      </c>
      <c r="CZ337" s="8" t="str">
        <f>Table1[[#This Row],[L4 Code]]&amp;"-"&amp;Table1[[#This Row],[T1 Code]]</f>
        <v>E-02.MAK-03.YKT-531-1000</v>
      </c>
      <c r="DA337" s="8"/>
      <c r="DB337" s="8"/>
      <c r="DC337" s="8"/>
      <c r="DD337" s="8"/>
      <c r="DE337" s="8"/>
      <c r="DF337" s="8"/>
      <c r="DG337" s="8"/>
      <c r="DH337" s="8"/>
    </row>
    <row r="338" spans="1:112">
      <c r="A338" s="3" t="s">
        <v>5443</v>
      </c>
      <c r="B338" t="s">
        <v>4069</v>
      </c>
      <c r="D338" t="s">
        <v>4967</v>
      </c>
      <c r="F338" s="77" t="s">
        <v>4973</v>
      </c>
      <c r="H338" s="3" t="s">
        <v>5444</v>
      </c>
      <c r="I338" s="3"/>
      <c r="J338" s="78"/>
      <c r="K338" s="78"/>
      <c r="M338" s="78"/>
      <c r="V338" s="8">
        <v>1</v>
      </c>
      <c r="W338" s="8">
        <v>1</v>
      </c>
      <c r="X338" s="8">
        <v>1</v>
      </c>
      <c r="Y338" s="10">
        <v>1</v>
      </c>
      <c r="Z338" s="8">
        <v>1</v>
      </c>
      <c r="AA338" s="8">
        <v>1</v>
      </c>
      <c r="AB338" s="8">
        <v>1</v>
      </c>
      <c r="AC338" s="8">
        <v>1</v>
      </c>
      <c r="AD338" s="8">
        <v>1</v>
      </c>
      <c r="AE338" s="8">
        <v>1</v>
      </c>
      <c r="AF338" s="8">
        <v>1</v>
      </c>
      <c r="AG338" s="8">
        <v>1</v>
      </c>
      <c r="AH338" s="8">
        <v>1</v>
      </c>
      <c r="AI338" s="8">
        <v>1</v>
      </c>
      <c r="AJ338" s="8">
        <v>1</v>
      </c>
      <c r="AK338" s="8">
        <v>1</v>
      </c>
      <c r="AL338" s="8">
        <v>1</v>
      </c>
      <c r="AM338" s="8">
        <v>1</v>
      </c>
      <c r="AN338" s="8">
        <v>1</v>
      </c>
      <c r="AO338" s="8">
        <v>1</v>
      </c>
      <c r="AP338" s="8">
        <v>1</v>
      </c>
      <c r="AQ338" s="8">
        <v>1</v>
      </c>
      <c r="AR338" s="8">
        <v>1</v>
      </c>
      <c r="AS338" s="8">
        <v>1</v>
      </c>
      <c r="AT338" s="8">
        <v>1</v>
      </c>
      <c r="AU338" s="8">
        <v>1</v>
      </c>
      <c r="AV338" s="8">
        <v>1</v>
      </c>
      <c r="AW338" s="8">
        <v>1</v>
      </c>
      <c r="AX338" s="8">
        <v>1</v>
      </c>
      <c r="AY338" s="8">
        <v>1</v>
      </c>
      <c r="AZ338" s="8">
        <v>1</v>
      </c>
      <c r="BA338" s="8">
        <v>1</v>
      </c>
      <c r="BB338" s="8">
        <v>1</v>
      </c>
      <c r="BC338" s="8">
        <v>1</v>
      </c>
      <c r="BD338" s="8">
        <v>1</v>
      </c>
      <c r="BE338" s="8">
        <v>1</v>
      </c>
      <c r="BF338" s="8">
        <v>1</v>
      </c>
      <c r="BG338" s="8">
        <v>1</v>
      </c>
      <c r="BH338" s="8">
        <v>1</v>
      </c>
      <c r="BI338" s="8">
        <v>1</v>
      </c>
      <c r="BJ338" s="8">
        <v>1</v>
      </c>
      <c r="BK338" s="8">
        <v>1</v>
      </c>
      <c r="BL338" s="8">
        <v>1</v>
      </c>
      <c r="BM338" s="8">
        <v>1</v>
      </c>
      <c r="BN338" s="8">
        <v>1</v>
      </c>
      <c r="BO338" s="8">
        <v>1</v>
      </c>
      <c r="BP338" s="8">
        <v>1</v>
      </c>
      <c r="BQ338" s="8">
        <v>1</v>
      </c>
      <c r="BR338" s="8">
        <v>1</v>
      </c>
      <c r="BS338" s="8">
        <v>1</v>
      </c>
      <c r="BT338" s="8">
        <v>1</v>
      </c>
      <c r="BU338" s="8">
        <v>1</v>
      </c>
      <c r="BV338" s="8">
        <v>1</v>
      </c>
      <c r="BW338" s="8">
        <v>1</v>
      </c>
      <c r="CK338" s="8">
        <f t="shared" si="89"/>
        <v>0</v>
      </c>
      <c r="CL338" s="8">
        <f t="shared" si="90"/>
        <v>0</v>
      </c>
      <c r="CM338" s="8">
        <f t="shared" si="91"/>
        <v>0</v>
      </c>
      <c r="CN338" s="8">
        <f t="shared" si="92"/>
        <v>0</v>
      </c>
      <c r="CO338" s="8">
        <f t="shared" si="93"/>
        <v>0</v>
      </c>
      <c r="CP338" s="8">
        <f t="shared" si="94"/>
        <v>0</v>
      </c>
      <c r="CQ338" s="8">
        <f t="shared" si="95"/>
        <v>0</v>
      </c>
      <c r="CR338" s="8">
        <f t="shared" si="96"/>
        <v>0</v>
      </c>
      <c r="CS338" s="8">
        <f t="shared" si="97"/>
        <v>0</v>
      </c>
      <c r="CT338" s="8">
        <f t="shared" si="98"/>
        <v>0</v>
      </c>
      <c r="CU338" s="8">
        <f t="shared" si="99"/>
        <v>0</v>
      </c>
      <c r="CV338" s="8">
        <f t="shared" si="100"/>
        <v>0</v>
      </c>
      <c r="CW338" s="8" t="str">
        <f>+_xlfn.XLOOKUP(Table1[[#This Row],[L4 Code]],KIRMATAŞ!B:B,KIRMATAŞ!B:B,"")</f>
        <v/>
      </c>
      <c r="CX338" s="8" t="str">
        <f>+_xlfn.XLOOKUP(Table1[[#This Row],[L4 Code]],'SU TEMİNİ'!C:C,'SU TEMİNİ'!C:C,"")</f>
        <v/>
      </c>
      <c r="CY338" s="8" t="str">
        <f>+_xlfn.XLOOKUP(Table1[[#This Row],[L4 Code]],TAŞ!C:C,TAŞ!C:C,"")</f>
        <v/>
      </c>
      <c r="CZ338" s="8" t="str">
        <f>Table1[[#This Row],[L4 Code]]&amp;"-"&amp;Table1[[#This Row],[T1 Code]]</f>
        <v>E-02.MAK-03.YKT-532-1000</v>
      </c>
      <c r="DA338" s="8"/>
      <c r="DB338" s="8"/>
      <c r="DC338" s="8"/>
      <c r="DD338" s="8"/>
      <c r="DE338" s="8"/>
      <c r="DF338" s="8"/>
      <c r="DG338" s="8"/>
      <c r="DH338" s="8"/>
    </row>
    <row r="339" spans="1:112">
      <c r="A339" s="3" t="s">
        <v>5443</v>
      </c>
      <c r="B339" t="s">
        <v>4071</v>
      </c>
      <c r="D339" t="s">
        <v>4967</v>
      </c>
      <c r="F339" s="77" t="s">
        <v>4973</v>
      </c>
      <c r="H339" s="3" t="s">
        <v>5444</v>
      </c>
      <c r="I339" s="3"/>
      <c r="J339" s="78"/>
      <c r="K339" s="78"/>
      <c r="M339" s="78"/>
      <c r="V339" s="8">
        <v>1</v>
      </c>
      <c r="W339" s="8">
        <v>1</v>
      </c>
      <c r="X339" s="8">
        <v>1</v>
      </c>
      <c r="Y339" s="10">
        <v>1</v>
      </c>
      <c r="Z339" s="8">
        <v>1</v>
      </c>
      <c r="AA339" s="8">
        <v>1</v>
      </c>
      <c r="AB339" s="8">
        <v>1</v>
      </c>
      <c r="AC339" s="8">
        <v>1</v>
      </c>
      <c r="AD339" s="8">
        <v>1</v>
      </c>
      <c r="AE339" s="8">
        <v>1</v>
      </c>
      <c r="AF339" s="8">
        <v>1</v>
      </c>
      <c r="AG339" s="8">
        <v>1</v>
      </c>
      <c r="AH339" s="8">
        <v>1</v>
      </c>
      <c r="AI339" s="8">
        <v>1</v>
      </c>
      <c r="AJ339" s="8">
        <v>1</v>
      </c>
      <c r="AK339" s="8">
        <v>1</v>
      </c>
      <c r="AL339" s="8">
        <v>1</v>
      </c>
      <c r="AM339" s="8">
        <v>1</v>
      </c>
      <c r="AN339" s="8">
        <v>1</v>
      </c>
      <c r="AO339" s="8">
        <v>1</v>
      </c>
      <c r="AP339" s="8">
        <v>1</v>
      </c>
      <c r="AQ339" s="8">
        <v>1</v>
      </c>
      <c r="AR339" s="8">
        <v>1</v>
      </c>
      <c r="AS339" s="8">
        <v>1</v>
      </c>
      <c r="AT339" s="8">
        <v>1</v>
      </c>
      <c r="AU339" s="8">
        <v>1</v>
      </c>
      <c r="AV339" s="8">
        <v>1</v>
      </c>
      <c r="AW339" s="8">
        <v>1</v>
      </c>
      <c r="AX339" s="8">
        <v>1</v>
      </c>
      <c r="AY339" s="8">
        <v>1</v>
      </c>
      <c r="AZ339" s="8">
        <v>1</v>
      </c>
      <c r="BA339" s="8">
        <v>1</v>
      </c>
      <c r="BB339" s="8">
        <v>1</v>
      </c>
      <c r="BC339" s="8">
        <v>1</v>
      </c>
      <c r="BD339" s="8">
        <v>1</v>
      </c>
      <c r="BE339" s="8">
        <v>1</v>
      </c>
      <c r="BF339" s="8">
        <v>1</v>
      </c>
      <c r="BG339" s="8">
        <v>1</v>
      </c>
      <c r="BH339" s="8">
        <v>1</v>
      </c>
      <c r="BI339" s="8">
        <v>1</v>
      </c>
      <c r="BJ339" s="8">
        <v>1</v>
      </c>
      <c r="BK339" s="8">
        <v>1</v>
      </c>
      <c r="BL339" s="8">
        <v>1</v>
      </c>
      <c r="BM339" s="8">
        <v>1</v>
      </c>
      <c r="BN339" s="8">
        <v>1</v>
      </c>
      <c r="BO339" s="8">
        <v>1</v>
      </c>
      <c r="BP339" s="8">
        <v>1</v>
      </c>
      <c r="BQ339" s="8">
        <v>1</v>
      </c>
      <c r="BR339" s="8">
        <v>1</v>
      </c>
      <c r="BS339" s="8">
        <v>1</v>
      </c>
      <c r="BT339" s="8">
        <v>1</v>
      </c>
      <c r="BU339" s="8">
        <v>1</v>
      </c>
      <c r="BV339" s="8">
        <v>1</v>
      </c>
      <c r="BW339" s="8">
        <v>1</v>
      </c>
      <c r="CK339" s="8">
        <f t="shared" si="89"/>
        <v>0</v>
      </c>
      <c r="CL339" s="8">
        <f t="shared" si="90"/>
        <v>0</v>
      </c>
      <c r="CM339" s="8">
        <f t="shared" si="91"/>
        <v>0</v>
      </c>
      <c r="CN339" s="8">
        <f t="shared" si="92"/>
        <v>0</v>
      </c>
      <c r="CO339" s="8">
        <f t="shared" si="93"/>
        <v>0</v>
      </c>
      <c r="CP339" s="8">
        <f t="shared" si="94"/>
        <v>0</v>
      </c>
      <c r="CQ339" s="8">
        <f t="shared" si="95"/>
        <v>0</v>
      </c>
      <c r="CR339" s="8">
        <f t="shared" si="96"/>
        <v>0</v>
      </c>
      <c r="CS339" s="8">
        <f t="shared" si="97"/>
        <v>0</v>
      </c>
      <c r="CT339" s="8">
        <f t="shared" si="98"/>
        <v>0</v>
      </c>
      <c r="CU339" s="8">
        <f t="shared" si="99"/>
        <v>0</v>
      </c>
      <c r="CV339" s="8">
        <f t="shared" si="100"/>
        <v>0</v>
      </c>
      <c r="CW339" s="8" t="str">
        <f>+_xlfn.XLOOKUP(Table1[[#This Row],[L4 Code]],KIRMATAŞ!B:B,KIRMATAŞ!B:B,"")</f>
        <v/>
      </c>
      <c r="CX339" s="8" t="str">
        <f>+_xlfn.XLOOKUP(Table1[[#This Row],[L4 Code]],'SU TEMİNİ'!C:C,'SU TEMİNİ'!C:C,"")</f>
        <v/>
      </c>
      <c r="CY339" s="8" t="str">
        <f>+_xlfn.XLOOKUP(Table1[[#This Row],[L4 Code]],TAŞ!C:C,TAŞ!C:C,"")</f>
        <v/>
      </c>
      <c r="CZ339" s="8" t="str">
        <f>Table1[[#This Row],[L4 Code]]&amp;"-"&amp;Table1[[#This Row],[T1 Code]]</f>
        <v>E-02.MAK-03.YKT-540-1000</v>
      </c>
      <c r="DA339" s="8"/>
      <c r="DB339" s="8"/>
      <c r="DC339" s="8"/>
      <c r="DD339" s="8"/>
      <c r="DE339" s="8"/>
      <c r="DF339" s="8"/>
      <c r="DG339" s="8"/>
      <c r="DH339" s="8"/>
    </row>
    <row r="340" spans="1:112">
      <c r="A340" s="3" t="s">
        <v>5443</v>
      </c>
      <c r="B340" t="s">
        <v>4073</v>
      </c>
      <c r="D340" t="s">
        <v>4967</v>
      </c>
      <c r="F340" s="77" t="s">
        <v>4973</v>
      </c>
      <c r="H340" s="3" t="s">
        <v>5444</v>
      </c>
      <c r="I340" s="3"/>
      <c r="J340" s="78"/>
      <c r="K340" s="78"/>
      <c r="M340" s="78"/>
      <c r="V340" s="8">
        <v>1</v>
      </c>
      <c r="W340" s="8">
        <v>1</v>
      </c>
      <c r="X340" s="8">
        <v>1</v>
      </c>
      <c r="Y340" s="10">
        <v>1</v>
      </c>
      <c r="Z340" s="8">
        <v>1</v>
      </c>
      <c r="AA340" s="8">
        <v>1</v>
      </c>
      <c r="AB340" s="8">
        <v>1</v>
      </c>
      <c r="AC340" s="8">
        <v>1</v>
      </c>
      <c r="AD340" s="8">
        <v>1</v>
      </c>
      <c r="AE340" s="8">
        <v>1</v>
      </c>
      <c r="AF340" s="8">
        <v>1</v>
      </c>
      <c r="AG340" s="8">
        <v>1</v>
      </c>
      <c r="AH340" s="8">
        <v>1</v>
      </c>
      <c r="AI340" s="8">
        <v>1</v>
      </c>
      <c r="AJ340" s="8">
        <v>1</v>
      </c>
      <c r="AK340" s="8">
        <v>1</v>
      </c>
      <c r="AL340" s="8">
        <v>1</v>
      </c>
      <c r="AM340" s="8">
        <v>1</v>
      </c>
      <c r="AN340" s="8">
        <v>1</v>
      </c>
      <c r="AO340" s="8">
        <v>1</v>
      </c>
      <c r="AP340" s="8">
        <v>1</v>
      </c>
      <c r="AQ340" s="8">
        <v>1</v>
      </c>
      <c r="AR340" s="8">
        <v>1</v>
      </c>
      <c r="AS340" s="8">
        <v>1</v>
      </c>
      <c r="AT340" s="8">
        <v>1</v>
      </c>
      <c r="AU340" s="8">
        <v>1</v>
      </c>
      <c r="AV340" s="8">
        <v>1</v>
      </c>
      <c r="AW340" s="8">
        <v>1</v>
      </c>
      <c r="AX340" s="8">
        <v>1</v>
      </c>
      <c r="AY340" s="8">
        <v>1</v>
      </c>
      <c r="AZ340" s="8">
        <v>1</v>
      </c>
      <c r="BA340" s="8">
        <v>1</v>
      </c>
      <c r="BB340" s="8">
        <v>1</v>
      </c>
      <c r="BC340" s="8">
        <v>1</v>
      </c>
      <c r="BD340" s="8">
        <v>1</v>
      </c>
      <c r="BE340" s="8">
        <v>1</v>
      </c>
      <c r="BF340" s="8">
        <v>1</v>
      </c>
      <c r="BG340" s="8">
        <v>1</v>
      </c>
      <c r="BH340" s="8">
        <v>1</v>
      </c>
      <c r="BI340" s="8">
        <v>1</v>
      </c>
      <c r="BJ340" s="8">
        <v>1</v>
      </c>
      <c r="BK340" s="8">
        <v>1</v>
      </c>
      <c r="BL340" s="8">
        <v>1</v>
      </c>
      <c r="BM340" s="8">
        <v>1</v>
      </c>
      <c r="BN340" s="8">
        <v>1</v>
      </c>
      <c r="BO340" s="8">
        <v>1</v>
      </c>
      <c r="BP340" s="8">
        <v>1</v>
      </c>
      <c r="BQ340" s="8">
        <v>1</v>
      </c>
      <c r="BR340" s="8">
        <v>1</v>
      </c>
      <c r="BS340" s="8">
        <v>1</v>
      </c>
      <c r="BT340" s="8">
        <v>1</v>
      </c>
      <c r="BU340" s="8">
        <v>1</v>
      </c>
      <c r="BV340" s="8">
        <v>1</v>
      </c>
      <c r="BW340" s="8">
        <v>1</v>
      </c>
      <c r="CK340" s="8">
        <f t="shared" si="89"/>
        <v>0</v>
      </c>
      <c r="CL340" s="8">
        <f t="shared" si="90"/>
        <v>0</v>
      </c>
      <c r="CM340" s="8">
        <f t="shared" si="91"/>
        <v>0</v>
      </c>
      <c r="CN340" s="8">
        <f t="shared" si="92"/>
        <v>0</v>
      </c>
      <c r="CO340" s="8">
        <f t="shared" si="93"/>
        <v>0</v>
      </c>
      <c r="CP340" s="8">
        <f t="shared" si="94"/>
        <v>0</v>
      </c>
      <c r="CQ340" s="8">
        <f t="shared" si="95"/>
        <v>0</v>
      </c>
      <c r="CR340" s="8">
        <f t="shared" si="96"/>
        <v>0</v>
      </c>
      <c r="CS340" s="8">
        <f t="shared" si="97"/>
        <v>0</v>
      </c>
      <c r="CT340" s="8">
        <f t="shared" si="98"/>
        <v>0</v>
      </c>
      <c r="CU340" s="8">
        <f t="shared" si="99"/>
        <v>0</v>
      </c>
      <c r="CV340" s="8">
        <f t="shared" si="100"/>
        <v>0</v>
      </c>
      <c r="CW340" s="8" t="str">
        <f>+_xlfn.XLOOKUP(Table1[[#This Row],[L4 Code]],KIRMATAŞ!B:B,KIRMATAŞ!B:B,"")</f>
        <v/>
      </c>
      <c r="CX340" s="8" t="str">
        <f>+_xlfn.XLOOKUP(Table1[[#This Row],[L4 Code]],'SU TEMİNİ'!C:C,'SU TEMİNİ'!C:C,"")</f>
        <v/>
      </c>
      <c r="CY340" s="8" t="str">
        <f>+_xlfn.XLOOKUP(Table1[[#This Row],[L4 Code]],TAŞ!C:C,TAŞ!C:C,"")</f>
        <v/>
      </c>
      <c r="CZ340" s="8" t="str">
        <f>Table1[[#This Row],[L4 Code]]&amp;"-"&amp;Table1[[#This Row],[T1 Code]]</f>
        <v>E-02.MAK-03.YKT-551-1000</v>
      </c>
      <c r="DA340" s="8"/>
      <c r="DB340" s="8"/>
      <c r="DC340" s="8"/>
      <c r="DD340" s="8"/>
      <c r="DE340" s="8"/>
      <c r="DF340" s="8"/>
      <c r="DG340" s="8"/>
      <c r="DH340" s="8"/>
    </row>
    <row r="341" spans="1:112">
      <c r="A341" s="3" t="s">
        <v>5443</v>
      </c>
      <c r="B341" t="s">
        <v>4075</v>
      </c>
      <c r="D341" t="s">
        <v>4967</v>
      </c>
      <c r="F341" s="77" t="s">
        <v>4973</v>
      </c>
      <c r="H341" s="3" t="s">
        <v>5444</v>
      </c>
      <c r="I341" s="3"/>
      <c r="J341" s="78"/>
      <c r="K341" s="78"/>
      <c r="M341" s="78"/>
      <c r="V341" s="8">
        <v>1</v>
      </c>
      <c r="W341" s="8">
        <v>1</v>
      </c>
      <c r="X341" s="8">
        <v>1</v>
      </c>
      <c r="Y341" s="10">
        <v>1</v>
      </c>
      <c r="Z341" s="8">
        <v>1</v>
      </c>
      <c r="AA341" s="8">
        <v>1</v>
      </c>
      <c r="AB341" s="8">
        <v>1</v>
      </c>
      <c r="AC341" s="8">
        <v>1</v>
      </c>
      <c r="AD341" s="8">
        <v>1</v>
      </c>
      <c r="AE341" s="8">
        <v>1</v>
      </c>
      <c r="AF341" s="8">
        <v>1</v>
      </c>
      <c r="AG341" s="8">
        <v>1</v>
      </c>
      <c r="AH341" s="8">
        <v>1</v>
      </c>
      <c r="AI341" s="8">
        <v>1</v>
      </c>
      <c r="AJ341" s="8">
        <v>1</v>
      </c>
      <c r="AK341" s="8">
        <v>1</v>
      </c>
      <c r="AL341" s="8">
        <v>1</v>
      </c>
      <c r="AM341" s="8">
        <v>1</v>
      </c>
      <c r="AN341" s="8">
        <v>1</v>
      </c>
      <c r="AO341" s="8">
        <v>1</v>
      </c>
      <c r="AP341" s="8">
        <v>1</v>
      </c>
      <c r="AQ341" s="8">
        <v>1</v>
      </c>
      <c r="AR341" s="8">
        <v>1</v>
      </c>
      <c r="AS341" s="8">
        <v>1</v>
      </c>
      <c r="AT341" s="8">
        <v>1</v>
      </c>
      <c r="AU341" s="8">
        <v>1</v>
      </c>
      <c r="AV341" s="8">
        <v>1</v>
      </c>
      <c r="AW341" s="8">
        <v>1</v>
      </c>
      <c r="AX341" s="8">
        <v>1</v>
      </c>
      <c r="AY341" s="8">
        <v>1</v>
      </c>
      <c r="AZ341" s="8">
        <v>1</v>
      </c>
      <c r="BA341" s="8">
        <v>1</v>
      </c>
      <c r="BB341" s="8">
        <v>1</v>
      </c>
      <c r="BC341" s="8">
        <v>1</v>
      </c>
      <c r="BD341" s="8">
        <v>1</v>
      </c>
      <c r="BE341" s="8">
        <v>1</v>
      </c>
      <c r="BF341" s="8">
        <v>1</v>
      </c>
      <c r="BG341" s="8">
        <v>1</v>
      </c>
      <c r="BH341" s="8">
        <v>1</v>
      </c>
      <c r="BI341" s="8">
        <v>1</v>
      </c>
      <c r="BJ341" s="8">
        <v>1</v>
      </c>
      <c r="BK341" s="8">
        <v>1</v>
      </c>
      <c r="BL341" s="8">
        <v>1</v>
      </c>
      <c r="BM341" s="8">
        <v>1</v>
      </c>
      <c r="BN341" s="8">
        <v>1</v>
      </c>
      <c r="BO341" s="8">
        <v>1</v>
      </c>
      <c r="BP341" s="8">
        <v>1</v>
      </c>
      <c r="BQ341" s="8">
        <v>1</v>
      </c>
      <c r="BR341" s="8">
        <v>1</v>
      </c>
      <c r="BS341" s="8">
        <v>1</v>
      </c>
      <c r="BT341" s="8">
        <v>1</v>
      </c>
      <c r="BU341" s="8">
        <v>1</v>
      </c>
      <c r="BV341" s="8">
        <v>1</v>
      </c>
      <c r="BW341" s="8">
        <v>1</v>
      </c>
      <c r="CK341" s="8">
        <f t="shared" si="89"/>
        <v>0</v>
      </c>
      <c r="CL341" s="8">
        <f t="shared" si="90"/>
        <v>0</v>
      </c>
      <c r="CM341" s="8">
        <f t="shared" si="91"/>
        <v>0</v>
      </c>
      <c r="CN341" s="8">
        <f t="shared" si="92"/>
        <v>0</v>
      </c>
      <c r="CO341" s="8">
        <f t="shared" si="93"/>
        <v>0</v>
      </c>
      <c r="CP341" s="8">
        <f t="shared" si="94"/>
        <v>0</v>
      </c>
      <c r="CQ341" s="8">
        <f t="shared" si="95"/>
        <v>0</v>
      </c>
      <c r="CR341" s="8">
        <f t="shared" si="96"/>
        <v>0</v>
      </c>
      <c r="CS341" s="8">
        <f t="shared" si="97"/>
        <v>0</v>
      </c>
      <c r="CT341" s="8">
        <f t="shared" si="98"/>
        <v>0</v>
      </c>
      <c r="CU341" s="8">
        <f t="shared" si="99"/>
        <v>0</v>
      </c>
      <c r="CV341" s="8">
        <f t="shared" si="100"/>
        <v>0</v>
      </c>
      <c r="CW341" s="8" t="str">
        <f>+_xlfn.XLOOKUP(Table1[[#This Row],[L4 Code]],KIRMATAŞ!B:B,KIRMATAŞ!B:B,"")</f>
        <v/>
      </c>
      <c r="CX341" s="8" t="str">
        <f>+_xlfn.XLOOKUP(Table1[[#This Row],[L4 Code]],'SU TEMİNİ'!C:C,'SU TEMİNİ'!C:C,"")</f>
        <v/>
      </c>
      <c r="CY341" s="8" t="str">
        <f>+_xlfn.XLOOKUP(Table1[[#This Row],[L4 Code]],TAŞ!C:C,TAŞ!C:C,"")</f>
        <v/>
      </c>
      <c r="CZ341" s="8" t="str">
        <f>Table1[[#This Row],[L4 Code]]&amp;"-"&amp;Table1[[#This Row],[T1 Code]]</f>
        <v>E-02.MAK-03.YKT-552-1000</v>
      </c>
      <c r="DA341" s="8"/>
      <c r="DB341" s="8"/>
      <c r="DC341" s="8"/>
      <c r="DD341" s="8"/>
      <c r="DE341" s="8"/>
      <c r="DF341" s="8"/>
      <c r="DG341" s="8"/>
      <c r="DH341" s="8"/>
    </row>
    <row r="342" spans="1:112">
      <c r="A342" s="3" t="s">
        <v>5443</v>
      </c>
      <c r="B342" t="s">
        <v>4082</v>
      </c>
      <c r="D342" t="s">
        <v>4967</v>
      </c>
      <c r="F342" s="77" t="s">
        <v>4973</v>
      </c>
      <c r="H342" s="3" t="s">
        <v>5444</v>
      </c>
      <c r="I342" s="3"/>
      <c r="J342" s="78"/>
      <c r="K342" s="78"/>
      <c r="M342" s="78"/>
      <c r="V342" s="8">
        <v>1</v>
      </c>
      <c r="W342" s="8">
        <v>1</v>
      </c>
      <c r="X342" s="8">
        <v>1</v>
      </c>
      <c r="Y342" s="10">
        <v>1</v>
      </c>
      <c r="Z342" s="8">
        <v>1</v>
      </c>
      <c r="AA342" s="8">
        <v>1</v>
      </c>
      <c r="AB342" s="8">
        <v>1</v>
      </c>
      <c r="AC342" s="8">
        <v>1</v>
      </c>
      <c r="AD342" s="8">
        <v>1</v>
      </c>
      <c r="AE342" s="8">
        <v>1</v>
      </c>
      <c r="AF342" s="8">
        <v>1</v>
      </c>
      <c r="AG342" s="8">
        <v>1</v>
      </c>
      <c r="AH342" s="8">
        <v>1</v>
      </c>
      <c r="AI342" s="8">
        <v>1</v>
      </c>
      <c r="AJ342" s="8">
        <v>1</v>
      </c>
      <c r="AK342" s="8">
        <v>1</v>
      </c>
      <c r="AL342" s="8">
        <v>1</v>
      </c>
      <c r="AM342" s="8">
        <v>1</v>
      </c>
      <c r="AN342" s="8">
        <v>1</v>
      </c>
      <c r="AO342" s="8">
        <v>1</v>
      </c>
      <c r="AP342" s="8">
        <v>1</v>
      </c>
      <c r="AQ342" s="8">
        <v>1</v>
      </c>
      <c r="AR342" s="8">
        <v>1</v>
      </c>
      <c r="AS342" s="8">
        <v>1</v>
      </c>
      <c r="AT342" s="8">
        <v>1</v>
      </c>
      <c r="AU342" s="8">
        <v>1</v>
      </c>
      <c r="AV342" s="8">
        <v>1</v>
      </c>
      <c r="AW342" s="8">
        <v>1</v>
      </c>
      <c r="AX342" s="8">
        <v>1</v>
      </c>
      <c r="AY342" s="8">
        <v>1</v>
      </c>
      <c r="AZ342" s="8">
        <v>1</v>
      </c>
      <c r="BA342" s="8">
        <v>1</v>
      </c>
      <c r="BB342" s="8">
        <v>1</v>
      </c>
      <c r="BC342" s="8">
        <v>1</v>
      </c>
      <c r="BD342" s="8">
        <v>1</v>
      </c>
      <c r="BE342" s="8">
        <v>1</v>
      </c>
      <c r="BF342" s="8">
        <v>1</v>
      </c>
      <c r="BG342" s="8">
        <v>1</v>
      </c>
      <c r="BH342" s="8">
        <v>1</v>
      </c>
      <c r="BI342" s="8">
        <v>1</v>
      </c>
      <c r="BJ342" s="8">
        <v>1</v>
      </c>
      <c r="BK342" s="8">
        <v>1</v>
      </c>
      <c r="BL342" s="8">
        <v>1</v>
      </c>
      <c r="BM342" s="8">
        <v>1</v>
      </c>
      <c r="BN342" s="8">
        <v>1</v>
      </c>
      <c r="BO342" s="8">
        <v>1</v>
      </c>
      <c r="BP342" s="8">
        <v>1</v>
      </c>
      <c r="BQ342" s="8">
        <v>1</v>
      </c>
      <c r="BR342" s="8">
        <v>1</v>
      </c>
      <c r="BS342" s="8">
        <v>1</v>
      </c>
      <c r="BT342" s="8">
        <v>1</v>
      </c>
      <c r="BU342" s="8">
        <v>1</v>
      </c>
      <c r="BV342" s="8">
        <v>1</v>
      </c>
      <c r="BW342" s="8">
        <v>1</v>
      </c>
      <c r="CK342" s="8">
        <f t="shared" si="89"/>
        <v>0</v>
      </c>
      <c r="CL342" s="8">
        <f t="shared" si="90"/>
        <v>0</v>
      </c>
      <c r="CM342" s="8">
        <f t="shared" si="91"/>
        <v>0</v>
      </c>
      <c r="CN342" s="8">
        <f t="shared" si="92"/>
        <v>0</v>
      </c>
      <c r="CO342" s="8">
        <f t="shared" si="93"/>
        <v>0</v>
      </c>
      <c r="CP342" s="8">
        <f t="shared" si="94"/>
        <v>0</v>
      </c>
      <c r="CQ342" s="8">
        <f t="shared" si="95"/>
        <v>0</v>
      </c>
      <c r="CR342" s="8">
        <f t="shared" si="96"/>
        <v>0</v>
      </c>
      <c r="CS342" s="8">
        <f t="shared" si="97"/>
        <v>0</v>
      </c>
      <c r="CT342" s="8">
        <f t="shared" si="98"/>
        <v>0</v>
      </c>
      <c r="CU342" s="8">
        <f t="shared" si="99"/>
        <v>0</v>
      </c>
      <c r="CV342" s="8">
        <f t="shared" si="100"/>
        <v>0</v>
      </c>
      <c r="CW342" s="8" t="str">
        <f>+_xlfn.XLOOKUP(Table1[[#This Row],[L4 Code]],KIRMATAŞ!B:B,KIRMATAŞ!B:B,"")</f>
        <v/>
      </c>
      <c r="CX342" s="8" t="str">
        <f>+_xlfn.XLOOKUP(Table1[[#This Row],[L4 Code]],'SU TEMİNİ'!C:C,'SU TEMİNİ'!C:C,"")</f>
        <v/>
      </c>
      <c r="CY342" s="8" t="str">
        <f>+_xlfn.XLOOKUP(Table1[[#This Row],[L4 Code]],TAŞ!C:C,TAŞ!C:C,"")</f>
        <v/>
      </c>
      <c r="CZ342" s="8" t="str">
        <f>Table1[[#This Row],[L4 Code]]&amp;"-"&amp;Table1[[#This Row],[T1 Code]]</f>
        <v>E-02.MAK-04.BKM-030-1000</v>
      </c>
      <c r="DA342" s="8"/>
      <c r="DB342" s="8"/>
      <c r="DC342" s="8"/>
      <c r="DD342" s="8"/>
      <c r="DE342" s="8"/>
      <c r="DF342" s="8"/>
      <c r="DG342" s="8"/>
      <c r="DH342" s="8"/>
    </row>
    <row r="343" spans="1:112">
      <c r="A343" s="3" t="s">
        <v>5443</v>
      </c>
      <c r="B343" t="s">
        <v>4085</v>
      </c>
      <c r="D343" t="s">
        <v>4967</v>
      </c>
      <c r="F343" s="77" t="s">
        <v>4973</v>
      </c>
      <c r="H343" s="3" t="s">
        <v>5444</v>
      </c>
      <c r="I343" s="3"/>
      <c r="J343" s="78"/>
      <c r="K343" s="78"/>
      <c r="M343" s="78"/>
      <c r="V343" s="8">
        <v>1</v>
      </c>
      <c r="W343" s="8">
        <v>1</v>
      </c>
      <c r="X343" s="8">
        <v>1</v>
      </c>
      <c r="Y343" s="10">
        <v>1</v>
      </c>
      <c r="Z343" s="8">
        <v>1</v>
      </c>
      <c r="AA343" s="8">
        <v>1</v>
      </c>
      <c r="AB343" s="8">
        <v>1</v>
      </c>
      <c r="AC343" s="8">
        <v>1</v>
      </c>
      <c r="AD343" s="8">
        <v>1</v>
      </c>
      <c r="AE343" s="8">
        <v>1</v>
      </c>
      <c r="AF343" s="8">
        <v>1</v>
      </c>
      <c r="AG343" s="8">
        <v>1</v>
      </c>
      <c r="AH343" s="8">
        <v>1</v>
      </c>
      <c r="AI343" s="8">
        <v>1</v>
      </c>
      <c r="AJ343" s="8">
        <v>1</v>
      </c>
      <c r="AK343" s="8">
        <v>1</v>
      </c>
      <c r="AL343" s="8">
        <v>1</v>
      </c>
      <c r="AM343" s="8">
        <v>1</v>
      </c>
      <c r="AN343" s="8">
        <v>1</v>
      </c>
      <c r="AO343" s="8">
        <v>1</v>
      </c>
      <c r="AP343" s="8">
        <v>1</v>
      </c>
      <c r="AQ343" s="8">
        <v>1</v>
      </c>
      <c r="AR343" s="8">
        <v>1</v>
      </c>
      <c r="AS343" s="8">
        <v>1</v>
      </c>
      <c r="AT343" s="8">
        <v>1</v>
      </c>
      <c r="AU343" s="8">
        <v>1</v>
      </c>
      <c r="AV343" s="8">
        <v>1</v>
      </c>
      <c r="AW343" s="8">
        <v>1</v>
      </c>
      <c r="AX343" s="8">
        <v>1</v>
      </c>
      <c r="AY343" s="8">
        <v>1</v>
      </c>
      <c r="AZ343" s="8">
        <v>1</v>
      </c>
      <c r="BA343" s="8">
        <v>1</v>
      </c>
      <c r="BB343" s="8">
        <v>1</v>
      </c>
      <c r="BC343" s="8">
        <v>1</v>
      </c>
      <c r="BD343" s="8">
        <v>1</v>
      </c>
      <c r="BE343" s="8">
        <v>1</v>
      </c>
      <c r="BF343" s="8">
        <v>1</v>
      </c>
      <c r="BG343" s="8">
        <v>1</v>
      </c>
      <c r="BH343" s="8">
        <v>1</v>
      </c>
      <c r="BI343" s="8">
        <v>1</v>
      </c>
      <c r="BJ343" s="8">
        <v>1</v>
      </c>
      <c r="BK343" s="8">
        <v>1</v>
      </c>
      <c r="BL343" s="8">
        <v>1</v>
      </c>
      <c r="BM343" s="8">
        <v>1</v>
      </c>
      <c r="BN343" s="8">
        <v>1</v>
      </c>
      <c r="BO343" s="8">
        <v>1</v>
      </c>
      <c r="BP343" s="8">
        <v>1</v>
      </c>
      <c r="BQ343" s="8">
        <v>1</v>
      </c>
      <c r="BR343" s="8">
        <v>1</v>
      </c>
      <c r="BS343" s="8">
        <v>1</v>
      </c>
      <c r="BT343" s="8">
        <v>1</v>
      </c>
      <c r="BU343" s="8">
        <v>1</v>
      </c>
      <c r="BV343" s="8">
        <v>1</v>
      </c>
      <c r="BW343" s="8">
        <v>1</v>
      </c>
      <c r="CK343" s="8">
        <f t="shared" si="89"/>
        <v>0</v>
      </c>
      <c r="CL343" s="8">
        <f t="shared" si="90"/>
        <v>0</v>
      </c>
      <c r="CM343" s="8">
        <f t="shared" si="91"/>
        <v>0</v>
      </c>
      <c r="CN343" s="8">
        <f t="shared" si="92"/>
        <v>0</v>
      </c>
      <c r="CO343" s="8">
        <f t="shared" si="93"/>
        <v>0</v>
      </c>
      <c r="CP343" s="8">
        <f t="shared" si="94"/>
        <v>0</v>
      </c>
      <c r="CQ343" s="8">
        <f t="shared" si="95"/>
        <v>0</v>
      </c>
      <c r="CR343" s="8">
        <f t="shared" si="96"/>
        <v>0</v>
      </c>
      <c r="CS343" s="8">
        <f t="shared" si="97"/>
        <v>0</v>
      </c>
      <c r="CT343" s="8">
        <f t="shared" si="98"/>
        <v>0</v>
      </c>
      <c r="CU343" s="8">
        <f t="shared" si="99"/>
        <v>0</v>
      </c>
      <c r="CV343" s="8">
        <f t="shared" si="100"/>
        <v>0</v>
      </c>
      <c r="CW343" s="8" t="str">
        <f>+_xlfn.XLOOKUP(Table1[[#This Row],[L4 Code]],KIRMATAŞ!B:B,KIRMATAŞ!B:B,"")</f>
        <v/>
      </c>
      <c r="CX343" s="8" t="str">
        <f>+_xlfn.XLOOKUP(Table1[[#This Row],[L4 Code]],'SU TEMİNİ'!C:C,'SU TEMİNİ'!C:C,"")</f>
        <v/>
      </c>
      <c r="CY343" s="8" t="str">
        <f>+_xlfn.XLOOKUP(Table1[[#This Row],[L4 Code]],TAŞ!C:C,TAŞ!C:C,"")</f>
        <v/>
      </c>
      <c r="CZ343" s="8" t="str">
        <f>Table1[[#This Row],[L4 Code]]&amp;"-"&amp;Table1[[#This Row],[T1 Code]]</f>
        <v>E-02.MAK-04.BKM-050-1000</v>
      </c>
      <c r="DA343" s="8"/>
      <c r="DB343" s="8"/>
      <c r="DC343" s="8"/>
      <c r="DD343" s="8"/>
      <c r="DE343" s="8"/>
      <c r="DF343" s="8"/>
      <c r="DG343" s="8"/>
      <c r="DH343" s="8"/>
    </row>
    <row r="344" spans="1:112">
      <c r="A344" s="3" t="s">
        <v>5443</v>
      </c>
      <c r="B344" t="s">
        <v>4087</v>
      </c>
      <c r="D344" t="s">
        <v>4967</v>
      </c>
      <c r="F344" s="77" t="s">
        <v>4973</v>
      </c>
      <c r="H344" s="3" t="s">
        <v>5444</v>
      </c>
      <c r="I344" s="3"/>
      <c r="J344" s="78"/>
      <c r="K344" s="78"/>
      <c r="M344" s="78"/>
      <c r="V344" s="8">
        <v>1</v>
      </c>
      <c r="W344" s="8">
        <v>1</v>
      </c>
      <c r="X344" s="8">
        <v>1</v>
      </c>
      <c r="Y344" s="10">
        <v>1</v>
      </c>
      <c r="Z344" s="8">
        <v>1</v>
      </c>
      <c r="AA344" s="8">
        <v>1</v>
      </c>
      <c r="AB344" s="8">
        <v>1</v>
      </c>
      <c r="AC344" s="8">
        <v>1</v>
      </c>
      <c r="AD344" s="8">
        <v>1</v>
      </c>
      <c r="AE344" s="8">
        <v>1</v>
      </c>
      <c r="AF344" s="8">
        <v>1</v>
      </c>
      <c r="AG344" s="8">
        <v>1</v>
      </c>
      <c r="AH344" s="8">
        <v>1</v>
      </c>
      <c r="AI344" s="8">
        <v>1</v>
      </c>
      <c r="AJ344" s="8">
        <v>1</v>
      </c>
      <c r="AK344" s="8">
        <v>1</v>
      </c>
      <c r="AL344" s="8">
        <v>1</v>
      </c>
      <c r="AM344" s="8">
        <v>1</v>
      </c>
      <c r="AN344" s="8">
        <v>1</v>
      </c>
      <c r="AO344" s="8">
        <v>1</v>
      </c>
      <c r="AP344" s="8">
        <v>1</v>
      </c>
      <c r="AQ344" s="8">
        <v>1</v>
      </c>
      <c r="AR344" s="8">
        <v>1</v>
      </c>
      <c r="AS344" s="8">
        <v>1</v>
      </c>
      <c r="AT344" s="8">
        <v>1</v>
      </c>
      <c r="AU344" s="8">
        <v>1</v>
      </c>
      <c r="AV344" s="8">
        <v>1</v>
      </c>
      <c r="AW344" s="8">
        <v>1</v>
      </c>
      <c r="AX344" s="8">
        <v>1</v>
      </c>
      <c r="AY344" s="8">
        <v>1</v>
      </c>
      <c r="AZ344" s="8">
        <v>1</v>
      </c>
      <c r="BA344" s="8">
        <v>1</v>
      </c>
      <c r="BB344" s="8">
        <v>1</v>
      </c>
      <c r="BC344" s="8">
        <v>1</v>
      </c>
      <c r="BD344" s="8">
        <v>1</v>
      </c>
      <c r="BE344" s="8">
        <v>1</v>
      </c>
      <c r="BF344" s="8">
        <v>1</v>
      </c>
      <c r="BG344" s="8">
        <v>1</v>
      </c>
      <c r="BH344" s="8">
        <v>1</v>
      </c>
      <c r="BI344" s="8">
        <v>1</v>
      </c>
      <c r="BJ344" s="8">
        <v>1</v>
      </c>
      <c r="BK344" s="8">
        <v>1</v>
      </c>
      <c r="BL344" s="8">
        <v>1</v>
      </c>
      <c r="BM344" s="8">
        <v>1</v>
      </c>
      <c r="BN344" s="8">
        <v>1</v>
      </c>
      <c r="BO344" s="8">
        <v>1</v>
      </c>
      <c r="BP344" s="8">
        <v>1</v>
      </c>
      <c r="BQ344" s="8">
        <v>1</v>
      </c>
      <c r="BR344" s="8">
        <v>1</v>
      </c>
      <c r="BS344" s="8">
        <v>1</v>
      </c>
      <c r="BT344" s="8">
        <v>1</v>
      </c>
      <c r="BU344" s="8">
        <v>1</v>
      </c>
      <c r="BV344" s="8">
        <v>1</v>
      </c>
      <c r="BW344" s="8">
        <v>1</v>
      </c>
      <c r="CK344" s="8">
        <f t="shared" si="89"/>
        <v>0</v>
      </c>
      <c r="CL344" s="8">
        <f t="shared" si="90"/>
        <v>0</v>
      </c>
      <c r="CM344" s="8">
        <f t="shared" si="91"/>
        <v>0</v>
      </c>
      <c r="CN344" s="8">
        <f t="shared" si="92"/>
        <v>0</v>
      </c>
      <c r="CO344" s="8">
        <f t="shared" si="93"/>
        <v>0</v>
      </c>
      <c r="CP344" s="8">
        <f t="shared" si="94"/>
        <v>0</v>
      </c>
      <c r="CQ344" s="8">
        <f t="shared" si="95"/>
        <v>0</v>
      </c>
      <c r="CR344" s="8">
        <f t="shared" si="96"/>
        <v>0</v>
      </c>
      <c r="CS344" s="8">
        <f t="shared" si="97"/>
        <v>0</v>
      </c>
      <c r="CT344" s="8">
        <f t="shared" si="98"/>
        <v>0</v>
      </c>
      <c r="CU344" s="8">
        <f t="shared" si="99"/>
        <v>0</v>
      </c>
      <c r="CV344" s="8">
        <f t="shared" si="100"/>
        <v>0</v>
      </c>
      <c r="CW344" s="8" t="str">
        <f>+_xlfn.XLOOKUP(Table1[[#This Row],[L4 Code]],KIRMATAŞ!B:B,KIRMATAŞ!B:B,"")</f>
        <v/>
      </c>
      <c r="CX344" s="8" t="str">
        <f>+_xlfn.XLOOKUP(Table1[[#This Row],[L4 Code]],'SU TEMİNİ'!C:C,'SU TEMİNİ'!C:C,"")</f>
        <v/>
      </c>
      <c r="CY344" s="8" t="str">
        <f>+_xlfn.XLOOKUP(Table1[[#This Row],[L4 Code]],TAŞ!C:C,TAŞ!C:C,"")</f>
        <v/>
      </c>
      <c r="CZ344" s="8" t="str">
        <f>Table1[[#This Row],[L4 Code]]&amp;"-"&amp;Table1[[#This Row],[T1 Code]]</f>
        <v>E-02.MAK-04.BKM-061-1000</v>
      </c>
      <c r="DA344" s="8"/>
      <c r="DB344" s="8"/>
      <c r="DC344" s="8"/>
      <c r="DD344" s="8"/>
      <c r="DE344" s="8"/>
      <c r="DF344" s="8"/>
      <c r="DG344" s="8"/>
      <c r="DH344" s="8"/>
    </row>
    <row r="345" spans="1:112">
      <c r="A345" s="3" t="s">
        <v>5443</v>
      </c>
      <c r="B345" t="s">
        <v>4089</v>
      </c>
      <c r="D345" t="s">
        <v>4967</v>
      </c>
      <c r="F345" s="77" t="s">
        <v>4973</v>
      </c>
      <c r="H345" s="3" t="s">
        <v>5444</v>
      </c>
      <c r="I345" s="3"/>
      <c r="J345" s="78"/>
      <c r="K345" s="78"/>
      <c r="M345" s="78"/>
      <c r="V345" s="8">
        <v>1</v>
      </c>
      <c r="W345" s="8">
        <v>1</v>
      </c>
      <c r="X345" s="8">
        <v>1</v>
      </c>
      <c r="Y345" s="10">
        <v>1</v>
      </c>
      <c r="Z345" s="8">
        <v>1</v>
      </c>
      <c r="AA345" s="8">
        <v>1</v>
      </c>
      <c r="AB345" s="8">
        <v>1</v>
      </c>
      <c r="AC345" s="8">
        <v>1</v>
      </c>
      <c r="AD345" s="8">
        <v>1</v>
      </c>
      <c r="AE345" s="8">
        <v>1</v>
      </c>
      <c r="AF345" s="8">
        <v>1</v>
      </c>
      <c r="AG345" s="8">
        <v>1</v>
      </c>
      <c r="AH345" s="8">
        <v>1</v>
      </c>
      <c r="AI345" s="8">
        <v>1</v>
      </c>
      <c r="AJ345" s="8">
        <v>1</v>
      </c>
      <c r="AK345" s="8">
        <v>1</v>
      </c>
      <c r="AL345" s="8">
        <v>1</v>
      </c>
      <c r="AM345" s="8">
        <v>1</v>
      </c>
      <c r="AN345" s="8">
        <v>1</v>
      </c>
      <c r="AO345" s="8">
        <v>1</v>
      </c>
      <c r="AP345" s="8">
        <v>1</v>
      </c>
      <c r="AQ345" s="8">
        <v>1</v>
      </c>
      <c r="AR345" s="8">
        <v>1</v>
      </c>
      <c r="AS345" s="8">
        <v>1</v>
      </c>
      <c r="AT345" s="8">
        <v>1</v>
      </c>
      <c r="AU345" s="8">
        <v>1</v>
      </c>
      <c r="AV345" s="8">
        <v>1</v>
      </c>
      <c r="AW345" s="8">
        <v>1</v>
      </c>
      <c r="AX345" s="8">
        <v>1</v>
      </c>
      <c r="AY345" s="8">
        <v>1</v>
      </c>
      <c r="AZ345" s="8">
        <v>1</v>
      </c>
      <c r="BA345" s="8">
        <v>1</v>
      </c>
      <c r="BB345" s="8">
        <v>1</v>
      </c>
      <c r="BC345" s="8">
        <v>1</v>
      </c>
      <c r="BD345" s="8">
        <v>1</v>
      </c>
      <c r="BE345" s="8">
        <v>1</v>
      </c>
      <c r="BF345" s="8">
        <v>1</v>
      </c>
      <c r="BG345" s="8">
        <v>1</v>
      </c>
      <c r="BH345" s="8">
        <v>1</v>
      </c>
      <c r="BI345" s="8">
        <v>1</v>
      </c>
      <c r="BJ345" s="8">
        <v>1</v>
      </c>
      <c r="BK345" s="8">
        <v>1</v>
      </c>
      <c r="BL345" s="8">
        <v>1</v>
      </c>
      <c r="BM345" s="8">
        <v>1</v>
      </c>
      <c r="BN345" s="8">
        <v>1</v>
      </c>
      <c r="BO345" s="8">
        <v>1</v>
      </c>
      <c r="BP345" s="8">
        <v>1</v>
      </c>
      <c r="BQ345" s="8">
        <v>1</v>
      </c>
      <c r="BR345" s="8">
        <v>1</v>
      </c>
      <c r="BS345" s="8">
        <v>1</v>
      </c>
      <c r="BT345" s="8">
        <v>1</v>
      </c>
      <c r="BU345" s="8">
        <v>1</v>
      </c>
      <c r="BV345" s="8">
        <v>1</v>
      </c>
      <c r="BW345" s="8">
        <v>1</v>
      </c>
      <c r="CK345" s="8">
        <f t="shared" si="89"/>
        <v>0</v>
      </c>
      <c r="CL345" s="8">
        <f t="shared" si="90"/>
        <v>0</v>
      </c>
      <c r="CM345" s="8">
        <f t="shared" si="91"/>
        <v>0</v>
      </c>
      <c r="CN345" s="8">
        <f t="shared" si="92"/>
        <v>0</v>
      </c>
      <c r="CO345" s="8">
        <f t="shared" si="93"/>
        <v>0</v>
      </c>
      <c r="CP345" s="8">
        <f t="shared" si="94"/>
        <v>0</v>
      </c>
      <c r="CQ345" s="8">
        <f t="shared" si="95"/>
        <v>0</v>
      </c>
      <c r="CR345" s="8">
        <f t="shared" si="96"/>
        <v>0</v>
      </c>
      <c r="CS345" s="8">
        <f t="shared" si="97"/>
        <v>0</v>
      </c>
      <c r="CT345" s="8">
        <f t="shared" si="98"/>
        <v>0</v>
      </c>
      <c r="CU345" s="8">
        <f t="shared" si="99"/>
        <v>0</v>
      </c>
      <c r="CV345" s="8">
        <f t="shared" si="100"/>
        <v>0</v>
      </c>
      <c r="CW345" s="8" t="str">
        <f>+_xlfn.XLOOKUP(Table1[[#This Row],[L4 Code]],KIRMATAŞ!B:B,KIRMATAŞ!B:B,"")</f>
        <v/>
      </c>
      <c r="CX345" s="8" t="str">
        <f>+_xlfn.XLOOKUP(Table1[[#This Row],[L4 Code]],'SU TEMİNİ'!C:C,'SU TEMİNİ'!C:C,"")</f>
        <v/>
      </c>
      <c r="CY345" s="8" t="str">
        <f>+_xlfn.XLOOKUP(Table1[[#This Row],[L4 Code]],TAŞ!C:C,TAŞ!C:C,"")</f>
        <v/>
      </c>
      <c r="CZ345" s="8" t="str">
        <f>Table1[[#This Row],[L4 Code]]&amp;"-"&amp;Table1[[#This Row],[T1 Code]]</f>
        <v>E-02.MAK-04.BKM-062-1000</v>
      </c>
      <c r="DA345" s="8"/>
      <c r="DB345" s="8"/>
      <c r="DC345" s="8"/>
      <c r="DD345" s="8"/>
      <c r="DE345" s="8"/>
      <c r="DF345" s="8"/>
      <c r="DG345" s="8"/>
      <c r="DH345" s="8"/>
    </row>
    <row r="346" spans="1:112">
      <c r="A346" s="3" t="s">
        <v>5443</v>
      </c>
      <c r="B346" t="s">
        <v>4091</v>
      </c>
      <c r="D346" t="s">
        <v>4967</v>
      </c>
      <c r="F346" s="77" t="s">
        <v>4973</v>
      </c>
      <c r="H346" s="3" t="s">
        <v>5444</v>
      </c>
      <c r="I346" s="3"/>
      <c r="J346" s="78"/>
      <c r="K346" s="78"/>
      <c r="M346" s="78"/>
      <c r="V346" s="8">
        <v>1</v>
      </c>
      <c r="W346" s="8">
        <v>1</v>
      </c>
      <c r="X346" s="8">
        <v>1</v>
      </c>
      <c r="Y346" s="10">
        <v>1</v>
      </c>
      <c r="Z346" s="8">
        <v>1</v>
      </c>
      <c r="AA346" s="8">
        <v>1</v>
      </c>
      <c r="AB346" s="8">
        <v>1</v>
      </c>
      <c r="AC346" s="8">
        <v>1</v>
      </c>
      <c r="AD346" s="8">
        <v>1</v>
      </c>
      <c r="AE346" s="8">
        <v>1</v>
      </c>
      <c r="AF346" s="8">
        <v>1</v>
      </c>
      <c r="AG346" s="8">
        <v>1</v>
      </c>
      <c r="AH346" s="8">
        <v>1</v>
      </c>
      <c r="AI346" s="8">
        <v>1</v>
      </c>
      <c r="AJ346" s="8">
        <v>1</v>
      </c>
      <c r="AK346" s="8">
        <v>1</v>
      </c>
      <c r="AL346" s="8">
        <v>1</v>
      </c>
      <c r="AM346" s="8">
        <v>1</v>
      </c>
      <c r="AN346" s="8">
        <v>1</v>
      </c>
      <c r="AO346" s="8">
        <v>1</v>
      </c>
      <c r="AP346" s="8">
        <v>1</v>
      </c>
      <c r="AQ346" s="8">
        <v>1</v>
      </c>
      <c r="AR346" s="8">
        <v>1</v>
      </c>
      <c r="AS346" s="8">
        <v>1</v>
      </c>
      <c r="AT346" s="8">
        <v>1</v>
      </c>
      <c r="AU346" s="8">
        <v>1</v>
      </c>
      <c r="AV346" s="8">
        <v>1</v>
      </c>
      <c r="AW346" s="8">
        <v>1</v>
      </c>
      <c r="AX346" s="8">
        <v>1</v>
      </c>
      <c r="AY346" s="8">
        <v>1</v>
      </c>
      <c r="AZ346" s="8">
        <v>1</v>
      </c>
      <c r="BA346" s="8">
        <v>1</v>
      </c>
      <c r="BB346" s="8">
        <v>1</v>
      </c>
      <c r="BC346" s="8">
        <v>1</v>
      </c>
      <c r="BD346" s="8">
        <v>1</v>
      </c>
      <c r="BE346" s="8">
        <v>1</v>
      </c>
      <c r="BF346" s="8">
        <v>1</v>
      </c>
      <c r="BG346" s="8">
        <v>1</v>
      </c>
      <c r="BH346" s="8">
        <v>1</v>
      </c>
      <c r="BI346" s="8">
        <v>1</v>
      </c>
      <c r="BJ346" s="8">
        <v>1</v>
      </c>
      <c r="BK346" s="8">
        <v>1</v>
      </c>
      <c r="BL346" s="8">
        <v>1</v>
      </c>
      <c r="BM346" s="8">
        <v>1</v>
      </c>
      <c r="BN346" s="8">
        <v>1</v>
      </c>
      <c r="BO346" s="8">
        <v>1</v>
      </c>
      <c r="BP346" s="8">
        <v>1</v>
      </c>
      <c r="BQ346" s="8">
        <v>1</v>
      </c>
      <c r="BR346" s="8">
        <v>1</v>
      </c>
      <c r="BS346" s="8">
        <v>1</v>
      </c>
      <c r="BT346" s="8">
        <v>1</v>
      </c>
      <c r="BU346" s="8">
        <v>1</v>
      </c>
      <c r="BV346" s="8">
        <v>1</v>
      </c>
      <c r="BW346" s="8">
        <v>1</v>
      </c>
      <c r="CK346" s="8">
        <f t="shared" si="89"/>
        <v>0</v>
      </c>
      <c r="CL346" s="8">
        <f t="shared" si="90"/>
        <v>0</v>
      </c>
      <c r="CM346" s="8">
        <f t="shared" si="91"/>
        <v>0</v>
      </c>
      <c r="CN346" s="8">
        <f t="shared" si="92"/>
        <v>0</v>
      </c>
      <c r="CO346" s="8">
        <f t="shared" si="93"/>
        <v>0</v>
      </c>
      <c r="CP346" s="8">
        <f t="shared" si="94"/>
        <v>0</v>
      </c>
      <c r="CQ346" s="8">
        <f t="shared" si="95"/>
        <v>0</v>
      </c>
      <c r="CR346" s="8">
        <f t="shared" si="96"/>
        <v>0</v>
      </c>
      <c r="CS346" s="8">
        <f t="shared" si="97"/>
        <v>0</v>
      </c>
      <c r="CT346" s="8">
        <f t="shared" si="98"/>
        <v>0</v>
      </c>
      <c r="CU346" s="8">
        <f t="shared" si="99"/>
        <v>0</v>
      </c>
      <c r="CV346" s="8">
        <f t="shared" si="100"/>
        <v>0</v>
      </c>
      <c r="CW346" s="8" t="str">
        <f>+_xlfn.XLOOKUP(Table1[[#This Row],[L4 Code]],KIRMATAŞ!B:B,KIRMATAŞ!B:B,"")</f>
        <v/>
      </c>
      <c r="CX346" s="8" t="str">
        <f>+_xlfn.XLOOKUP(Table1[[#This Row],[L4 Code]],'SU TEMİNİ'!C:C,'SU TEMİNİ'!C:C,"")</f>
        <v/>
      </c>
      <c r="CY346" s="8" t="str">
        <f>+_xlfn.XLOOKUP(Table1[[#This Row],[L4 Code]],TAŞ!C:C,TAŞ!C:C,"")</f>
        <v/>
      </c>
      <c r="CZ346" s="8" t="str">
        <f>Table1[[#This Row],[L4 Code]]&amp;"-"&amp;Table1[[#This Row],[T1 Code]]</f>
        <v>E-02.MAK-04.BKM-063-1000</v>
      </c>
      <c r="DA346" s="8"/>
      <c r="DB346" s="8"/>
      <c r="DC346" s="8"/>
      <c r="DD346" s="8"/>
      <c r="DE346" s="8"/>
      <c r="DF346" s="8"/>
      <c r="DG346" s="8"/>
      <c r="DH346" s="8"/>
    </row>
    <row r="347" spans="1:112">
      <c r="A347" s="3" t="s">
        <v>5443</v>
      </c>
      <c r="B347" t="s">
        <v>4093</v>
      </c>
      <c r="D347" t="s">
        <v>4967</v>
      </c>
      <c r="F347" s="77" t="s">
        <v>4973</v>
      </c>
      <c r="H347" s="3" t="s">
        <v>5444</v>
      </c>
      <c r="I347" s="3"/>
      <c r="J347" s="78"/>
      <c r="K347" s="78"/>
      <c r="M347" s="78"/>
      <c r="V347" s="8">
        <v>1</v>
      </c>
      <c r="W347" s="8">
        <v>1</v>
      </c>
      <c r="X347" s="8">
        <v>1</v>
      </c>
      <c r="Y347" s="10">
        <v>1</v>
      </c>
      <c r="Z347" s="8">
        <v>1</v>
      </c>
      <c r="AA347" s="8">
        <v>1</v>
      </c>
      <c r="AB347" s="8">
        <v>1</v>
      </c>
      <c r="AC347" s="8">
        <v>1</v>
      </c>
      <c r="AD347" s="8">
        <v>1</v>
      </c>
      <c r="AE347" s="8">
        <v>1</v>
      </c>
      <c r="AF347" s="8">
        <v>1</v>
      </c>
      <c r="AG347" s="8">
        <v>1</v>
      </c>
      <c r="AH347" s="8">
        <v>1</v>
      </c>
      <c r="AI347" s="8">
        <v>1</v>
      </c>
      <c r="AJ347" s="8">
        <v>1</v>
      </c>
      <c r="AK347" s="8">
        <v>1</v>
      </c>
      <c r="AL347" s="8">
        <v>1</v>
      </c>
      <c r="AM347" s="8">
        <v>1</v>
      </c>
      <c r="AN347" s="8">
        <v>1</v>
      </c>
      <c r="AO347" s="8">
        <v>1</v>
      </c>
      <c r="AP347" s="8">
        <v>1</v>
      </c>
      <c r="AQ347" s="8">
        <v>1</v>
      </c>
      <c r="AR347" s="8">
        <v>1</v>
      </c>
      <c r="AS347" s="8">
        <v>1</v>
      </c>
      <c r="AT347" s="8">
        <v>1</v>
      </c>
      <c r="AU347" s="8">
        <v>1</v>
      </c>
      <c r="AV347" s="8">
        <v>1</v>
      </c>
      <c r="AW347" s="8">
        <v>1</v>
      </c>
      <c r="AX347" s="8">
        <v>1</v>
      </c>
      <c r="AY347" s="8">
        <v>1</v>
      </c>
      <c r="AZ347" s="8">
        <v>1</v>
      </c>
      <c r="BA347" s="8">
        <v>1</v>
      </c>
      <c r="BB347" s="8">
        <v>1</v>
      </c>
      <c r="BC347" s="8">
        <v>1</v>
      </c>
      <c r="BD347" s="8">
        <v>1</v>
      </c>
      <c r="BE347" s="8">
        <v>1</v>
      </c>
      <c r="BF347" s="8">
        <v>1</v>
      </c>
      <c r="BG347" s="8">
        <v>1</v>
      </c>
      <c r="BH347" s="8">
        <v>1</v>
      </c>
      <c r="BI347" s="8">
        <v>1</v>
      </c>
      <c r="BJ347" s="8">
        <v>1</v>
      </c>
      <c r="BK347" s="8">
        <v>1</v>
      </c>
      <c r="BL347" s="8">
        <v>1</v>
      </c>
      <c r="BM347" s="8">
        <v>1</v>
      </c>
      <c r="BN347" s="8">
        <v>1</v>
      </c>
      <c r="BO347" s="8">
        <v>1</v>
      </c>
      <c r="BP347" s="8">
        <v>1</v>
      </c>
      <c r="BQ347" s="8">
        <v>1</v>
      </c>
      <c r="BR347" s="8">
        <v>1</v>
      </c>
      <c r="BS347" s="8">
        <v>1</v>
      </c>
      <c r="BT347" s="8">
        <v>1</v>
      </c>
      <c r="BU347" s="8">
        <v>1</v>
      </c>
      <c r="BV347" s="8">
        <v>1</v>
      </c>
      <c r="BW347" s="8">
        <v>1</v>
      </c>
      <c r="CK347" s="8">
        <f t="shared" si="89"/>
        <v>0</v>
      </c>
      <c r="CL347" s="8">
        <f t="shared" si="90"/>
        <v>0</v>
      </c>
      <c r="CM347" s="8">
        <f t="shared" si="91"/>
        <v>0</v>
      </c>
      <c r="CN347" s="8">
        <f t="shared" si="92"/>
        <v>0</v>
      </c>
      <c r="CO347" s="8">
        <f t="shared" si="93"/>
        <v>0</v>
      </c>
      <c r="CP347" s="8">
        <f t="shared" si="94"/>
        <v>0</v>
      </c>
      <c r="CQ347" s="8">
        <f t="shared" si="95"/>
        <v>0</v>
      </c>
      <c r="CR347" s="8">
        <f t="shared" si="96"/>
        <v>0</v>
      </c>
      <c r="CS347" s="8">
        <f t="shared" si="97"/>
        <v>0</v>
      </c>
      <c r="CT347" s="8">
        <f t="shared" si="98"/>
        <v>0</v>
      </c>
      <c r="CU347" s="8">
        <f t="shared" si="99"/>
        <v>0</v>
      </c>
      <c r="CV347" s="8">
        <f t="shared" si="100"/>
        <v>0</v>
      </c>
      <c r="CW347" s="8" t="str">
        <f>+_xlfn.XLOOKUP(Table1[[#This Row],[L4 Code]],KIRMATAŞ!B:B,KIRMATAŞ!B:B,"")</f>
        <v/>
      </c>
      <c r="CX347" s="8" t="str">
        <f>+_xlfn.XLOOKUP(Table1[[#This Row],[L4 Code]],'SU TEMİNİ'!C:C,'SU TEMİNİ'!C:C,"")</f>
        <v/>
      </c>
      <c r="CY347" s="8" t="str">
        <f>+_xlfn.XLOOKUP(Table1[[#This Row],[L4 Code]],TAŞ!C:C,TAŞ!C:C,"")</f>
        <v/>
      </c>
      <c r="CZ347" s="8" t="str">
        <f>Table1[[#This Row],[L4 Code]]&amp;"-"&amp;Table1[[#This Row],[T1 Code]]</f>
        <v>E-02.MAK-04.BKM-064-1000</v>
      </c>
      <c r="DA347" s="8"/>
      <c r="DB347" s="8"/>
      <c r="DC347" s="8"/>
      <c r="DD347" s="8"/>
      <c r="DE347" s="8"/>
      <c r="DF347" s="8"/>
      <c r="DG347" s="8"/>
      <c r="DH347" s="8"/>
    </row>
    <row r="348" spans="1:112">
      <c r="A348" s="3" t="s">
        <v>5443</v>
      </c>
      <c r="B348" t="s">
        <v>4095</v>
      </c>
      <c r="D348" t="s">
        <v>4967</v>
      </c>
      <c r="F348" s="77" t="s">
        <v>4973</v>
      </c>
      <c r="H348" s="3" t="s">
        <v>5444</v>
      </c>
      <c r="I348" s="3"/>
      <c r="J348" s="78"/>
      <c r="K348" s="78"/>
      <c r="M348" s="78"/>
      <c r="V348" s="8">
        <v>1</v>
      </c>
      <c r="W348" s="8">
        <v>1</v>
      </c>
      <c r="X348" s="8">
        <v>1</v>
      </c>
      <c r="Y348" s="10">
        <v>1</v>
      </c>
      <c r="Z348" s="8">
        <v>1</v>
      </c>
      <c r="AA348" s="8">
        <v>1</v>
      </c>
      <c r="AB348" s="8">
        <v>1</v>
      </c>
      <c r="AC348" s="8">
        <v>1</v>
      </c>
      <c r="AD348" s="8">
        <v>1</v>
      </c>
      <c r="AE348" s="8">
        <v>1</v>
      </c>
      <c r="AF348" s="8">
        <v>1</v>
      </c>
      <c r="AG348" s="8">
        <v>1</v>
      </c>
      <c r="AH348" s="8">
        <v>1</v>
      </c>
      <c r="AI348" s="8">
        <v>1</v>
      </c>
      <c r="AJ348" s="8">
        <v>1</v>
      </c>
      <c r="AK348" s="8">
        <v>1</v>
      </c>
      <c r="AL348" s="8">
        <v>1</v>
      </c>
      <c r="AM348" s="8">
        <v>1</v>
      </c>
      <c r="AN348" s="8">
        <v>1</v>
      </c>
      <c r="AO348" s="8">
        <v>1</v>
      </c>
      <c r="AP348" s="8">
        <v>1</v>
      </c>
      <c r="AQ348" s="8">
        <v>1</v>
      </c>
      <c r="AR348" s="8">
        <v>1</v>
      </c>
      <c r="AS348" s="8">
        <v>1</v>
      </c>
      <c r="AT348" s="8">
        <v>1</v>
      </c>
      <c r="AU348" s="8">
        <v>1</v>
      </c>
      <c r="AV348" s="8">
        <v>1</v>
      </c>
      <c r="AW348" s="8">
        <v>1</v>
      </c>
      <c r="AX348" s="8">
        <v>1</v>
      </c>
      <c r="AY348" s="8">
        <v>1</v>
      </c>
      <c r="AZ348" s="8">
        <v>1</v>
      </c>
      <c r="BA348" s="8">
        <v>1</v>
      </c>
      <c r="BB348" s="8">
        <v>1</v>
      </c>
      <c r="BC348" s="8">
        <v>1</v>
      </c>
      <c r="BD348" s="8">
        <v>1</v>
      </c>
      <c r="BE348" s="8">
        <v>1</v>
      </c>
      <c r="BF348" s="8">
        <v>1</v>
      </c>
      <c r="BG348" s="8">
        <v>1</v>
      </c>
      <c r="BH348" s="8">
        <v>1</v>
      </c>
      <c r="BI348" s="8">
        <v>1</v>
      </c>
      <c r="BJ348" s="8">
        <v>1</v>
      </c>
      <c r="BK348" s="8">
        <v>1</v>
      </c>
      <c r="BL348" s="8">
        <v>1</v>
      </c>
      <c r="BM348" s="8">
        <v>1</v>
      </c>
      <c r="BN348" s="8">
        <v>1</v>
      </c>
      <c r="BO348" s="8">
        <v>1</v>
      </c>
      <c r="BP348" s="8">
        <v>1</v>
      </c>
      <c r="BQ348" s="8">
        <v>1</v>
      </c>
      <c r="BR348" s="8">
        <v>1</v>
      </c>
      <c r="BS348" s="8">
        <v>1</v>
      </c>
      <c r="BT348" s="8">
        <v>1</v>
      </c>
      <c r="BU348" s="8">
        <v>1</v>
      </c>
      <c r="BV348" s="8">
        <v>1</v>
      </c>
      <c r="BW348" s="8">
        <v>1</v>
      </c>
      <c r="CK348" s="8">
        <f t="shared" si="89"/>
        <v>0</v>
      </c>
      <c r="CL348" s="8">
        <f t="shared" si="90"/>
        <v>0</v>
      </c>
      <c r="CM348" s="8">
        <f t="shared" si="91"/>
        <v>0</v>
      </c>
      <c r="CN348" s="8">
        <f t="shared" si="92"/>
        <v>0</v>
      </c>
      <c r="CO348" s="8">
        <f t="shared" si="93"/>
        <v>0</v>
      </c>
      <c r="CP348" s="8">
        <f t="shared" si="94"/>
        <v>0</v>
      </c>
      <c r="CQ348" s="8">
        <f t="shared" si="95"/>
        <v>0</v>
      </c>
      <c r="CR348" s="8">
        <f t="shared" si="96"/>
        <v>0</v>
      </c>
      <c r="CS348" s="8">
        <f t="shared" si="97"/>
        <v>0</v>
      </c>
      <c r="CT348" s="8">
        <f t="shared" si="98"/>
        <v>0</v>
      </c>
      <c r="CU348" s="8">
        <f t="shared" si="99"/>
        <v>0</v>
      </c>
      <c r="CV348" s="8">
        <f t="shared" si="100"/>
        <v>0</v>
      </c>
      <c r="CW348" s="8" t="str">
        <f>+_xlfn.XLOOKUP(Table1[[#This Row],[L4 Code]],KIRMATAŞ!B:B,KIRMATAŞ!B:B,"")</f>
        <v/>
      </c>
      <c r="CX348" s="8" t="str">
        <f>+_xlfn.XLOOKUP(Table1[[#This Row],[L4 Code]],'SU TEMİNİ'!C:C,'SU TEMİNİ'!C:C,"")</f>
        <v/>
      </c>
      <c r="CY348" s="8" t="str">
        <f>+_xlfn.XLOOKUP(Table1[[#This Row],[L4 Code]],TAŞ!C:C,TAŞ!C:C,"")</f>
        <v/>
      </c>
      <c r="CZ348" s="8" t="str">
        <f>Table1[[#This Row],[L4 Code]]&amp;"-"&amp;Table1[[#This Row],[T1 Code]]</f>
        <v>E-02.MAK-04.BKM-065-1000</v>
      </c>
      <c r="DA348" s="8"/>
      <c r="DB348" s="8"/>
      <c r="DC348" s="8"/>
      <c r="DD348" s="8"/>
      <c r="DE348" s="8"/>
      <c r="DF348" s="8"/>
      <c r="DG348" s="8"/>
      <c r="DH348" s="8"/>
    </row>
    <row r="349" spans="1:112">
      <c r="A349" s="3" t="s">
        <v>5443</v>
      </c>
      <c r="B349" t="s">
        <v>4097</v>
      </c>
      <c r="D349" t="s">
        <v>4967</v>
      </c>
      <c r="F349" s="77" t="s">
        <v>4973</v>
      </c>
      <c r="H349" s="3" t="s">
        <v>5444</v>
      </c>
      <c r="I349" s="3"/>
      <c r="J349" s="78"/>
      <c r="K349" s="78"/>
      <c r="M349" s="78"/>
      <c r="V349" s="8">
        <v>1</v>
      </c>
      <c r="W349" s="8">
        <v>1</v>
      </c>
      <c r="X349" s="8">
        <v>1</v>
      </c>
      <c r="Y349" s="10">
        <v>1</v>
      </c>
      <c r="Z349" s="8">
        <v>1</v>
      </c>
      <c r="AA349" s="8">
        <v>1</v>
      </c>
      <c r="AB349" s="8">
        <v>1</v>
      </c>
      <c r="AC349" s="8">
        <v>1</v>
      </c>
      <c r="AD349" s="8">
        <v>1</v>
      </c>
      <c r="AE349" s="8">
        <v>1</v>
      </c>
      <c r="AF349" s="8">
        <v>1</v>
      </c>
      <c r="AG349" s="8">
        <v>1</v>
      </c>
      <c r="AH349" s="8">
        <v>1</v>
      </c>
      <c r="AI349" s="8">
        <v>1</v>
      </c>
      <c r="AJ349" s="8">
        <v>1</v>
      </c>
      <c r="AK349" s="8">
        <v>1</v>
      </c>
      <c r="AL349" s="8">
        <v>1</v>
      </c>
      <c r="AM349" s="8">
        <v>1</v>
      </c>
      <c r="AN349" s="8">
        <v>1</v>
      </c>
      <c r="AO349" s="8">
        <v>1</v>
      </c>
      <c r="AP349" s="8">
        <v>1</v>
      </c>
      <c r="AQ349" s="8">
        <v>1</v>
      </c>
      <c r="AR349" s="8">
        <v>1</v>
      </c>
      <c r="AS349" s="8">
        <v>1</v>
      </c>
      <c r="AT349" s="8">
        <v>1</v>
      </c>
      <c r="AU349" s="8">
        <v>1</v>
      </c>
      <c r="AV349" s="8">
        <v>1</v>
      </c>
      <c r="AW349" s="8">
        <v>1</v>
      </c>
      <c r="AX349" s="8">
        <v>1</v>
      </c>
      <c r="AY349" s="8">
        <v>1</v>
      </c>
      <c r="AZ349" s="8">
        <v>1</v>
      </c>
      <c r="BA349" s="8">
        <v>1</v>
      </c>
      <c r="BB349" s="8">
        <v>1</v>
      </c>
      <c r="BC349" s="8">
        <v>1</v>
      </c>
      <c r="BD349" s="8">
        <v>1</v>
      </c>
      <c r="BE349" s="8">
        <v>1</v>
      </c>
      <c r="BF349" s="8">
        <v>1</v>
      </c>
      <c r="BG349" s="8">
        <v>1</v>
      </c>
      <c r="BH349" s="8">
        <v>1</v>
      </c>
      <c r="BI349" s="8">
        <v>1</v>
      </c>
      <c r="BJ349" s="8">
        <v>1</v>
      </c>
      <c r="BK349" s="8">
        <v>1</v>
      </c>
      <c r="BL349" s="8">
        <v>1</v>
      </c>
      <c r="BM349" s="8">
        <v>1</v>
      </c>
      <c r="BN349" s="8">
        <v>1</v>
      </c>
      <c r="BO349" s="8">
        <v>1</v>
      </c>
      <c r="BP349" s="8">
        <v>1</v>
      </c>
      <c r="BQ349" s="8">
        <v>1</v>
      </c>
      <c r="BR349" s="8">
        <v>1</v>
      </c>
      <c r="BS349" s="8">
        <v>1</v>
      </c>
      <c r="BT349" s="8">
        <v>1</v>
      </c>
      <c r="BU349" s="8">
        <v>1</v>
      </c>
      <c r="BV349" s="8">
        <v>1</v>
      </c>
      <c r="BW349" s="8">
        <v>1</v>
      </c>
      <c r="CK349" s="8">
        <f t="shared" si="89"/>
        <v>0</v>
      </c>
      <c r="CL349" s="8">
        <f t="shared" si="90"/>
        <v>0</v>
      </c>
      <c r="CM349" s="8">
        <f t="shared" si="91"/>
        <v>0</v>
      </c>
      <c r="CN349" s="8">
        <f t="shared" si="92"/>
        <v>0</v>
      </c>
      <c r="CO349" s="8">
        <f t="shared" si="93"/>
        <v>0</v>
      </c>
      <c r="CP349" s="8">
        <f t="shared" si="94"/>
        <v>0</v>
      </c>
      <c r="CQ349" s="8">
        <f t="shared" si="95"/>
        <v>0</v>
      </c>
      <c r="CR349" s="8">
        <f t="shared" si="96"/>
        <v>0</v>
      </c>
      <c r="CS349" s="8">
        <f t="shared" si="97"/>
        <v>0</v>
      </c>
      <c r="CT349" s="8">
        <f t="shared" si="98"/>
        <v>0</v>
      </c>
      <c r="CU349" s="8">
        <f t="shared" si="99"/>
        <v>0</v>
      </c>
      <c r="CV349" s="8">
        <f t="shared" si="100"/>
        <v>0</v>
      </c>
      <c r="CW349" s="8" t="str">
        <f>+_xlfn.XLOOKUP(Table1[[#This Row],[L4 Code]],KIRMATAŞ!B:B,KIRMATAŞ!B:B,"")</f>
        <v/>
      </c>
      <c r="CX349" s="8" t="str">
        <f>+_xlfn.XLOOKUP(Table1[[#This Row],[L4 Code]],'SU TEMİNİ'!C:C,'SU TEMİNİ'!C:C,"")</f>
        <v/>
      </c>
      <c r="CY349" s="8" t="str">
        <f>+_xlfn.XLOOKUP(Table1[[#This Row],[L4 Code]],TAŞ!C:C,TAŞ!C:C,"")</f>
        <v/>
      </c>
      <c r="CZ349" s="8" t="str">
        <f>Table1[[#This Row],[L4 Code]]&amp;"-"&amp;Table1[[#This Row],[T1 Code]]</f>
        <v>E-02.MAK-04.BKM-066-1000</v>
      </c>
      <c r="DA349" s="8"/>
      <c r="DB349" s="8"/>
      <c r="DC349" s="8"/>
      <c r="DD349" s="8"/>
      <c r="DE349" s="8"/>
      <c r="DF349" s="8"/>
      <c r="DG349" s="8"/>
      <c r="DH349" s="8"/>
    </row>
    <row r="350" spans="1:112">
      <c r="A350" s="3" t="s">
        <v>5443</v>
      </c>
      <c r="B350" t="s">
        <v>4099</v>
      </c>
      <c r="D350" t="s">
        <v>4967</v>
      </c>
      <c r="F350" s="77" t="s">
        <v>4973</v>
      </c>
      <c r="H350" s="3" t="s">
        <v>5444</v>
      </c>
      <c r="I350" s="3"/>
      <c r="J350" s="78"/>
      <c r="K350" s="78"/>
      <c r="M350" s="78"/>
      <c r="V350" s="8">
        <v>1</v>
      </c>
      <c r="W350" s="8">
        <v>1</v>
      </c>
      <c r="X350" s="8">
        <v>1</v>
      </c>
      <c r="Y350" s="10">
        <v>1</v>
      </c>
      <c r="Z350" s="8">
        <v>1</v>
      </c>
      <c r="AA350" s="8">
        <v>1</v>
      </c>
      <c r="AB350" s="8">
        <v>1</v>
      </c>
      <c r="AC350" s="8">
        <v>1</v>
      </c>
      <c r="AD350" s="8">
        <v>1</v>
      </c>
      <c r="AE350" s="8">
        <v>1</v>
      </c>
      <c r="AF350" s="8">
        <v>1</v>
      </c>
      <c r="AG350" s="8">
        <v>1</v>
      </c>
      <c r="AH350" s="8">
        <v>1</v>
      </c>
      <c r="AI350" s="8">
        <v>1</v>
      </c>
      <c r="AJ350" s="8">
        <v>1</v>
      </c>
      <c r="AK350" s="8">
        <v>1</v>
      </c>
      <c r="AL350" s="8">
        <v>1</v>
      </c>
      <c r="AM350" s="8">
        <v>1</v>
      </c>
      <c r="AN350" s="8">
        <v>1</v>
      </c>
      <c r="AO350" s="8">
        <v>1</v>
      </c>
      <c r="AP350" s="8">
        <v>1</v>
      </c>
      <c r="AQ350" s="8">
        <v>1</v>
      </c>
      <c r="AR350" s="8">
        <v>1</v>
      </c>
      <c r="AS350" s="8">
        <v>1</v>
      </c>
      <c r="AT350" s="8">
        <v>1</v>
      </c>
      <c r="AU350" s="8">
        <v>1</v>
      </c>
      <c r="AV350" s="8">
        <v>1</v>
      </c>
      <c r="AW350" s="8">
        <v>1</v>
      </c>
      <c r="AX350" s="8">
        <v>1</v>
      </c>
      <c r="AY350" s="8">
        <v>1</v>
      </c>
      <c r="AZ350" s="8">
        <v>1</v>
      </c>
      <c r="BA350" s="8">
        <v>1</v>
      </c>
      <c r="BB350" s="8">
        <v>1</v>
      </c>
      <c r="BC350" s="8">
        <v>1</v>
      </c>
      <c r="BD350" s="8">
        <v>1</v>
      </c>
      <c r="BE350" s="8">
        <v>1</v>
      </c>
      <c r="BF350" s="8">
        <v>1</v>
      </c>
      <c r="BG350" s="8">
        <v>1</v>
      </c>
      <c r="BH350" s="8">
        <v>1</v>
      </c>
      <c r="BI350" s="8">
        <v>1</v>
      </c>
      <c r="BJ350" s="8">
        <v>1</v>
      </c>
      <c r="BK350" s="8">
        <v>1</v>
      </c>
      <c r="BL350" s="8">
        <v>1</v>
      </c>
      <c r="BM350" s="8">
        <v>1</v>
      </c>
      <c r="BN350" s="8">
        <v>1</v>
      </c>
      <c r="BO350" s="8">
        <v>1</v>
      </c>
      <c r="BP350" s="8">
        <v>1</v>
      </c>
      <c r="BQ350" s="8">
        <v>1</v>
      </c>
      <c r="BR350" s="8">
        <v>1</v>
      </c>
      <c r="BS350" s="8">
        <v>1</v>
      </c>
      <c r="BT350" s="8">
        <v>1</v>
      </c>
      <c r="BU350" s="8">
        <v>1</v>
      </c>
      <c r="BV350" s="8">
        <v>1</v>
      </c>
      <c r="BW350" s="8">
        <v>1</v>
      </c>
      <c r="CK350" s="8">
        <f t="shared" si="89"/>
        <v>0</v>
      </c>
      <c r="CL350" s="8">
        <f t="shared" si="90"/>
        <v>0</v>
      </c>
      <c r="CM350" s="8">
        <f t="shared" si="91"/>
        <v>0</v>
      </c>
      <c r="CN350" s="8">
        <f t="shared" si="92"/>
        <v>0</v>
      </c>
      <c r="CO350" s="8">
        <f t="shared" si="93"/>
        <v>0</v>
      </c>
      <c r="CP350" s="8">
        <f t="shared" si="94"/>
        <v>0</v>
      </c>
      <c r="CQ350" s="8">
        <f t="shared" si="95"/>
        <v>0</v>
      </c>
      <c r="CR350" s="8">
        <f t="shared" si="96"/>
        <v>0</v>
      </c>
      <c r="CS350" s="8">
        <f t="shared" si="97"/>
        <v>0</v>
      </c>
      <c r="CT350" s="8">
        <f t="shared" si="98"/>
        <v>0</v>
      </c>
      <c r="CU350" s="8">
        <f t="shared" si="99"/>
        <v>0</v>
      </c>
      <c r="CV350" s="8">
        <f t="shared" si="100"/>
        <v>0</v>
      </c>
      <c r="CW350" s="8" t="str">
        <f>+_xlfn.XLOOKUP(Table1[[#This Row],[L4 Code]],KIRMATAŞ!B:B,KIRMATAŞ!B:B,"")</f>
        <v/>
      </c>
      <c r="CX350" s="8" t="str">
        <f>+_xlfn.XLOOKUP(Table1[[#This Row],[L4 Code]],'SU TEMİNİ'!C:C,'SU TEMİNİ'!C:C,"")</f>
        <v/>
      </c>
      <c r="CY350" s="8" t="str">
        <f>+_xlfn.XLOOKUP(Table1[[#This Row],[L4 Code]],TAŞ!C:C,TAŞ!C:C,"")</f>
        <v/>
      </c>
      <c r="CZ350" s="8" t="str">
        <f>Table1[[#This Row],[L4 Code]]&amp;"-"&amp;Table1[[#This Row],[T1 Code]]</f>
        <v>E-02.MAK-04.BKM-067-1000</v>
      </c>
      <c r="DA350" s="8"/>
      <c r="DB350" s="8"/>
      <c r="DC350" s="8"/>
      <c r="DD350" s="8"/>
      <c r="DE350" s="8"/>
      <c r="DF350" s="8"/>
      <c r="DG350" s="8"/>
      <c r="DH350" s="8"/>
    </row>
    <row r="351" spans="1:112">
      <c r="A351" s="3" t="s">
        <v>5443</v>
      </c>
      <c r="B351" t="s">
        <v>4101</v>
      </c>
      <c r="D351" t="s">
        <v>4967</v>
      </c>
      <c r="F351" s="77" t="s">
        <v>4973</v>
      </c>
      <c r="H351" s="3" t="s">
        <v>5444</v>
      </c>
      <c r="I351" s="3"/>
      <c r="J351" s="78"/>
      <c r="K351" s="78"/>
      <c r="M351" s="78"/>
      <c r="V351" s="8">
        <v>1</v>
      </c>
      <c r="W351" s="8">
        <v>1</v>
      </c>
      <c r="X351" s="8">
        <v>1</v>
      </c>
      <c r="Y351" s="10">
        <v>1</v>
      </c>
      <c r="Z351" s="8">
        <v>1</v>
      </c>
      <c r="AA351" s="8">
        <v>1</v>
      </c>
      <c r="AB351" s="8">
        <v>1</v>
      </c>
      <c r="AC351" s="8">
        <v>1</v>
      </c>
      <c r="AD351" s="8">
        <v>1</v>
      </c>
      <c r="AE351" s="8">
        <v>1</v>
      </c>
      <c r="AF351" s="8">
        <v>1</v>
      </c>
      <c r="AG351" s="8">
        <v>1</v>
      </c>
      <c r="AH351" s="8">
        <v>1</v>
      </c>
      <c r="AI351" s="8">
        <v>1</v>
      </c>
      <c r="AJ351" s="8">
        <v>1</v>
      </c>
      <c r="AK351" s="8">
        <v>1</v>
      </c>
      <c r="AL351" s="8">
        <v>1</v>
      </c>
      <c r="AM351" s="8">
        <v>1</v>
      </c>
      <c r="AN351" s="8">
        <v>1</v>
      </c>
      <c r="AO351" s="8">
        <v>1</v>
      </c>
      <c r="AP351" s="8">
        <v>1</v>
      </c>
      <c r="AQ351" s="8">
        <v>1</v>
      </c>
      <c r="AR351" s="8">
        <v>1</v>
      </c>
      <c r="AS351" s="8">
        <v>1</v>
      </c>
      <c r="AT351" s="8">
        <v>1</v>
      </c>
      <c r="AU351" s="8">
        <v>1</v>
      </c>
      <c r="AV351" s="8">
        <v>1</v>
      </c>
      <c r="AW351" s="8">
        <v>1</v>
      </c>
      <c r="AX351" s="8">
        <v>1</v>
      </c>
      <c r="AY351" s="8">
        <v>1</v>
      </c>
      <c r="AZ351" s="8">
        <v>1</v>
      </c>
      <c r="BA351" s="8">
        <v>1</v>
      </c>
      <c r="BB351" s="8">
        <v>1</v>
      </c>
      <c r="BC351" s="8">
        <v>1</v>
      </c>
      <c r="BD351" s="8">
        <v>1</v>
      </c>
      <c r="BE351" s="8">
        <v>1</v>
      </c>
      <c r="BF351" s="8">
        <v>1</v>
      </c>
      <c r="BG351" s="8">
        <v>1</v>
      </c>
      <c r="BH351" s="8">
        <v>1</v>
      </c>
      <c r="BI351" s="8">
        <v>1</v>
      </c>
      <c r="BJ351" s="8">
        <v>1</v>
      </c>
      <c r="BK351" s="8">
        <v>1</v>
      </c>
      <c r="BL351" s="8">
        <v>1</v>
      </c>
      <c r="BM351" s="8">
        <v>1</v>
      </c>
      <c r="BN351" s="8">
        <v>1</v>
      </c>
      <c r="BO351" s="8">
        <v>1</v>
      </c>
      <c r="BP351" s="8">
        <v>1</v>
      </c>
      <c r="BQ351" s="8">
        <v>1</v>
      </c>
      <c r="BR351" s="8">
        <v>1</v>
      </c>
      <c r="BS351" s="8">
        <v>1</v>
      </c>
      <c r="BT351" s="8">
        <v>1</v>
      </c>
      <c r="BU351" s="8">
        <v>1</v>
      </c>
      <c r="BV351" s="8">
        <v>1</v>
      </c>
      <c r="BW351" s="8">
        <v>1</v>
      </c>
      <c r="CK351" s="8">
        <f t="shared" si="89"/>
        <v>0</v>
      </c>
      <c r="CL351" s="8">
        <f t="shared" si="90"/>
        <v>0</v>
      </c>
      <c r="CM351" s="8">
        <f t="shared" si="91"/>
        <v>0</v>
      </c>
      <c r="CN351" s="8">
        <f t="shared" si="92"/>
        <v>0</v>
      </c>
      <c r="CO351" s="8">
        <f t="shared" si="93"/>
        <v>0</v>
      </c>
      <c r="CP351" s="8">
        <f t="shared" si="94"/>
        <v>0</v>
      </c>
      <c r="CQ351" s="8">
        <f t="shared" si="95"/>
        <v>0</v>
      </c>
      <c r="CR351" s="8">
        <f t="shared" si="96"/>
        <v>0</v>
      </c>
      <c r="CS351" s="8">
        <f t="shared" si="97"/>
        <v>0</v>
      </c>
      <c r="CT351" s="8">
        <f t="shared" si="98"/>
        <v>0</v>
      </c>
      <c r="CU351" s="8">
        <f t="shared" si="99"/>
        <v>0</v>
      </c>
      <c r="CV351" s="8">
        <f t="shared" si="100"/>
        <v>0</v>
      </c>
      <c r="CW351" s="8" t="str">
        <f>+_xlfn.XLOOKUP(Table1[[#This Row],[L4 Code]],KIRMATAŞ!B:B,KIRMATAŞ!B:B,"")</f>
        <v/>
      </c>
      <c r="CX351" s="8" t="str">
        <f>+_xlfn.XLOOKUP(Table1[[#This Row],[L4 Code]],'SU TEMİNİ'!C:C,'SU TEMİNİ'!C:C,"")</f>
        <v/>
      </c>
      <c r="CY351" s="8" t="str">
        <f>+_xlfn.XLOOKUP(Table1[[#This Row],[L4 Code]],TAŞ!C:C,TAŞ!C:C,"")</f>
        <v/>
      </c>
      <c r="CZ351" s="8" t="str">
        <f>Table1[[#This Row],[L4 Code]]&amp;"-"&amp;Table1[[#This Row],[T1 Code]]</f>
        <v>E-02.MAK-04.BKM-080-1000</v>
      </c>
      <c r="DA351" s="8"/>
      <c r="DB351" s="8"/>
      <c r="DC351" s="8"/>
      <c r="DD351" s="8"/>
      <c r="DE351" s="8"/>
      <c r="DF351" s="8"/>
      <c r="DG351" s="8"/>
      <c r="DH351" s="8"/>
    </row>
    <row r="352" spans="1:112">
      <c r="A352" s="3" t="s">
        <v>5443</v>
      </c>
      <c r="B352" t="s">
        <v>4103</v>
      </c>
      <c r="D352" t="s">
        <v>4967</v>
      </c>
      <c r="F352" s="77" t="s">
        <v>4973</v>
      </c>
      <c r="H352" s="3" t="s">
        <v>5444</v>
      </c>
      <c r="I352" s="3"/>
      <c r="J352" s="78"/>
      <c r="K352" s="78"/>
      <c r="M352" s="78"/>
      <c r="V352" s="8">
        <v>1</v>
      </c>
      <c r="W352" s="8">
        <v>1</v>
      </c>
      <c r="X352" s="8">
        <v>1</v>
      </c>
      <c r="Y352" s="10">
        <v>1</v>
      </c>
      <c r="Z352" s="8">
        <v>1</v>
      </c>
      <c r="AA352" s="8">
        <v>1</v>
      </c>
      <c r="AB352" s="8">
        <v>1</v>
      </c>
      <c r="AC352" s="8">
        <v>1</v>
      </c>
      <c r="AD352" s="8">
        <v>1</v>
      </c>
      <c r="AE352" s="8">
        <v>1</v>
      </c>
      <c r="AF352" s="8">
        <v>1</v>
      </c>
      <c r="AG352" s="8">
        <v>1</v>
      </c>
      <c r="AH352" s="8">
        <v>1</v>
      </c>
      <c r="AI352" s="8">
        <v>1</v>
      </c>
      <c r="AJ352" s="8">
        <v>1</v>
      </c>
      <c r="AK352" s="8">
        <v>1</v>
      </c>
      <c r="AL352" s="8">
        <v>1</v>
      </c>
      <c r="AM352" s="8">
        <v>1</v>
      </c>
      <c r="AN352" s="8">
        <v>1</v>
      </c>
      <c r="AO352" s="8">
        <v>1</v>
      </c>
      <c r="AP352" s="8">
        <v>1</v>
      </c>
      <c r="AQ352" s="8">
        <v>1</v>
      </c>
      <c r="AR352" s="8">
        <v>1</v>
      </c>
      <c r="AS352" s="8">
        <v>1</v>
      </c>
      <c r="AT352" s="8">
        <v>1</v>
      </c>
      <c r="AU352" s="8">
        <v>1</v>
      </c>
      <c r="AV352" s="8">
        <v>1</v>
      </c>
      <c r="AW352" s="8">
        <v>1</v>
      </c>
      <c r="AX352" s="8">
        <v>1</v>
      </c>
      <c r="AY352" s="8">
        <v>1</v>
      </c>
      <c r="AZ352" s="8">
        <v>1</v>
      </c>
      <c r="BA352" s="8">
        <v>1</v>
      </c>
      <c r="BB352" s="8">
        <v>1</v>
      </c>
      <c r="BC352" s="8">
        <v>1</v>
      </c>
      <c r="BD352" s="8">
        <v>1</v>
      </c>
      <c r="BE352" s="8">
        <v>1</v>
      </c>
      <c r="BF352" s="8">
        <v>1</v>
      </c>
      <c r="BG352" s="8">
        <v>1</v>
      </c>
      <c r="BH352" s="8">
        <v>1</v>
      </c>
      <c r="BI352" s="8">
        <v>1</v>
      </c>
      <c r="BJ352" s="8">
        <v>1</v>
      </c>
      <c r="BK352" s="8">
        <v>1</v>
      </c>
      <c r="BL352" s="8">
        <v>1</v>
      </c>
      <c r="BM352" s="8">
        <v>1</v>
      </c>
      <c r="BN352" s="8">
        <v>1</v>
      </c>
      <c r="BO352" s="8">
        <v>1</v>
      </c>
      <c r="BP352" s="8">
        <v>1</v>
      </c>
      <c r="BQ352" s="8">
        <v>1</v>
      </c>
      <c r="BR352" s="8">
        <v>1</v>
      </c>
      <c r="BS352" s="8">
        <v>1</v>
      </c>
      <c r="BT352" s="8">
        <v>1</v>
      </c>
      <c r="BU352" s="8">
        <v>1</v>
      </c>
      <c r="BV352" s="8">
        <v>1</v>
      </c>
      <c r="BW352" s="8">
        <v>1</v>
      </c>
      <c r="CK352" s="8">
        <f t="shared" si="89"/>
        <v>0</v>
      </c>
      <c r="CL352" s="8">
        <f t="shared" si="90"/>
        <v>0</v>
      </c>
      <c r="CM352" s="8">
        <f t="shared" si="91"/>
        <v>0</v>
      </c>
      <c r="CN352" s="8">
        <f t="shared" si="92"/>
        <v>0</v>
      </c>
      <c r="CO352" s="8">
        <f t="shared" si="93"/>
        <v>0</v>
      </c>
      <c r="CP352" s="8">
        <f t="shared" si="94"/>
        <v>0</v>
      </c>
      <c r="CQ352" s="8">
        <f t="shared" si="95"/>
        <v>0</v>
      </c>
      <c r="CR352" s="8">
        <f t="shared" si="96"/>
        <v>0</v>
      </c>
      <c r="CS352" s="8">
        <f t="shared" si="97"/>
        <v>0</v>
      </c>
      <c r="CT352" s="8">
        <f t="shared" si="98"/>
        <v>0</v>
      </c>
      <c r="CU352" s="8">
        <f t="shared" si="99"/>
        <v>0</v>
      </c>
      <c r="CV352" s="8">
        <f t="shared" si="100"/>
        <v>0</v>
      </c>
      <c r="CW352" s="8" t="str">
        <f>+_xlfn.XLOOKUP(Table1[[#This Row],[L4 Code]],KIRMATAŞ!B:B,KIRMATAŞ!B:B,"")</f>
        <v/>
      </c>
      <c r="CX352" s="8" t="str">
        <f>+_xlfn.XLOOKUP(Table1[[#This Row],[L4 Code]],'SU TEMİNİ'!C:C,'SU TEMİNİ'!C:C,"")</f>
        <v/>
      </c>
      <c r="CY352" s="8" t="str">
        <f>+_xlfn.XLOOKUP(Table1[[#This Row],[L4 Code]],TAŞ!C:C,TAŞ!C:C,"")</f>
        <v/>
      </c>
      <c r="CZ352" s="8" t="str">
        <f>Table1[[#This Row],[L4 Code]]&amp;"-"&amp;Table1[[#This Row],[T1 Code]]</f>
        <v>E-02.MAK-04.BKM-081-1000</v>
      </c>
      <c r="DA352" s="8"/>
      <c r="DB352" s="8"/>
      <c r="DC352" s="8"/>
      <c r="DD352" s="8"/>
      <c r="DE352" s="8"/>
      <c r="DF352" s="8"/>
      <c r="DG352" s="8"/>
      <c r="DH352" s="8"/>
    </row>
    <row r="353" spans="1:112">
      <c r="A353" s="3" t="s">
        <v>5443</v>
      </c>
      <c r="B353" t="s">
        <v>4105</v>
      </c>
      <c r="D353" t="s">
        <v>4967</v>
      </c>
      <c r="F353" s="77" t="s">
        <v>4973</v>
      </c>
      <c r="H353" s="3" t="s">
        <v>5444</v>
      </c>
      <c r="I353" s="3"/>
      <c r="J353" s="78"/>
      <c r="K353" s="78"/>
      <c r="M353" s="78"/>
      <c r="V353" s="8">
        <v>1</v>
      </c>
      <c r="W353" s="8">
        <v>1</v>
      </c>
      <c r="X353" s="8">
        <v>1</v>
      </c>
      <c r="Y353" s="10">
        <v>1</v>
      </c>
      <c r="Z353" s="8">
        <v>1</v>
      </c>
      <c r="AA353" s="8">
        <v>1</v>
      </c>
      <c r="AB353" s="8">
        <v>1</v>
      </c>
      <c r="AC353" s="8">
        <v>1</v>
      </c>
      <c r="AD353" s="8">
        <v>1</v>
      </c>
      <c r="AE353" s="8">
        <v>1</v>
      </c>
      <c r="AF353" s="8">
        <v>1</v>
      </c>
      <c r="AG353" s="8">
        <v>1</v>
      </c>
      <c r="AH353" s="8">
        <v>1</v>
      </c>
      <c r="AI353" s="8">
        <v>1</v>
      </c>
      <c r="AJ353" s="8">
        <v>1</v>
      </c>
      <c r="AK353" s="8">
        <v>1</v>
      </c>
      <c r="AL353" s="8">
        <v>1</v>
      </c>
      <c r="AM353" s="8">
        <v>1</v>
      </c>
      <c r="AN353" s="8">
        <v>1</v>
      </c>
      <c r="AO353" s="8">
        <v>1</v>
      </c>
      <c r="AP353" s="8">
        <v>1</v>
      </c>
      <c r="AQ353" s="8">
        <v>1</v>
      </c>
      <c r="AR353" s="8">
        <v>1</v>
      </c>
      <c r="AS353" s="8">
        <v>1</v>
      </c>
      <c r="AT353" s="8">
        <v>1</v>
      </c>
      <c r="AU353" s="8">
        <v>1</v>
      </c>
      <c r="AV353" s="8">
        <v>1</v>
      </c>
      <c r="AW353" s="8">
        <v>1</v>
      </c>
      <c r="AX353" s="8">
        <v>1</v>
      </c>
      <c r="AY353" s="8">
        <v>1</v>
      </c>
      <c r="AZ353" s="8">
        <v>1</v>
      </c>
      <c r="BA353" s="8">
        <v>1</v>
      </c>
      <c r="BB353" s="8">
        <v>1</v>
      </c>
      <c r="BC353" s="8">
        <v>1</v>
      </c>
      <c r="BD353" s="8">
        <v>1</v>
      </c>
      <c r="BE353" s="8">
        <v>1</v>
      </c>
      <c r="BF353" s="8">
        <v>1</v>
      </c>
      <c r="BG353" s="8">
        <v>1</v>
      </c>
      <c r="BH353" s="8">
        <v>1</v>
      </c>
      <c r="BI353" s="8">
        <v>1</v>
      </c>
      <c r="BJ353" s="8">
        <v>1</v>
      </c>
      <c r="BK353" s="8">
        <v>1</v>
      </c>
      <c r="BL353" s="8">
        <v>1</v>
      </c>
      <c r="BM353" s="8">
        <v>1</v>
      </c>
      <c r="BN353" s="8">
        <v>1</v>
      </c>
      <c r="BO353" s="8">
        <v>1</v>
      </c>
      <c r="BP353" s="8">
        <v>1</v>
      </c>
      <c r="BQ353" s="8">
        <v>1</v>
      </c>
      <c r="BR353" s="8">
        <v>1</v>
      </c>
      <c r="BS353" s="8">
        <v>1</v>
      </c>
      <c r="BT353" s="8">
        <v>1</v>
      </c>
      <c r="BU353" s="8">
        <v>1</v>
      </c>
      <c r="BV353" s="8">
        <v>1</v>
      </c>
      <c r="BW353" s="8">
        <v>1</v>
      </c>
      <c r="CK353" s="8">
        <f t="shared" si="89"/>
        <v>0</v>
      </c>
      <c r="CL353" s="8">
        <f t="shared" si="90"/>
        <v>0</v>
      </c>
      <c r="CM353" s="8">
        <f t="shared" si="91"/>
        <v>0</v>
      </c>
      <c r="CN353" s="8">
        <f t="shared" si="92"/>
        <v>0</v>
      </c>
      <c r="CO353" s="8">
        <f t="shared" si="93"/>
        <v>0</v>
      </c>
      <c r="CP353" s="8">
        <f t="shared" si="94"/>
        <v>0</v>
      </c>
      <c r="CQ353" s="8">
        <f t="shared" si="95"/>
        <v>0</v>
      </c>
      <c r="CR353" s="8">
        <f t="shared" si="96"/>
        <v>0</v>
      </c>
      <c r="CS353" s="8">
        <f t="shared" si="97"/>
        <v>0</v>
      </c>
      <c r="CT353" s="8">
        <f t="shared" si="98"/>
        <v>0</v>
      </c>
      <c r="CU353" s="8">
        <f t="shared" si="99"/>
        <v>0</v>
      </c>
      <c r="CV353" s="8">
        <f t="shared" si="100"/>
        <v>0</v>
      </c>
      <c r="CW353" s="8" t="str">
        <f>+_xlfn.XLOOKUP(Table1[[#This Row],[L4 Code]],KIRMATAŞ!B:B,KIRMATAŞ!B:B,"")</f>
        <v/>
      </c>
      <c r="CX353" s="8" t="str">
        <f>+_xlfn.XLOOKUP(Table1[[#This Row],[L4 Code]],'SU TEMİNİ'!C:C,'SU TEMİNİ'!C:C,"")</f>
        <v/>
      </c>
      <c r="CY353" s="8" t="str">
        <f>+_xlfn.XLOOKUP(Table1[[#This Row],[L4 Code]],TAŞ!C:C,TAŞ!C:C,"")</f>
        <v/>
      </c>
      <c r="CZ353" s="8" t="str">
        <f>Table1[[#This Row],[L4 Code]]&amp;"-"&amp;Table1[[#This Row],[T1 Code]]</f>
        <v>E-02.MAK-04.BKM-090-1000</v>
      </c>
      <c r="DA353" s="8"/>
      <c r="DB353" s="8"/>
      <c r="DC353" s="8"/>
      <c r="DD353" s="8"/>
      <c r="DE353" s="8"/>
      <c r="DF353" s="8"/>
      <c r="DG353" s="8"/>
      <c r="DH353" s="8"/>
    </row>
    <row r="354" spans="1:112">
      <c r="A354" s="3" t="s">
        <v>5443</v>
      </c>
      <c r="B354" t="s">
        <v>5204</v>
      </c>
      <c r="D354" t="s">
        <v>4967</v>
      </c>
      <c r="F354" s="77" t="s">
        <v>4973</v>
      </c>
      <c r="H354" s="3" t="s">
        <v>5444</v>
      </c>
      <c r="I354" s="3"/>
      <c r="J354" s="78"/>
      <c r="K354" s="78"/>
      <c r="M354" s="78"/>
      <c r="V354" s="8">
        <v>1</v>
      </c>
      <c r="W354" s="8">
        <v>1</v>
      </c>
      <c r="X354" s="8">
        <v>1</v>
      </c>
      <c r="Y354" s="10">
        <v>1</v>
      </c>
      <c r="Z354" s="8">
        <v>1</v>
      </c>
      <c r="AA354" s="8">
        <v>1</v>
      </c>
      <c r="AB354" s="8">
        <v>1</v>
      </c>
      <c r="AC354" s="8">
        <v>1</v>
      </c>
      <c r="AD354" s="8">
        <v>1</v>
      </c>
      <c r="AE354" s="8">
        <v>1</v>
      </c>
      <c r="AF354" s="8">
        <v>1</v>
      </c>
      <c r="AG354" s="8">
        <v>1</v>
      </c>
      <c r="AH354" s="8">
        <v>1</v>
      </c>
      <c r="AI354" s="8">
        <v>1</v>
      </c>
      <c r="AJ354" s="8">
        <v>1</v>
      </c>
      <c r="AK354" s="8">
        <v>1</v>
      </c>
      <c r="AL354" s="8">
        <v>1</v>
      </c>
      <c r="AM354" s="8">
        <v>1</v>
      </c>
      <c r="AN354" s="8">
        <v>1</v>
      </c>
      <c r="AO354" s="8">
        <v>1</v>
      </c>
      <c r="AP354" s="8">
        <v>1</v>
      </c>
      <c r="AQ354" s="8">
        <v>1</v>
      </c>
      <c r="AR354" s="8">
        <v>1</v>
      </c>
      <c r="AS354" s="8">
        <v>1</v>
      </c>
      <c r="AT354" s="8">
        <v>1</v>
      </c>
      <c r="AU354" s="8">
        <v>1</v>
      </c>
      <c r="AV354" s="8">
        <v>1</v>
      </c>
      <c r="AW354" s="8">
        <v>1</v>
      </c>
      <c r="AX354" s="8">
        <v>1</v>
      </c>
      <c r="AY354" s="8">
        <v>1</v>
      </c>
      <c r="AZ354" s="8">
        <v>1</v>
      </c>
      <c r="BA354" s="8">
        <v>1</v>
      </c>
      <c r="BB354" s="8">
        <v>1</v>
      </c>
      <c r="BC354" s="8">
        <v>1</v>
      </c>
      <c r="BD354" s="8">
        <v>1</v>
      </c>
      <c r="BE354" s="8">
        <v>1</v>
      </c>
      <c r="BF354" s="8">
        <v>1</v>
      </c>
      <c r="BG354" s="8">
        <v>1</v>
      </c>
      <c r="BH354" s="8">
        <v>1</v>
      </c>
      <c r="BI354" s="8">
        <v>1</v>
      </c>
      <c r="BJ354" s="8">
        <v>1</v>
      </c>
      <c r="BK354" s="8">
        <v>1</v>
      </c>
      <c r="BL354" s="8">
        <v>1</v>
      </c>
      <c r="BM354" s="8">
        <v>1</v>
      </c>
      <c r="BN354" s="8">
        <v>1</v>
      </c>
      <c r="BO354" s="8">
        <v>1</v>
      </c>
      <c r="BP354" s="8">
        <v>1</v>
      </c>
      <c r="BQ354" s="8">
        <v>1</v>
      </c>
      <c r="BR354" s="8">
        <v>1</v>
      </c>
      <c r="BS354" s="8">
        <v>1</v>
      </c>
      <c r="BT354" s="8">
        <v>1</v>
      </c>
      <c r="BU354" s="8">
        <v>1</v>
      </c>
      <c r="BV354" s="8">
        <v>1</v>
      </c>
      <c r="BW354" s="8">
        <v>1</v>
      </c>
      <c r="CK354" s="8">
        <f t="shared" si="89"/>
        <v>0</v>
      </c>
      <c r="CL354" s="8">
        <f t="shared" si="90"/>
        <v>0</v>
      </c>
      <c r="CM354" s="8">
        <f t="shared" si="91"/>
        <v>0</v>
      </c>
      <c r="CN354" s="8">
        <f t="shared" si="92"/>
        <v>0</v>
      </c>
      <c r="CO354" s="8">
        <f t="shared" si="93"/>
        <v>0</v>
      </c>
      <c r="CP354" s="8">
        <f t="shared" si="94"/>
        <v>0</v>
      </c>
      <c r="CQ354" s="8">
        <f t="shared" si="95"/>
        <v>0</v>
      </c>
      <c r="CR354" s="8">
        <f t="shared" si="96"/>
        <v>0</v>
      </c>
      <c r="CS354" s="8">
        <f t="shared" si="97"/>
        <v>0</v>
      </c>
      <c r="CT354" s="8">
        <f t="shared" si="98"/>
        <v>0</v>
      </c>
      <c r="CU354" s="8">
        <f t="shared" si="99"/>
        <v>0</v>
      </c>
      <c r="CV354" s="8">
        <f t="shared" si="100"/>
        <v>0</v>
      </c>
      <c r="CW354" s="8" t="str">
        <f>+_xlfn.XLOOKUP(Table1[[#This Row],[L4 Code]],KIRMATAŞ!B:B,KIRMATAŞ!B:B,"")</f>
        <v/>
      </c>
      <c r="CX354" s="8" t="str">
        <f>+_xlfn.XLOOKUP(Table1[[#This Row],[L4 Code]],'SU TEMİNİ'!C:C,'SU TEMİNİ'!C:C,"")</f>
        <v/>
      </c>
      <c r="CY354" s="8" t="str">
        <f>+_xlfn.XLOOKUP(Table1[[#This Row],[L4 Code]],TAŞ!C:C,TAŞ!C:C,"")</f>
        <v/>
      </c>
      <c r="CZ354" s="8" t="str">
        <f>Table1[[#This Row],[L4 Code]]&amp;"-"&amp;Table1[[#This Row],[T1 Code]]</f>
        <v>E-02.MAK-04.BKM-095-1000</v>
      </c>
      <c r="DA354" s="8"/>
      <c r="DB354" s="8"/>
      <c r="DC354" s="8"/>
      <c r="DD354" s="8"/>
      <c r="DE354" s="8"/>
      <c r="DF354" s="8"/>
      <c r="DG354" s="8"/>
      <c r="DH354" s="8"/>
    </row>
    <row r="355" spans="1:112">
      <c r="A355" s="3" t="s">
        <v>5443</v>
      </c>
      <c r="B355" t="s">
        <v>5208</v>
      </c>
      <c r="D355" t="s">
        <v>4967</v>
      </c>
      <c r="F355" s="77" t="s">
        <v>4973</v>
      </c>
      <c r="H355" s="3" t="s">
        <v>5444</v>
      </c>
      <c r="I355" s="3"/>
      <c r="J355" s="78"/>
      <c r="K355" s="78"/>
      <c r="M355" s="78"/>
      <c r="V355" s="8">
        <v>1</v>
      </c>
      <c r="W355" s="8">
        <v>1</v>
      </c>
      <c r="X355" s="8">
        <v>1</v>
      </c>
      <c r="Y355" s="10">
        <v>1</v>
      </c>
      <c r="Z355" s="8">
        <v>1</v>
      </c>
      <c r="AA355" s="8">
        <v>1</v>
      </c>
      <c r="AB355" s="8">
        <v>1</v>
      </c>
      <c r="AC355" s="8">
        <v>1</v>
      </c>
      <c r="AD355" s="8">
        <v>1</v>
      </c>
      <c r="AE355" s="8">
        <v>1</v>
      </c>
      <c r="AF355" s="8">
        <v>1</v>
      </c>
      <c r="AG355" s="8">
        <v>1</v>
      </c>
      <c r="AH355" s="8">
        <v>1</v>
      </c>
      <c r="AI355" s="8">
        <v>1</v>
      </c>
      <c r="AJ355" s="8">
        <v>1</v>
      </c>
      <c r="AK355" s="8">
        <v>1</v>
      </c>
      <c r="AL355" s="8">
        <v>1</v>
      </c>
      <c r="AM355" s="8">
        <v>1</v>
      </c>
      <c r="AN355" s="8">
        <v>1</v>
      </c>
      <c r="AO355" s="8">
        <v>1</v>
      </c>
      <c r="AP355" s="8">
        <v>1</v>
      </c>
      <c r="AQ355" s="8">
        <v>1</v>
      </c>
      <c r="AR355" s="8">
        <v>1</v>
      </c>
      <c r="AS355" s="8">
        <v>1</v>
      </c>
      <c r="AT355" s="8">
        <v>1</v>
      </c>
      <c r="AU355" s="8">
        <v>1</v>
      </c>
      <c r="AV355" s="8">
        <v>1</v>
      </c>
      <c r="AW355" s="8">
        <v>1</v>
      </c>
      <c r="AX355" s="8">
        <v>1</v>
      </c>
      <c r="AY355" s="8">
        <v>1</v>
      </c>
      <c r="AZ355" s="8">
        <v>1</v>
      </c>
      <c r="BA355" s="8">
        <v>1</v>
      </c>
      <c r="BB355" s="8">
        <v>1</v>
      </c>
      <c r="BC355" s="8">
        <v>1</v>
      </c>
      <c r="BD355" s="8">
        <v>1</v>
      </c>
      <c r="BE355" s="8">
        <v>1</v>
      </c>
      <c r="BF355" s="8">
        <v>1</v>
      </c>
      <c r="BG355" s="8">
        <v>1</v>
      </c>
      <c r="BH355" s="8">
        <v>1</v>
      </c>
      <c r="BI355" s="8">
        <v>1</v>
      </c>
      <c r="BJ355" s="8">
        <v>1</v>
      </c>
      <c r="BK355" s="8">
        <v>1</v>
      </c>
      <c r="BL355" s="8">
        <v>1</v>
      </c>
      <c r="BM355" s="8">
        <v>1</v>
      </c>
      <c r="BN355" s="8">
        <v>1</v>
      </c>
      <c r="BO355" s="8">
        <v>1</v>
      </c>
      <c r="BP355" s="8">
        <v>1</v>
      </c>
      <c r="BQ355" s="8">
        <v>1</v>
      </c>
      <c r="BR355" s="8">
        <v>1</v>
      </c>
      <c r="BS355" s="8">
        <v>1</v>
      </c>
      <c r="BT355" s="8">
        <v>1</v>
      </c>
      <c r="BU355" s="8">
        <v>1</v>
      </c>
      <c r="BV355" s="8">
        <v>1</v>
      </c>
      <c r="BW355" s="8">
        <v>1</v>
      </c>
      <c r="CK355" s="8">
        <f t="shared" si="89"/>
        <v>0</v>
      </c>
      <c r="CL355" s="8">
        <f t="shared" si="90"/>
        <v>0</v>
      </c>
      <c r="CM355" s="8">
        <f t="shared" si="91"/>
        <v>0</v>
      </c>
      <c r="CN355" s="8">
        <f t="shared" si="92"/>
        <v>0</v>
      </c>
      <c r="CO355" s="8">
        <f t="shared" si="93"/>
        <v>0</v>
      </c>
      <c r="CP355" s="8">
        <f t="shared" si="94"/>
        <v>0</v>
      </c>
      <c r="CQ355" s="8">
        <f t="shared" si="95"/>
        <v>0</v>
      </c>
      <c r="CR355" s="8">
        <f t="shared" si="96"/>
        <v>0</v>
      </c>
      <c r="CS355" s="8">
        <f t="shared" si="97"/>
        <v>0</v>
      </c>
      <c r="CT355" s="8">
        <f t="shared" si="98"/>
        <v>0</v>
      </c>
      <c r="CU355" s="8">
        <f t="shared" si="99"/>
        <v>0</v>
      </c>
      <c r="CV355" s="8">
        <f t="shared" si="100"/>
        <v>0</v>
      </c>
      <c r="CW355" s="8" t="str">
        <f>+_xlfn.XLOOKUP(Table1[[#This Row],[L4 Code]],KIRMATAŞ!B:B,KIRMATAŞ!B:B,"")</f>
        <v/>
      </c>
      <c r="CX355" s="8" t="str">
        <f>+_xlfn.XLOOKUP(Table1[[#This Row],[L4 Code]],'SU TEMİNİ'!C:C,'SU TEMİNİ'!C:C,"")</f>
        <v/>
      </c>
      <c r="CY355" s="8" t="str">
        <f>+_xlfn.XLOOKUP(Table1[[#This Row],[L4 Code]],TAŞ!C:C,TAŞ!C:C,"")</f>
        <v/>
      </c>
      <c r="CZ355" s="8" t="str">
        <f>Table1[[#This Row],[L4 Code]]&amp;"-"&amp;Table1[[#This Row],[T1 Code]]</f>
        <v>E-02.MAK-04.BKM-100-1000</v>
      </c>
      <c r="DA355" s="8"/>
      <c r="DB355" s="8"/>
      <c r="DC355" s="8"/>
      <c r="DD355" s="8"/>
      <c r="DE355" s="8"/>
      <c r="DF355" s="8"/>
      <c r="DG355" s="8"/>
      <c r="DH355" s="8"/>
    </row>
    <row r="356" spans="1:112">
      <c r="A356" s="3" t="s">
        <v>5443</v>
      </c>
      <c r="B356" t="s">
        <v>4107</v>
      </c>
      <c r="D356" t="s">
        <v>4967</v>
      </c>
      <c r="F356" s="77" t="s">
        <v>4973</v>
      </c>
      <c r="H356" s="3" t="s">
        <v>5444</v>
      </c>
      <c r="I356" s="3"/>
      <c r="J356" s="78"/>
      <c r="K356" s="78"/>
      <c r="M356" s="78"/>
      <c r="V356" s="8">
        <v>1</v>
      </c>
      <c r="W356" s="8">
        <v>1</v>
      </c>
      <c r="X356" s="8">
        <v>1</v>
      </c>
      <c r="Y356" s="10">
        <v>1</v>
      </c>
      <c r="Z356" s="8">
        <v>1</v>
      </c>
      <c r="AA356" s="8">
        <v>1</v>
      </c>
      <c r="AB356" s="8">
        <v>1</v>
      </c>
      <c r="AC356" s="8">
        <v>1</v>
      </c>
      <c r="AD356" s="8">
        <v>1</v>
      </c>
      <c r="AE356" s="8">
        <v>1</v>
      </c>
      <c r="AF356" s="8">
        <v>1</v>
      </c>
      <c r="AG356" s="8">
        <v>1</v>
      </c>
      <c r="AH356" s="8">
        <v>1</v>
      </c>
      <c r="AI356" s="8">
        <v>1</v>
      </c>
      <c r="AJ356" s="8">
        <v>1</v>
      </c>
      <c r="AK356" s="8">
        <v>1</v>
      </c>
      <c r="AL356" s="8">
        <v>1</v>
      </c>
      <c r="AM356" s="8">
        <v>1</v>
      </c>
      <c r="AN356" s="8">
        <v>1</v>
      </c>
      <c r="AO356" s="8">
        <v>1</v>
      </c>
      <c r="AP356" s="8">
        <v>1</v>
      </c>
      <c r="AQ356" s="8">
        <v>1</v>
      </c>
      <c r="AR356" s="8">
        <v>1</v>
      </c>
      <c r="AS356" s="8">
        <v>1</v>
      </c>
      <c r="AT356" s="8">
        <v>1</v>
      </c>
      <c r="AU356" s="8">
        <v>1</v>
      </c>
      <c r="AV356" s="8">
        <v>1</v>
      </c>
      <c r="AW356" s="8">
        <v>1</v>
      </c>
      <c r="AX356" s="8">
        <v>1</v>
      </c>
      <c r="AY356" s="8">
        <v>1</v>
      </c>
      <c r="AZ356" s="8">
        <v>1</v>
      </c>
      <c r="BA356" s="8">
        <v>1</v>
      </c>
      <c r="BB356" s="8">
        <v>1</v>
      </c>
      <c r="BC356" s="8">
        <v>1</v>
      </c>
      <c r="BD356" s="8">
        <v>1</v>
      </c>
      <c r="BE356" s="8">
        <v>1</v>
      </c>
      <c r="BF356" s="8">
        <v>1</v>
      </c>
      <c r="BG356" s="8">
        <v>1</v>
      </c>
      <c r="BH356" s="8">
        <v>1</v>
      </c>
      <c r="BI356" s="8">
        <v>1</v>
      </c>
      <c r="BJ356" s="8">
        <v>1</v>
      </c>
      <c r="BK356" s="8">
        <v>1</v>
      </c>
      <c r="BL356" s="8">
        <v>1</v>
      </c>
      <c r="BM356" s="8">
        <v>1</v>
      </c>
      <c r="BN356" s="8">
        <v>1</v>
      </c>
      <c r="BO356" s="8">
        <v>1</v>
      </c>
      <c r="BP356" s="8">
        <v>1</v>
      </c>
      <c r="BQ356" s="8">
        <v>1</v>
      </c>
      <c r="BR356" s="8">
        <v>1</v>
      </c>
      <c r="BS356" s="8">
        <v>1</v>
      </c>
      <c r="BT356" s="8">
        <v>1</v>
      </c>
      <c r="BU356" s="8">
        <v>1</v>
      </c>
      <c r="BV356" s="8">
        <v>1</v>
      </c>
      <c r="BW356" s="8">
        <v>1</v>
      </c>
      <c r="CK356" s="8">
        <f t="shared" si="89"/>
        <v>0</v>
      </c>
      <c r="CL356" s="8">
        <f t="shared" si="90"/>
        <v>0</v>
      </c>
      <c r="CM356" s="8">
        <f t="shared" si="91"/>
        <v>0</v>
      </c>
      <c r="CN356" s="8">
        <f t="shared" si="92"/>
        <v>0</v>
      </c>
      <c r="CO356" s="8">
        <f t="shared" si="93"/>
        <v>0</v>
      </c>
      <c r="CP356" s="8">
        <f t="shared" si="94"/>
        <v>0</v>
      </c>
      <c r="CQ356" s="8">
        <f t="shared" si="95"/>
        <v>0</v>
      </c>
      <c r="CR356" s="8">
        <f t="shared" si="96"/>
        <v>0</v>
      </c>
      <c r="CS356" s="8">
        <f t="shared" si="97"/>
        <v>0</v>
      </c>
      <c r="CT356" s="8">
        <f t="shared" si="98"/>
        <v>0</v>
      </c>
      <c r="CU356" s="8">
        <f t="shared" si="99"/>
        <v>0</v>
      </c>
      <c r="CV356" s="8">
        <f t="shared" si="100"/>
        <v>0</v>
      </c>
      <c r="CW356" s="8" t="str">
        <f>+_xlfn.XLOOKUP(Table1[[#This Row],[L4 Code]],KIRMATAŞ!B:B,KIRMATAŞ!B:B,"")</f>
        <v/>
      </c>
      <c r="CX356" s="8" t="str">
        <f>+_xlfn.XLOOKUP(Table1[[#This Row],[L4 Code]],'SU TEMİNİ'!C:C,'SU TEMİNİ'!C:C,"")</f>
        <v/>
      </c>
      <c r="CY356" s="8" t="str">
        <f>+_xlfn.XLOOKUP(Table1[[#This Row],[L4 Code]],TAŞ!C:C,TAŞ!C:C,"")</f>
        <v/>
      </c>
      <c r="CZ356" s="8" t="str">
        <f>Table1[[#This Row],[L4 Code]]&amp;"-"&amp;Table1[[#This Row],[T1 Code]]</f>
        <v>E-02.MAK-04.BKM-105-1000</v>
      </c>
      <c r="DA356" s="8"/>
      <c r="DB356" s="8"/>
      <c r="DC356" s="8"/>
      <c r="DD356" s="8"/>
      <c r="DE356" s="8"/>
      <c r="DF356" s="8"/>
      <c r="DG356" s="8"/>
      <c r="DH356" s="8"/>
    </row>
    <row r="357" spans="1:112">
      <c r="A357" s="3" t="s">
        <v>5443</v>
      </c>
      <c r="B357" t="s">
        <v>5205</v>
      </c>
      <c r="D357" t="s">
        <v>4967</v>
      </c>
      <c r="F357" s="77" t="s">
        <v>4973</v>
      </c>
      <c r="H357" s="3" t="s">
        <v>5444</v>
      </c>
      <c r="I357" s="3"/>
      <c r="J357" s="78"/>
      <c r="K357" s="78"/>
      <c r="M357" s="78"/>
      <c r="V357" s="8">
        <v>1</v>
      </c>
      <c r="W357" s="8">
        <v>1</v>
      </c>
      <c r="X357" s="8">
        <v>1</v>
      </c>
      <c r="Y357" s="10">
        <v>1</v>
      </c>
      <c r="Z357" s="8">
        <v>1</v>
      </c>
      <c r="AA357" s="8">
        <v>1</v>
      </c>
      <c r="AB357" s="8">
        <v>1</v>
      </c>
      <c r="AC357" s="8">
        <v>1</v>
      </c>
      <c r="AD357" s="8">
        <v>1</v>
      </c>
      <c r="AE357" s="8">
        <v>1</v>
      </c>
      <c r="AF357" s="8">
        <v>1</v>
      </c>
      <c r="AG357" s="8">
        <v>1</v>
      </c>
      <c r="AH357" s="8">
        <v>1</v>
      </c>
      <c r="AI357" s="8">
        <v>1</v>
      </c>
      <c r="AJ357" s="8">
        <v>1</v>
      </c>
      <c r="AK357" s="8">
        <v>1</v>
      </c>
      <c r="AL357" s="8">
        <v>1</v>
      </c>
      <c r="AM357" s="8">
        <v>1</v>
      </c>
      <c r="AN357" s="8">
        <v>1</v>
      </c>
      <c r="AO357" s="8">
        <v>1</v>
      </c>
      <c r="AP357" s="8">
        <v>1</v>
      </c>
      <c r="AQ357" s="8">
        <v>1</v>
      </c>
      <c r="AR357" s="8">
        <v>1</v>
      </c>
      <c r="AS357" s="8">
        <v>1</v>
      </c>
      <c r="AT357" s="8">
        <v>1</v>
      </c>
      <c r="AU357" s="8">
        <v>1</v>
      </c>
      <c r="AV357" s="8">
        <v>1</v>
      </c>
      <c r="AW357" s="8">
        <v>1</v>
      </c>
      <c r="AX357" s="8">
        <v>1</v>
      </c>
      <c r="AY357" s="8">
        <v>1</v>
      </c>
      <c r="AZ357" s="8">
        <v>1</v>
      </c>
      <c r="BA357" s="8">
        <v>1</v>
      </c>
      <c r="BB357" s="8">
        <v>1</v>
      </c>
      <c r="BC357" s="8">
        <v>1</v>
      </c>
      <c r="BD357" s="8">
        <v>1</v>
      </c>
      <c r="BE357" s="8">
        <v>1</v>
      </c>
      <c r="BF357" s="8">
        <v>1</v>
      </c>
      <c r="BG357" s="8">
        <v>1</v>
      </c>
      <c r="BH357" s="8">
        <v>1</v>
      </c>
      <c r="BI357" s="8">
        <v>1</v>
      </c>
      <c r="BJ357" s="8">
        <v>1</v>
      </c>
      <c r="BK357" s="8">
        <v>1</v>
      </c>
      <c r="BL357" s="8">
        <v>1</v>
      </c>
      <c r="BM357" s="8">
        <v>1</v>
      </c>
      <c r="BN357" s="8">
        <v>1</v>
      </c>
      <c r="BO357" s="8">
        <v>1</v>
      </c>
      <c r="BP357" s="8">
        <v>1</v>
      </c>
      <c r="BQ357" s="8">
        <v>1</v>
      </c>
      <c r="BR357" s="8">
        <v>1</v>
      </c>
      <c r="BS357" s="8">
        <v>1</v>
      </c>
      <c r="BT357" s="8">
        <v>1</v>
      </c>
      <c r="BU357" s="8">
        <v>1</v>
      </c>
      <c r="BV357" s="8">
        <v>1</v>
      </c>
      <c r="BW357" s="8">
        <v>1</v>
      </c>
      <c r="CK357" s="8">
        <f t="shared" si="89"/>
        <v>0</v>
      </c>
      <c r="CL357" s="8">
        <f t="shared" si="90"/>
        <v>0</v>
      </c>
      <c r="CM357" s="8">
        <f t="shared" si="91"/>
        <v>0</v>
      </c>
      <c r="CN357" s="8">
        <f t="shared" si="92"/>
        <v>0</v>
      </c>
      <c r="CO357" s="8">
        <f t="shared" si="93"/>
        <v>0</v>
      </c>
      <c r="CP357" s="8">
        <f t="shared" si="94"/>
        <v>0</v>
      </c>
      <c r="CQ357" s="8">
        <f t="shared" si="95"/>
        <v>0</v>
      </c>
      <c r="CR357" s="8">
        <f t="shared" si="96"/>
        <v>0</v>
      </c>
      <c r="CS357" s="8">
        <f t="shared" si="97"/>
        <v>0</v>
      </c>
      <c r="CT357" s="8">
        <f t="shared" si="98"/>
        <v>0</v>
      </c>
      <c r="CU357" s="8">
        <f t="shared" si="99"/>
        <v>0</v>
      </c>
      <c r="CV357" s="8">
        <f t="shared" si="100"/>
        <v>0</v>
      </c>
      <c r="CW357" s="8" t="str">
        <f>+_xlfn.XLOOKUP(Table1[[#This Row],[L4 Code]],KIRMATAŞ!B:B,KIRMATAŞ!B:B,"")</f>
        <v/>
      </c>
      <c r="CX357" s="8" t="str">
        <f>+_xlfn.XLOOKUP(Table1[[#This Row],[L4 Code]],'SU TEMİNİ'!C:C,'SU TEMİNİ'!C:C,"")</f>
        <v/>
      </c>
      <c r="CY357" s="8" t="str">
        <f>+_xlfn.XLOOKUP(Table1[[#This Row],[L4 Code]],TAŞ!C:C,TAŞ!C:C,"")</f>
        <v/>
      </c>
      <c r="CZ357" s="8" t="str">
        <f>Table1[[#This Row],[L4 Code]]&amp;"-"&amp;Table1[[#This Row],[T1 Code]]</f>
        <v>E-02.MAK-04.BKM-106-1000</v>
      </c>
      <c r="DA357" s="8"/>
      <c r="DB357" s="8"/>
      <c r="DC357" s="8"/>
      <c r="DD357" s="8"/>
      <c r="DE357" s="8"/>
      <c r="DF357" s="8"/>
      <c r="DG357" s="8"/>
      <c r="DH357" s="8"/>
    </row>
    <row r="358" spans="1:112">
      <c r="A358" s="3" t="s">
        <v>5443</v>
      </c>
      <c r="B358" t="s">
        <v>4109</v>
      </c>
      <c r="D358" t="s">
        <v>4967</v>
      </c>
      <c r="F358" s="77" t="s">
        <v>4973</v>
      </c>
      <c r="H358" s="3" t="s">
        <v>5444</v>
      </c>
      <c r="I358" s="3"/>
      <c r="J358" s="78"/>
      <c r="K358" s="78"/>
      <c r="M358" s="78"/>
      <c r="V358" s="8">
        <v>1</v>
      </c>
      <c r="W358" s="8">
        <v>1</v>
      </c>
      <c r="X358" s="8">
        <v>1</v>
      </c>
      <c r="Y358" s="10">
        <v>1</v>
      </c>
      <c r="Z358" s="8">
        <v>1</v>
      </c>
      <c r="AA358" s="8">
        <v>1</v>
      </c>
      <c r="AB358" s="8">
        <v>1</v>
      </c>
      <c r="AC358" s="8">
        <v>1</v>
      </c>
      <c r="AD358" s="8">
        <v>1</v>
      </c>
      <c r="AE358" s="8">
        <v>1</v>
      </c>
      <c r="AF358" s="8">
        <v>1</v>
      </c>
      <c r="AG358" s="8">
        <v>1</v>
      </c>
      <c r="AH358" s="8">
        <v>1</v>
      </c>
      <c r="AI358" s="8">
        <v>1</v>
      </c>
      <c r="AJ358" s="8">
        <v>1</v>
      </c>
      <c r="AK358" s="8">
        <v>1</v>
      </c>
      <c r="AL358" s="8">
        <v>1</v>
      </c>
      <c r="AM358" s="8">
        <v>1</v>
      </c>
      <c r="AN358" s="8">
        <v>1</v>
      </c>
      <c r="AO358" s="8">
        <v>1</v>
      </c>
      <c r="AP358" s="8">
        <v>1</v>
      </c>
      <c r="AQ358" s="8">
        <v>1</v>
      </c>
      <c r="AR358" s="8">
        <v>1</v>
      </c>
      <c r="AS358" s="8">
        <v>1</v>
      </c>
      <c r="AT358" s="8">
        <v>1</v>
      </c>
      <c r="AU358" s="8">
        <v>1</v>
      </c>
      <c r="AV358" s="8">
        <v>1</v>
      </c>
      <c r="AW358" s="8">
        <v>1</v>
      </c>
      <c r="AX358" s="8">
        <v>1</v>
      </c>
      <c r="AY358" s="8">
        <v>1</v>
      </c>
      <c r="AZ358" s="8">
        <v>1</v>
      </c>
      <c r="BA358" s="8">
        <v>1</v>
      </c>
      <c r="BB358" s="8">
        <v>1</v>
      </c>
      <c r="BC358" s="8">
        <v>1</v>
      </c>
      <c r="BD358" s="8">
        <v>1</v>
      </c>
      <c r="BE358" s="8">
        <v>1</v>
      </c>
      <c r="BF358" s="8">
        <v>1</v>
      </c>
      <c r="BG358" s="8">
        <v>1</v>
      </c>
      <c r="BH358" s="8">
        <v>1</v>
      </c>
      <c r="BI358" s="8">
        <v>1</v>
      </c>
      <c r="BJ358" s="8">
        <v>1</v>
      </c>
      <c r="BK358" s="8">
        <v>1</v>
      </c>
      <c r="BL358" s="8">
        <v>1</v>
      </c>
      <c r="BM358" s="8">
        <v>1</v>
      </c>
      <c r="BN358" s="8">
        <v>1</v>
      </c>
      <c r="BO358" s="8">
        <v>1</v>
      </c>
      <c r="BP358" s="8">
        <v>1</v>
      </c>
      <c r="BQ358" s="8">
        <v>1</v>
      </c>
      <c r="BR358" s="8">
        <v>1</v>
      </c>
      <c r="BS358" s="8">
        <v>1</v>
      </c>
      <c r="BT358" s="8">
        <v>1</v>
      </c>
      <c r="BU358" s="8">
        <v>1</v>
      </c>
      <c r="BV358" s="8">
        <v>1</v>
      </c>
      <c r="BW358" s="8">
        <v>1</v>
      </c>
      <c r="CK358" s="8">
        <f t="shared" si="89"/>
        <v>0</v>
      </c>
      <c r="CL358" s="8">
        <f t="shared" si="90"/>
        <v>0</v>
      </c>
      <c r="CM358" s="8">
        <f t="shared" si="91"/>
        <v>0</v>
      </c>
      <c r="CN358" s="8">
        <f t="shared" si="92"/>
        <v>0</v>
      </c>
      <c r="CO358" s="8">
        <f t="shared" si="93"/>
        <v>0</v>
      </c>
      <c r="CP358" s="8">
        <f t="shared" si="94"/>
        <v>0</v>
      </c>
      <c r="CQ358" s="8">
        <f t="shared" si="95"/>
        <v>0</v>
      </c>
      <c r="CR358" s="8">
        <f t="shared" si="96"/>
        <v>0</v>
      </c>
      <c r="CS358" s="8">
        <f t="shared" si="97"/>
        <v>0</v>
      </c>
      <c r="CT358" s="8">
        <f t="shared" si="98"/>
        <v>0</v>
      </c>
      <c r="CU358" s="8">
        <f t="shared" si="99"/>
        <v>0</v>
      </c>
      <c r="CV358" s="8">
        <f t="shared" si="100"/>
        <v>0</v>
      </c>
      <c r="CW358" s="8" t="str">
        <f>+_xlfn.XLOOKUP(Table1[[#This Row],[L4 Code]],KIRMATAŞ!B:B,KIRMATAŞ!B:B,"")</f>
        <v/>
      </c>
      <c r="CX358" s="8" t="str">
        <f>+_xlfn.XLOOKUP(Table1[[#This Row],[L4 Code]],'SU TEMİNİ'!C:C,'SU TEMİNİ'!C:C,"")</f>
        <v/>
      </c>
      <c r="CY358" s="8" t="str">
        <f>+_xlfn.XLOOKUP(Table1[[#This Row],[L4 Code]],TAŞ!C:C,TAŞ!C:C,"")</f>
        <v/>
      </c>
      <c r="CZ358" s="8" t="str">
        <f>Table1[[#This Row],[L4 Code]]&amp;"-"&amp;Table1[[#This Row],[T1 Code]]</f>
        <v>E-02.MAK-04.BKM-110-1000</v>
      </c>
      <c r="DA358" s="8"/>
      <c r="DB358" s="8"/>
      <c r="DC358" s="8"/>
      <c r="DD358" s="8"/>
      <c r="DE358" s="8"/>
      <c r="DF358" s="8"/>
      <c r="DG358" s="8"/>
      <c r="DH358" s="8"/>
    </row>
    <row r="359" spans="1:112">
      <c r="A359" s="3" t="s">
        <v>5443</v>
      </c>
      <c r="B359" t="s">
        <v>4111</v>
      </c>
      <c r="D359" t="s">
        <v>4967</v>
      </c>
      <c r="F359" s="77" t="s">
        <v>4973</v>
      </c>
      <c r="H359" s="3" t="s">
        <v>5444</v>
      </c>
      <c r="I359" s="3"/>
      <c r="J359" s="78"/>
      <c r="K359" s="78"/>
      <c r="M359" s="78"/>
      <c r="V359" s="8">
        <v>1</v>
      </c>
      <c r="W359" s="8">
        <v>1</v>
      </c>
      <c r="X359" s="8">
        <v>1</v>
      </c>
      <c r="Y359" s="10">
        <v>1</v>
      </c>
      <c r="Z359" s="8">
        <v>1</v>
      </c>
      <c r="AA359" s="8">
        <v>1</v>
      </c>
      <c r="AB359" s="8">
        <v>1</v>
      </c>
      <c r="AC359" s="8">
        <v>1</v>
      </c>
      <c r="AD359" s="8">
        <v>1</v>
      </c>
      <c r="AE359" s="8">
        <v>1</v>
      </c>
      <c r="AF359" s="8">
        <v>1</v>
      </c>
      <c r="AG359" s="8">
        <v>1</v>
      </c>
      <c r="AH359" s="8">
        <v>1</v>
      </c>
      <c r="AI359" s="8">
        <v>1</v>
      </c>
      <c r="AJ359" s="8">
        <v>1</v>
      </c>
      <c r="AK359" s="8">
        <v>1</v>
      </c>
      <c r="AL359" s="8">
        <v>1</v>
      </c>
      <c r="AM359" s="8">
        <v>1</v>
      </c>
      <c r="AN359" s="8">
        <v>1</v>
      </c>
      <c r="AO359" s="8">
        <v>1</v>
      </c>
      <c r="AP359" s="8">
        <v>1</v>
      </c>
      <c r="AQ359" s="8">
        <v>1</v>
      </c>
      <c r="AR359" s="8">
        <v>1</v>
      </c>
      <c r="AS359" s="8">
        <v>1</v>
      </c>
      <c r="AT359" s="8">
        <v>1</v>
      </c>
      <c r="AU359" s="8">
        <v>1</v>
      </c>
      <c r="AV359" s="8">
        <v>1</v>
      </c>
      <c r="AW359" s="8">
        <v>1</v>
      </c>
      <c r="AX359" s="8">
        <v>1</v>
      </c>
      <c r="AY359" s="8">
        <v>1</v>
      </c>
      <c r="AZ359" s="8">
        <v>1</v>
      </c>
      <c r="BA359" s="8">
        <v>1</v>
      </c>
      <c r="BB359" s="8">
        <v>1</v>
      </c>
      <c r="BC359" s="8">
        <v>1</v>
      </c>
      <c r="BD359" s="8">
        <v>1</v>
      </c>
      <c r="BE359" s="8">
        <v>1</v>
      </c>
      <c r="BF359" s="8">
        <v>1</v>
      </c>
      <c r="BG359" s="8">
        <v>1</v>
      </c>
      <c r="BH359" s="8">
        <v>1</v>
      </c>
      <c r="BI359" s="8">
        <v>1</v>
      </c>
      <c r="BJ359" s="8">
        <v>1</v>
      </c>
      <c r="BK359" s="8">
        <v>1</v>
      </c>
      <c r="BL359" s="8">
        <v>1</v>
      </c>
      <c r="BM359" s="8">
        <v>1</v>
      </c>
      <c r="BN359" s="8">
        <v>1</v>
      </c>
      <c r="BO359" s="8">
        <v>1</v>
      </c>
      <c r="BP359" s="8">
        <v>1</v>
      </c>
      <c r="BQ359" s="8">
        <v>1</v>
      </c>
      <c r="BR359" s="8">
        <v>1</v>
      </c>
      <c r="BS359" s="8">
        <v>1</v>
      </c>
      <c r="BT359" s="8">
        <v>1</v>
      </c>
      <c r="BU359" s="8">
        <v>1</v>
      </c>
      <c r="BV359" s="8">
        <v>1</v>
      </c>
      <c r="BW359" s="8">
        <v>1</v>
      </c>
      <c r="CK359" s="8">
        <f t="shared" si="89"/>
        <v>0</v>
      </c>
      <c r="CL359" s="8">
        <f t="shared" si="90"/>
        <v>0</v>
      </c>
      <c r="CM359" s="8">
        <f t="shared" si="91"/>
        <v>0</v>
      </c>
      <c r="CN359" s="8">
        <f t="shared" si="92"/>
        <v>0</v>
      </c>
      <c r="CO359" s="8">
        <f t="shared" si="93"/>
        <v>0</v>
      </c>
      <c r="CP359" s="8">
        <f t="shared" si="94"/>
        <v>0</v>
      </c>
      <c r="CQ359" s="8">
        <f t="shared" si="95"/>
        <v>0</v>
      </c>
      <c r="CR359" s="8">
        <f t="shared" si="96"/>
        <v>0</v>
      </c>
      <c r="CS359" s="8">
        <f t="shared" si="97"/>
        <v>0</v>
      </c>
      <c r="CT359" s="8">
        <f t="shared" si="98"/>
        <v>0</v>
      </c>
      <c r="CU359" s="8">
        <f t="shared" si="99"/>
        <v>0</v>
      </c>
      <c r="CV359" s="8">
        <f t="shared" si="100"/>
        <v>0</v>
      </c>
      <c r="CW359" s="8" t="str">
        <f>+_xlfn.XLOOKUP(Table1[[#This Row],[L4 Code]],KIRMATAŞ!B:B,KIRMATAŞ!B:B,"")</f>
        <v/>
      </c>
      <c r="CX359" s="8" t="str">
        <f>+_xlfn.XLOOKUP(Table1[[#This Row],[L4 Code]],'SU TEMİNİ'!C:C,'SU TEMİNİ'!C:C,"")</f>
        <v/>
      </c>
      <c r="CY359" s="8" t="str">
        <f>+_xlfn.XLOOKUP(Table1[[#This Row],[L4 Code]],TAŞ!C:C,TAŞ!C:C,"")</f>
        <v/>
      </c>
      <c r="CZ359" s="8" t="str">
        <f>Table1[[#This Row],[L4 Code]]&amp;"-"&amp;Table1[[#This Row],[T1 Code]]</f>
        <v>E-02.MAK-04.BKM-111-1000</v>
      </c>
      <c r="DA359" s="8"/>
      <c r="DB359" s="8"/>
      <c r="DC359" s="8"/>
      <c r="DD359" s="8"/>
      <c r="DE359" s="8"/>
      <c r="DF359" s="8"/>
      <c r="DG359" s="8"/>
      <c r="DH359" s="8"/>
    </row>
    <row r="360" spans="1:112">
      <c r="A360" s="3" t="s">
        <v>5443</v>
      </c>
      <c r="B360" t="s">
        <v>4113</v>
      </c>
      <c r="D360" t="s">
        <v>4967</v>
      </c>
      <c r="F360" s="77" t="s">
        <v>4973</v>
      </c>
      <c r="H360" s="3" t="s">
        <v>5444</v>
      </c>
      <c r="I360" s="3"/>
      <c r="J360" s="78"/>
      <c r="K360" s="78"/>
      <c r="M360" s="78"/>
      <c r="V360" s="8">
        <v>1</v>
      </c>
      <c r="W360" s="8">
        <v>1</v>
      </c>
      <c r="X360" s="8">
        <v>1</v>
      </c>
      <c r="Y360" s="10">
        <v>1</v>
      </c>
      <c r="Z360" s="8">
        <v>1</v>
      </c>
      <c r="AA360" s="8">
        <v>1</v>
      </c>
      <c r="AB360" s="8">
        <v>1</v>
      </c>
      <c r="AC360" s="8">
        <v>1</v>
      </c>
      <c r="AD360" s="8">
        <v>1</v>
      </c>
      <c r="AE360" s="8">
        <v>1</v>
      </c>
      <c r="AF360" s="8">
        <v>1</v>
      </c>
      <c r="AG360" s="8">
        <v>1</v>
      </c>
      <c r="AH360" s="8">
        <v>1</v>
      </c>
      <c r="AI360" s="8">
        <v>1</v>
      </c>
      <c r="AJ360" s="8">
        <v>1</v>
      </c>
      <c r="AK360" s="8">
        <v>1</v>
      </c>
      <c r="AL360" s="8">
        <v>1</v>
      </c>
      <c r="AM360" s="8">
        <v>1</v>
      </c>
      <c r="AN360" s="8">
        <v>1</v>
      </c>
      <c r="AO360" s="8">
        <v>1</v>
      </c>
      <c r="AP360" s="8">
        <v>1</v>
      </c>
      <c r="AQ360" s="8">
        <v>1</v>
      </c>
      <c r="AR360" s="8">
        <v>1</v>
      </c>
      <c r="AS360" s="8">
        <v>1</v>
      </c>
      <c r="AT360" s="8">
        <v>1</v>
      </c>
      <c r="AU360" s="8">
        <v>1</v>
      </c>
      <c r="AV360" s="8">
        <v>1</v>
      </c>
      <c r="AW360" s="8">
        <v>1</v>
      </c>
      <c r="AX360" s="8">
        <v>1</v>
      </c>
      <c r="AY360" s="8">
        <v>1</v>
      </c>
      <c r="AZ360" s="8">
        <v>1</v>
      </c>
      <c r="BA360" s="8">
        <v>1</v>
      </c>
      <c r="BB360" s="8">
        <v>1</v>
      </c>
      <c r="BC360" s="8">
        <v>1</v>
      </c>
      <c r="BD360" s="8">
        <v>1</v>
      </c>
      <c r="BE360" s="8">
        <v>1</v>
      </c>
      <c r="BF360" s="8">
        <v>1</v>
      </c>
      <c r="BG360" s="8">
        <v>1</v>
      </c>
      <c r="BH360" s="8">
        <v>1</v>
      </c>
      <c r="BI360" s="8">
        <v>1</v>
      </c>
      <c r="BJ360" s="8">
        <v>1</v>
      </c>
      <c r="BK360" s="8">
        <v>1</v>
      </c>
      <c r="BL360" s="8">
        <v>1</v>
      </c>
      <c r="BM360" s="8">
        <v>1</v>
      </c>
      <c r="BN360" s="8">
        <v>1</v>
      </c>
      <c r="BO360" s="8">
        <v>1</v>
      </c>
      <c r="BP360" s="8">
        <v>1</v>
      </c>
      <c r="BQ360" s="8">
        <v>1</v>
      </c>
      <c r="BR360" s="8">
        <v>1</v>
      </c>
      <c r="BS360" s="8">
        <v>1</v>
      </c>
      <c r="BT360" s="8">
        <v>1</v>
      </c>
      <c r="BU360" s="8">
        <v>1</v>
      </c>
      <c r="BV360" s="8">
        <v>1</v>
      </c>
      <c r="BW360" s="8">
        <v>1</v>
      </c>
      <c r="CK360" s="8">
        <f t="shared" si="89"/>
        <v>0</v>
      </c>
      <c r="CL360" s="8">
        <f t="shared" si="90"/>
        <v>0</v>
      </c>
      <c r="CM360" s="8">
        <f t="shared" si="91"/>
        <v>0</v>
      </c>
      <c r="CN360" s="8">
        <f t="shared" si="92"/>
        <v>0</v>
      </c>
      <c r="CO360" s="8">
        <f t="shared" si="93"/>
        <v>0</v>
      </c>
      <c r="CP360" s="8">
        <f t="shared" si="94"/>
        <v>0</v>
      </c>
      <c r="CQ360" s="8">
        <f t="shared" si="95"/>
        <v>0</v>
      </c>
      <c r="CR360" s="8">
        <f t="shared" si="96"/>
        <v>0</v>
      </c>
      <c r="CS360" s="8">
        <f t="shared" si="97"/>
        <v>0</v>
      </c>
      <c r="CT360" s="8">
        <f t="shared" si="98"/>
        <v>0</v>
      </c>
      <c r="CU360" s="8">
        <f t="shared" si="99"/>
        <v>0</v>
      </c>
      <c r="CV360" s="8">
        <f t="shared" si="100"/>
        <v>0</v>
      </c>
      <c r="CW360" s="8" t="str">
        <f>+_xlfn.XLOOKUP(Table1[[#This Row],[L4 Code]],KIRMATAŞ!B:B,KIRMATAŞ!B:B,"")</f>
        <v/>
      </c>
      <c r="CX360" s="8" t="str">
        <f>+_xlfn.XLOOKUP(Table1[[#This Row],[L4 Code]],'SU TEMİNİ'!C:C,'SU TEMİNİ'!C:C,"")</f>
        <v/>
      </c>
      <c r="CY360" s="8" t="str">
        <f>+_xlfn.XLOOKUP(Table1[[#This Row],[L4 Code]],TAŞ!C:C,TAŞ!C:C,"")</f>
        <v/>
      </c>
      <c r="CZ360" s="8" t="str">
        <f>Table1[[#This Row],[L4 Code]]&amp;"-"&amp;Table1[[#This Row],[T1 Code]]</f>
        <v>E-02.MAK-04.BKM-121-1000</v>
      </c>
      <c r="DA360" s="8"/>
      <c r="DB360" s="8"/>
      <c r="DC360" s="8"/>
      <c r="DD360" s="8"/>
      <c r="DE360" s="8"/>
      <c r="DF360" s="8"/>
      <c r="DG360" s="8"/>
      <c r="DH360" s="8"/>
    </row>
    <row r="361" spans="1:112">
      <c r="A361" s="3" t="s">
        <v>5443</v>
      </c>
      <c r="B361" t="s">
        <v>4116</v>
      </c>
      <c r="D361" t="s">
        <v>4967</v>
      </c>
      <c r="F361" s="77" t="s">
        <v>4973</v>
      </c>
      <c r="H361" s="3" t="s">
        <v>5444</v>
      </c>
      <c r="I361" s="3"/>
      <c r="J361" s="78"/>
      <c r="K361" s="78"/>
      <c r="M361" s="78"/>
      <c r="V361" s="8">
        <v>1</v>
      </c>
      <c r="W361" s="8">
        <v>1</v>
      </c>
      <c r="X361" s="8">
        <v>1</v>
      </c>
      <c r="Y361" s="10">
        <v>1</v>
      </c>
      <c r="Z361" s="8">
        <v>1</v>
      </c>
      <c r="AA361" s="8">
        <v>1</v>
      </c>
      <c r="AB361" s="8">
        <v>1</v>
      </c>
      <c r="AC361" s="8">
        <v>1</v>
      </c>
      <c r="AD361" s="8">
        <v>1</v>
      </c>
      <c r="AE361" s="8">
        <v>1</v>
      </c>
      <c r="AF361" s="8">
        <v>1</v>
      </c>
      <c r="AG361" s="8">
        <v>1</v>
      </c>
      <c r="AH361" s="8">
        <v>1</v>
      </c>
      <c r="AI361" s="8">
        <v>1</v>
      </c>
      <c r="AJ361" s="8">
        <v>1</v>
      </c>
      <c r="AK361" s="8">
        <v>1</v>
      </c>
      <c r="AL361" s="8">
        <v>1</v>
      </c>
      <c r="AM361" s="8">
        <v>1</v>
      </c>
      <c r="AN361" s="8">
        <v>1</v>
      </c>
      <c r="AO361" s="8">
        <v>1</v>
      </c>
      <c r="AP361" s="8">
        <v>1</v>
      </c>
      <c r="AQ361" s="8">
        <v>1</v>
      </c>
      <c r="AR361" s="8">
        <v>1</v>
      </c>
      <c r="AS361" s="8">
        <v>1</v>
      </c>
      <c r="AT361" s="8">
        <v>1</v>
      </c>
      <c r="AU361" s="8">
        <v>1</v>
      </c>
      <c r="AV361" s="8">
        <v>1</v>
      </c>
      <c r="AW361" s="8">
        <v>1</v>
      </c>
      <c r="AX361" s="8">
        <v>1</v>
      </c>
      <c r="AY361" s="8">
        <v>1</v>
      </c>
      <c r="AZ361" s="8">
        <v>1</v>
      </c>
      <c r="BA361" s="8">
        <v>1</v>
      </c>
      <c r="BB361" s="8">
        <v>1</v>
      </c>
      <c r="BC361" s="8">
        <v>1</v>
      </c>
      <c r="BD361" s="8">
        <v>1</v>
      </c>
      <c r="BE361" s="8">
        <v>1</v>
      </c>
      <c r="BF361" s="8">
        <v>1</v>
      </c>
      <c r="BG361" s="8">
        <v>1</v>
      </c>
      <c r="BH361" s="8">
        <v>1</v>
      </c>
      <c r="BI361" s="8">
        <v>1</v>
      </c>
      <c r="BJ361" s="8">
        <v>1</v>
      </c>
      <c r="BK361" s="8">
        <v>1</v>
      </c>
      <c r="BL361" s="8">
        <v>1</v>
      </c>
      <c r="BM361" s="8">
        <v>1</v>
      </c>
      <c r="BN361" s="8">
        <v>1</v>
      </c>
      <c r="BO361" s="8">
        <v>1</v>
      </c>
      <c r="BP361" s="8">
        <v>1</v>
      </c>
      <c r="BQ361" s="8">
        <v>1</v>
      </c>
      <c r="BR361" s="8">
        <v>1</v>
      </c>
      <c r="BS361" s="8">
        <v>1</v>
      </c>
      <c r="BT361" s="8">
        <v>1</v>
      </c>
      <c r="BU361" s="8">
        <v>1</v>
      </c>
      <c r="BV361" s="8">
        <v>1</v>
      </c>
      <c r="BW361" s="8">
        <v>1</v>
      </c>
      <c r="CK361" s="8">
        <f t="shared" si="89"/>
        <v>0</v>
      </c>
      <c r="CL361" s="8">
        <f t="shared" si="90"/>
        <v>0</v>
      </c>
      <c r="CM361" s="8">
        <f t="shared" si="91"/>
        <v>0</v>
      </c>
      <c r="CN361" s="8">
        <f t="shared" si="92"/>
        <v>0</v>
      </c>
      <c r="CO361" s="8">
        <f t="shared" si="93"/>
        <v>0</v>
      </c>
      <c r="CP361" s="8">
        <f t="shared" si="94"/>
        <v>0</v>
      </c>
      <c r="CQ361" s="8">
        <f t="shared" si="95"/>
        <v>0</v>
      </c>
      <c r="CR361" s="8">
        <f t="shared" si="96"/>
        <v>0</v>
      </c>
      <c r="CS361" s="8">
        <f t="shared" si="97"/>
        <v>0</v>
      </c>
      <c r="CT361" s="8">
        <f t="shared" si="98"/>
        <v>0</v>
      </c>
      <c r="CU361" s="8">
        <f t="shared" si="99"/>
        <v>0</v>
      </c>
      <c r="CV361" s="8">
        <f t="shared" si="100"/>
        <v>0</v>
      </c>
      <c r="CW361" s="8" t="str">
        <f>+_xlfn.XLOOKUP(Table1[[#This Row],[L4 Code]],KIRMATAŞ!B:B,KIRMATAŞ!B:B,"")</f>
        <v/>
      </c>
      <c r="CX361" s="8" t="str">
        <f>+_xlfn.XLOOKUP(Table1[[#This Row],[L4 Code]],'SU TEMİNİ'!C:C,'SU TEMİNİ'!C:C,"")</f>
        <v/>
      </c>
      <c r="CY361" s="8" t="str">
        <f>+_xlfn.XLOOKUP(Table1[[#This Row],[L4 Code]],TAŞ!C:C,TAŞ!C:C,"")</f>
        <v/>
      </c>
      <c r="CZ361" s="8" t="str">
        <f>Table1[[#This Row],[L4 Code]]&amp;"-"&amp;Table1[[#This Row],[T1 Code]]</f>
        <v>E-02.MAK-04.BKM-122-1000</v>
      </c>
      <c r="DA361" s="8"/>
      <c r="DB361" s="8"/>
      <c r="DC361" s="8"/>
      <c r="DD361" s="8"/>
      <c r="DE361" s="8"/>
      <c r="DF361" s="8"/>
      <c r="DG361" s="8"/>
      <c r="DH361" s="8"/>
    </row>
    <row r="362" spans="1:112">
      <c r="A362" s="3" t="s">
        <v>5443</v>
      </c>
      <c r="B362" t="s">
        <v>4118</v>
      </c>
      <c r="D362" t="s">
        <v>4967</v>
      </c>
      <c r="F362" s="77" t="s">
        <v>4973</v>
      </c>
      <c r="H362" s="3" t="s">
        <v>5444</v>
      </c>
      <c r="I362" s="3"/>
      <c r="J362" s="78"/>
      <c r="K362" s="78"/>
      <c r="M362" s="78"/>
      <c r="V362" s="8">
        <v>1</v>
      </c>
      <c r="W362" s="8">
        <v>1</v>
      </c>
      <c r="X362" s="8">
        <v>1</v>
      </c>
      <c r="Y362" s="10">
        <v>1</v>
      </c>
      <c r="Z362" s="8">
        <v>1</v>
      </c>
      <c r="AA362" s="8">
        <v>1</v>
      </c>
      <c r="AB362" s="8">
        <v>1</v>
      </c>
      <c r="AC362" s="8">
        <v>1</v>
      </c>
      <c r="AD362" s="8">
        <v>1</v>
      </c>
      <c r="AE362" s="8">
        <v>1</v>
      </c>
      <c r="AF362" s="8">
        <v>1</v>
      </c>
      <c r="AG362" s="8">
        <v>1</v>
      </c>
      <c r="AH362" s="8">
        <v>1</v>
      </c>
      <c r="AI362" s="8">
        <v>1</v>
      </c>
      <c r="AJ362" s="8">
        <v>1</v>
      </c>
      <c r="AK362" s="8">
        <v>1</v>
      </c>
      <c r="AL362" s="8">
        <v>1</v>
      </c>
      <c r="AM362" s="8">
        <v>1</v>
      </c>
      <c r="AN362" s="8">
        <v>1</v>
      </c>
      <c r="AO362" s="8">
        <v>1</v>
      </c>
      <c r="AP362" s="8">
        <v>1</v>
      </c>
      <c r="AQ362" s="8">
        <v>1</v>
      </c>
      <c r="AR362" s="8">
        <v>1</v>
      </c>
      <c r="AS362" s="8">
        <v>1</v>
      </c>
      <c r="AT362" s="8">
        <v>1</v>
      </c>
      <c r="AU362" s="8">
        <v>1</v>
      </c>
      <c r="AV362" s="8">
        <v>1</v>
      </c>
      <c r="AW362" s="8">
        <v>1</v>
      </c>
      <c r="AX362" s="8">
        <v>1</v>
      </c>
      <c r="AY362" s="8">
        <v>1</v>
      </c>
      <c r="AZ362" s="8">
        <v>1</v>
      </c>
      <c r="BA362" s="8">
        <v>1</v>
      </c>
      <c r="BB362" s="8">
        <v>1</v>
      </c>
      <c r="BC362" s="8">
        <v>1</v>
      </c>
      <c r="BD362" s="8">
        <v>1</v>
      </c>
      <c r="BE362" s="8">
        <v>1</v>
      </c>
      <c r="BF362" s="8">
        <v>1</v>
      </c>
      <c r="BG362" s="8">
        <v>1</v>
      </c>
      <c r="BH362" s="8">
        <v>1</v>
      </c>
      <c r="BI362" s="8">
        <v>1</v>
      </c>
      <c r="BJ362" s="8">
        <v>1</v>
      </c>
      <c r="BK362" s="8">
        <v>1</v>
      </c>
      <c r="BL362" s="8">
        <v>1</v>
      </c>
      <c r="BM362" s="8">
        <v>1</v>
      </c>
      <c r="BN362" s="8">
        <v>1</v>
      </c>
      <c r="BO362" s="8">
        <v>1</v>
      </c>
      <c r="BP362" s="8">
        <v>1</v>
      </c>
      <c r="BQ362" s="8">
        <v>1</v>
      </c>
      <c r="BR362" s="8">
        <v>1</v>
      </c>
      <c r="BS362" s="8">
        <v>1</v>
      </c>
      <c r="BT362" s="8">
        <v>1</v>
      </c>
      <c r="BU362" s="8">
        <v>1</v>
      </c>
      <c r="BV362" s="8">
        <v>1</v>
      </c>
      <c r="BW362" s="8">
        <v>1</v>
      </c>
      <c r="CK362" s="8">
        <f t="shared" si="89"/>
        <v>0</v>
      </c>
      <c r="CL362" s="8">
        <f t="shared" si="90"/>
        <v>0</v>
      </c>
      <c r="CM362" s="8">
        <f t="shared" si="91"/>
        <v>0</v>
      </c>
      <c r="CN362" s="8">
        <f t="shared" si="92"/>
        <v>0</v>
      </c>
      <c r="CO362" s="8">
        <f t="shared" si="93"/>
        <v>0</v>
      </c>
      <c r="CP362" s="8">
        <f t="shared" si="94"/>
        <v>0</v>
      </c>
      <c r="CQ362" s="8">
        <f t="shared" si="95"/>
        <v>0</v>
      </c>
      <c r="CR362" s="8">
        <f t="shared" si="96"/>
        <v>0</v>
      </c>
      <c r="CS362" s="8">
        <f t="shared" si="97"/>
        <v>0</v>
      </c>
      <c r="CT362" s="8">
        <f t="shared" si="98"/>
        <v>0</v>
      </c>
      <c r="CU362" s="8">
        <f t="shared" si="99"/>
        <v>0</v>
      </c>
      <c r="CV362" s="8">
        <f t="shared" si="100"/>
        <v>0</v>
      </c>
      <c r="CW362" s="8" t="str">
        <f>+_xlfn.XLOOKUP(Table1[[#This Row],[L4 Code]],KIRMATAŞ!B:B,KIRMATAŞ!B:B,"")</f>
        <v/>
      </c>
      <c r="CX362" s="8" t="str">
        <f>+_xlfn.XLOOKUP(Table1[[#This Row],[L4 Code]],'SU TEMİNİ'!C:C,'SU TEMİNİ'!C:C,"")</f>
        <v/>
      </c>
      <c r="CY362" s="8" t="str">
        <f>+_xlfn.XLOOKUP(Table1[[#This Row],[L4 Code]],TAŞ!C:C,TAŞ!C:C,"")</f>
        <v/>
      </c>
      <c r="CZ362" s="8" t="str">
        <f>Table1[[#This Row],[L4 Code]]&amp;"-"&amp;Table1[[#This Row],[T1 Code]]</f>
        <v>E-02.MAK-04.BKM-123-1000</v>
      </c>
      <c r="DA362" s="8"/>
      <c r="DB362" s="8"/>
      <c r="DC362" s="8"/>
      <c r="DD362" s="8"/>
      <c r="DE362" s="8"/>
      <c r="DF362" s="8"/>
      <c r="DG362" s="8"/>
      <c r="DH362" s="8"/>
    </row>
    <row r="363" spans="1:112">
      <c r="A363" s="3" t="s">
        <v>5443</v>
      </c>
      <c r="B363" t="s">
        <v>5209</v>
      </c>
      <c r="D363" t="s">
        <v>4967</v>
      </c>
      <c r="F363" s="77" t="s">
        <v>4973</v>
      </c>
      <c r="H363" s="3" t="s">
        <v>5444</v>
      </c>
      <c r="I363" s="3"/>
      <c r="J363" s="78"/>
      <c r="K363" s="78"/>
      <c r="M363" s="78"/>
      <c r="V363" s="8">
        <v>1</v>
      </c>
      <c r="W363" s="8">
        <v>1</v>
      </c>
      <c r="X363" s="8">
        <v>1</v>
      </c>
      <c r="Y363" s="10">
        <v>1</v>
      </c>
      <c r="Z363" s="8">
        <v>1</v>
      </c>
      <c r="AA363" s="8">
        <v>1</v>
      </c>
      <c r="AB363" s="8">
        <v>1</v>
      </c>
      <c r="AC363" s="8">
        <v>1</v>
      </c>
      <c r="AD363" s="8">
        <v>1</v>
      </c>
      <c r="AE363" s="8">
        <v>1</v>
      </c>
      <c r="AF363" s="8">
        <v>1</v>
      </c>
      <c r="AG363" s="8">
        <v>1</v>
      </c>
      <c r="AH363" s="8">
        <v>1</v>
      </c>
      <c r="AI363" s="8">
        <v>1</v>
      </c>
      <c r="AJ363" s="8">
        <v>1</v>
      </c>
      <c r="AK363" s="8">
        <v>1</v>
      </c>
      <c r="AL363" s="8">
        <v>1</v>
      </c>
      <c r="AM363" s="8">
        <v>1</v>
      </c>
      <c r="AN363" s="8">
        <v>1</v>
      </c>
      <c r="AO363" s="8">
        <v>1</v>
      </c>
      <c r="AP363" s="8">
        <v>1</v>
      </c>
      <c r="AQ363" s="8">
        <v>1</v>
      </c>
      <c r="AR363" s="8">
        <v>1</v>
      </c>
      <c r="AS363" s="8">
        <v>1</v>
      </c>
      <c r="AT363" s="8">
        <v>1</v>
      </c>
      <c r="AU363" s="8">
        <v>1</v>
      </c>
      <c r="AV363" s="8">
        <v>1</v>
      </c>
      <c r="AW363" s="8">
        <v>1</v>
      </c>
      <c r="AX363" s="8">
        <v>1</v>
      </c>
      <c r="AY363" s="8">
        <v>1</v>
      </c>
      <c r="AZ363" s="8">
        <v>1</v>
      </c>
      <c r="BA363" s="8">
        <v>1</v>
      </c>
      <c r="BB363" s="8">
        <v>1</v>
      </c>
      <c r="BC363" s="8">
        <v>1</v>
      </c>
      <c r="BD363" s="8">
        <v>1</v>
      </c>
      <c r="BE363" s="8">
        <v>1</v>
      </c>
      <c r="BF363" s="8">
        <v>1</v>
      </c>
      <c r="BG363" s="8">
        <v>1</v>
      </c>
      <c r="BH363" s="8">
        <v>1</v>
      </c>
      <c r="BI363" s="8">
        <v>1</v>
      </c>
      <c r="BJ363" s="8">
        <v>1</v>
      </c>
      <c r="BK363" s="8">
        <v>1</v>
      </c>
      <c r="BL363" s="8">
        <v>1</v>
      </c>
      <c r="BM363" s="8">
        <v>1</v>
      </c>
      <c r="BN363" s="8">
        <v>1</v>
      </c>
      <c r="BO363" s="8">
        <v>1</v>
      </c>
      <c r="BP363" s="8">
        <v>1</v>
      </c>
      <c r="BQ363" s="8">
        <v>1</v>
      </c>
      <c r="BR363" s="8">
        <v>1</v>
      </c>
      <c r="BS363" s="8">
        <v>1</v>
      </c>
      <c r="BT363" s="8">
        <v>1</v>
      </c>
      <c r="BU363" s="8">
        <v>1</v>
      </c>
      <c r="BV363" s="8">
        <v>1</v>
      </c>
      <c r="BW363" s="8">
        <v>1</v>
      </c>
      <c r="CK363" s="8">
        <f t="shared" si="89"/>
        <v>0</v>
      </c>
      <c r="CL363" s="8">
        <f t="shared" si="90"/>
        <v>0</v>
      </c>
      <c r="CM363" s="8">
        <f t="shared" si="91"/>
        <v>0</v>
      </c>
      <c r="CN363" s="8">
        <f t="shared" si="92"/>
        <v>0</v>
      </c>
      <c r="CO363" s="8">
        <f t="shared" si="93"/>
        <v>0</v>
      </c>
      <c r="CP363" s="8">
        <f t="shared" si="94"/>
        <v>0</v>
      </c>
      <c r="CQ363" s="8">
        <f t="shared" si="95"/>
        <v>0</v>
      </c>
      <c r="CR363" s="8">
        <f t="shared" si="96"/>
        <v>0</v>
      </c>
      <c r="CS363" s="8">
        <f t="shared" si="97"/>
        <v>0</v>
      </c>
      <c r="CT363" s="8">
        <f t="shared" si="98"/>
        <v>0</v>
      </c>
      <c r="CU363" s="8">
        <f t="shared" si="99"/>
        <v>0</v>
      </c>
      <c r="CV363" s="8">
        <f t="shared" si="100"/>
        <v>0</v>
      </c>
      <c r="CW363" s="8" t="str">
        <f>+_xlfn.XLOOKUP(Table1[[#This Row],[L4 Code]],KIRMATAŞ!B:B,KIRMATAŞ!B:B,"")</f>
        <v/>
      </c>
      <c r="CX363" s="8" t="str">
        <f>+_xlfn.XLOOKUP(Table1[[#This Row],[L4 Code]],'SU TEMİNİ'!C:C,'SU TEMİNİ'!C:C,"")</f>
        <v/>
      </c>
      <c r="CY363" s="8" t="str">
        <f>+_xlfn.XLOOKUP(Table1[[#This Row],[L4 Code]],TAŞ!C:C,TAŞ!C:C,"")</f>
        <v/>
      </c>
      <c r="CZ363" s="8" t="str">
        <f>Table1[[#This Row],[L4 Code]]&amp;"-"&amp;Table1[[#This Row],[T1 Code]]</f>
        <v>E-02.MAK-04.BKM-125-1000</v>
      </c>
      <c r="DA363" s="8"/>
      <c r="DB363" s="8"/>
      <c r="DC363" s="8"/>
      <c r="DD363" s="8"/>
      <c r="DE363" s="8"/>
      <c r="DF363" s="8"/>
      <c r="DG363" s="8"/>
      <c r="DH363" s="8"/>
    </row>
    <row r="364" spans="1:112">
      <c r="A364" s="3" t="s">
        <v>5443</v>
      </c>
      <c r="B364" t="s">
        <v>4120</v>
      </c>
      <c r="D364" t="s">
        <v>4967</v>
      </c>
      <c r="F364" s="77" t="s">
        <v>4973</v>
      </c>
      <c r="H364" s="3" t="s">
        <v>5444</v>
      </c>
      <c r="I364" s="3"/>
      <c r="J364" s="78"/>
      <c r="K364" s="78"/>
      <c r="M364" s="78"/>
      <c r="V364" s="8">
        <v>1</v>
      </c>
      <c r="W364" s="8">
        <v>1</v>
      </c>
      <c r="X364" s="8">
        <v>1</v>
      </c>
      <c r="Y364" s="10">
        <v>1</v>
      </c>
      <c r="Z364" s="8">
        <v>1</v>
      </c>
      <c r="AA364" s="8">
        <v>1</v>
      </c>
      <c r="AB364" s="8">
        <v>1</v>
      </c>
      <c r="AC364" s="8">
        <v>1</v>
      </c>
      <c r="AD364" s="8">
        <v>1</v>
      </c>
      <c r="AE364" s="8">
        <v>1</v>
      </c>
      <c r="AF364" s="8">
        <v>1</v>
      </c>
      <c r="AG364" s="8">
        <v>1</v>
      </c>
      <c r="AH364" s="8">
        <v>1</v>
      </c>
      <c r="AI364" s="8">
        <v>1</v>
      </c>
      <c r="AJ364" s="8">
        <v>1</v>
      </c>
      <c r="AK364" s="8">
        <v>1</v>
      </c>
      <c r="AL364" s="8">
        <v>1</v>
      </c>
      <c r="AM364" s="8">
        <v>1</v>
      </c>
      <c r="AN364" s="8">
        <v>1</v>
      </c>
      <c r="AO364" s="8">
        <v>1</v>
      </c>
      <c r="AP364" s="8">
        <v>1</v>
      </c>
      <c r="AQ364" s="8">
        <v>1</v>
      </c>
      <c r="AR364" s="8">
        <v>1</v>
      </c>
      <c r="AS364" s="8">
        <v>1</v>
      </c>
      <c r="AT364" s="8">
        <v>1</v>
      </c>
      <c r="AU364" s="8">
        <v>1</v>
      </c>
      <c r="AV364" s="8">
        <v>1</v>
      </c>
      <c r="AW364" s="8">
        <v>1</v>
      </c>
      <c r="AX364" s="8">
        <v>1</v>
      </c>
      <c r="AY364" s="8">
        <v>1</v>
      </c>
      <c r="AZ364" s="8">
        <v>1</v>
      </c>
      <c r="BA364" s="8">
        <v>1</v>
      </c>
      <c r="BB364" s="8">
        <v>1</v>
      </c>
      <c r="BC364" s="8">
        <v>1</v>
      </c>
      <c r="BD364" s="8">
        <v>1</v>
      </c>
      <c r="BE364" s="8">
        <v>1</v>
      </c>
      <c r="BF364" s="8">
        <v>1</v>
      </c>
      <c r="BG364" s="8">
        <v>1</v>
      </c>
      <c r="BH364" s="8">
        <v>1</v>
      </c>
      <c r="BI364" s="8">
        <v>1</v>
      </c>
      <c r="BJ364" s="8">
        <v>1</v>
      </c>
      <c r="BK364" s="8">
        <v>1</v>
      </c>
      <c r="BL364" s="8">
        <v>1</v>
      </c>
      <c r="BM364" s="8">
        <v>1</v>
      </c>
      <c r="BN364" s="8">
        <v>1</v>
      </c>
      <c r="BO364" s="8">
        <v>1</v>
      </c>
      <c r="BP364" s="8">
        <v>1</v>
      </c>
      <c r="BQ364" s="8">
        <v>1</v>
      </c>
      <c r="BR364" s="8">
        <v>1</v>
      </c>
      <c r="BS364" s="8">
        <v>1</v>
      </c>
      <c r="BT364" s="8">
        <v>1</v>
      </c>
      <c r="BU364" s="8">
        <v>1</v>
      </c>
      <c r="BV364" s="8">
        <v>1</v>
      </c>
      <c r="BW364" s="8">
        <v>1</v>
      </c>
      <c r="CK364" s="8">
        <f t="shared" si="89"/>
        <v>0</v>
      </c>
      <c r="CL364" s="8">
        <f t="shared" si="90"/>
        <v>0</v>
      </c>
      <c r="CM364" s="8">
        <f t="shared" si="91"/>
        <v>0</v>
      </c>
      <c r="CN364" s="8">
        <f t="shared" si="92"/>
        <v>0</v>
      </c>
      <c r="CO364" s="8">
        <f t="shared" si="93"/>
        <v>0</v>
      </c>
      <c r="CP364" s="8">
        <f t="shared" si="94"/>
        <v>0</v>
      </c>
      <c r="CQ364" s="8">
        <f t="shared" si="95"/>
        <v>0</v>
      </c>
      <c r="CR364" s="8">
        <f t="shared" si="96"/>
        <v>0</v>
      </c>
      <c r="CS364" s="8">
        <f t="shared" si="97"/>
        <v>0</v>
      </c>
      <c r="CT364" s="8">
        <f t="shared" si="98"/>
        <v>0</v>
      </c>
      <c r="CU364" s="8">
        <f t="shared" si="99"/>
        <v>0</v>
      </c>
      <c r="CV364" s="8">
        <f t="shared" si="100"/>
        <v>0</v>
      </c>
      <c r="CW364" s="8" t="str">
        <f>+_xlfn.XLOOKUP(Table1[[#This Row],[L4 Code]],KIRMATAŞ!B:B,KIRMATAŞ!B:B,"")</f>
        <v/>
      </c>
      <c r="CX364" s="8" t="str">
        <f>+_xlfn.XLOOKUP(Table1[[#This Row],[L4 Code]],'SU TEMİNİ'!C:C,'SU TEMİNİ'!C:C,"")</f>
        <v/>
      </c>
      <c r="CY364" s="8" t="str">
        <f>+_xlfn.XLOOKUP(Table1[[#This Row],[L4 Code]],TAŞ!C:C,TAŞ!C:C,"")</f>
        <v/>
      </c>
      <c r="CZ364" s="8" t="str">
        <f>Table1[[#This Row],[L4 Code]]&amp;"-"&amp;Table1[[#This Row],[T1 Code]]</f>
        <v>E-02.MAK-04.BKM-140-1000</v>
      </c>
      <c r="DA364" s="8"/>
      <c r="DB364" s="8"/>
      <c r="DC364" s="8"/>
      <c r="DD364" s="8"/>
      <c r="DE364" s="8"/>
      <c r="DF364" s="8"/>
      <c r="DG364" s="8"/>
      <c r="DH364" s="8"/>
    </row>
    <row r="365" spans="1:112">
      <c r="A365" s="3" t="s">
        <v>5443</v>
      </c>
      <c r="B365" t="s">
        <v>4122</v>
      </c>
      <c r="D365" t="s">
        <v>4967</v>
      </c>
      <c r="F365" s="77" t="s">
        <v>4973</v>
      </c>
      <c r="H365" s="3" t="s">
        <v>5444</v>
      </c>
      <c r="I365" s="3"/>
      <c r="J365" s="78"/>
      <c r="K365" s="78"/>
      <c r="M365" s="78"/>
      <c r="V365" s="8">
        <v>1</v>
      </c>
      <c r="W365" s="8">
        <v>1</v>
      </c>
      <c r="X365" s="8">
        <v>1</v>
      </c>
      <c r="Y365" s="10">
        <v>1</v>
      </c>
      <c r="Z365" s="8">
        <v>1</v>
      </c>
      <c r="AA365" s="8">
        <v>1</v>
      </c>
      <c r="AB365" s="8">
        <v>1</v>
      </c>
      <c r="AC365" s="8">
        <v>1</v>
      </c>
      <c r="AD365" s="8">
        <v>1</v>
      </c>
      <c r="AE365" s="8">
        <v>1</v>
      </c>
      <c r="AF365" s="8">
        <v>1</v>
      </c>
      <c r="AG365" s="8">
        <v>1</v>
      </c>
      <c r="AH365" s="8">
        <v>1</v>
      </c>
      <c r="AI365" s="8">
        <v>1</v>
      </c>
      <c r="AJ365" s="8">
        <v>1</v>
      </c>
      <c r="AK365" s="8">
        <v>1</v>
      </c>
      <c r="AL365" s="8">
        <v>1</v>
      </c>
      <c r="AM365" s="8">
        <v>1</v>
      </c>
      <c r="AN365" s="8">
        <v>1</v>
      </c>
      <c r="AO365" s="8">
        <v>1</v>
      </c>
      <c r="AP365" s="8">
        <v>1</v>
      </c>
      <c r="AQ365" s="8">
        <v>1</v>
      </c>
      <c r="AR365" s="8">
        <v>1</v>
      </c>
      <c r="AS365" s="8">
        <v>1</v>
      </c>
      <c r="AT365" s="8">
        <v>1</v>
      </c>
      <c r="AU365" s="8">
        <v>1</v>
      </c>
      <c r="AV365" s="8">
        <v>1</v>
      </c>
      <c r="AW365" s="8">
        <v>1</v>
      </c>
      <c r="AX365" s="8">
        <v>1</v>
      </c>
      <c r="AY365" s="8">
        <v>1</v>
      </c>
      <c r="AZ365" s="8">
        <v>1</v>
      </c>
      <c r="BA365" s="8">
        <v>1</v>
      </c>
      <c r="BB365" s="8">
        <v>1</v>
      </c>
      <c r="BC365" s="8">
        <v>1</v>
      </c>
      <c r="BD365" s="8">
        <v>1</v>
      </c>
      <c r="BE365" s="8">
        <v>1</v>
      </c>
      <c r="BF365" s="8">
        <v>1</v>
      </c>
      <c r="BG365" s="8">
        <v>1</v>
      </c>
      <c r="BH365" s="8">
        <v>1</v>
      </c>
      <c r="BI365" s="8">
        <v>1</v>
      </c>
      <c r="BJ365" s="8">
        <v>1</v>
      </c>
      <c r="BK365" s="8">
        <v>1</v>
      </c>
      <c r="BL365" s="8">
        <v>1</v>
      </c>
      <c r="BM365" s="8">
        <v>1</v>
      </c>
      <c r="BN365" s="8">
        <v>1</v>
      </c>
      <c r="BO365" s="8">
        <v>1</v>
      </c>
      <c r="BP365" s="8">
        <v>1</v>
      </c>
      <c r="BQ365" s="8">
        <v>1</v>
      </c>
      <c r="BR365" s="8">
        <v>1</v>
      </c>
      <c r="BS365" s="8">
        <v>1</v>
      </c>
      <c r="BT365" s="8">
        <v>1</v>
      </c>
      <c r="BU365" s="8">
        <v>1</v>
      </c>
      <c r="BV365" s="8">
        <v>1</v>
      </c>
      <c r="BW365" s="8">
        <v>1</v>
      </c>
      <c r="CK365" s="8">
        <f t="shared" si="89"/>
        <v>0</v>
      </c>
      <c r="CL365" s="8">
        <f t="shared" si="90"/>
        <v>0</v>
      </c>
      <c r="CM365" s="8">
        <f t="shared" si="91"/>
        <v>0</v>
      </c>
      <c r="CN365" s="8">
        <f t="shared" si="92"/>
        <v>0</v>
      </c>
      <c r="CO365" s="8">
        <f t="shared" si="93"/>
        <v>0</v>
      </c>
      <c r="CP365" s="8">
        <f t="shared" si="94"/>
        <v>0</v>
      </c>
      <c r="CQ365" s="8">
        <f t="shared" si="95"/>
        <v>0</v>
      </c>
      <c r="CR365" s="8">
        <f t="shared" si="96"/>
        <v>0</v>
      </c>
      <c r="CS365" s="8">
        <f t="shared" si="97"/>
        <v>0</v>
      </c>
      <c r="CT365" s="8">
        <f t="shared" si="98"/>
        <v>0</v>
      </c>
      <c r="CU365" s="8">
        <f t="shared" si="99"/>
        <v>0</v>
      </c>
      <c r="CV365" s="8">
        <f t="shared" si="100"/>
        <v>0</v>
      </c>
      <c r="CW365" s="8" t="str">
        <f>+_xlfn.XLOOKUP(Table1[[#This Row],[L4 Code]],KIRMATAŞ!B:B,KIRMATAŞ!B:B,"")</f>
        <v/>
      </c>
      <c r="CX365" s="8" t="str">
        <f>+_xlfn.XLOOKUP(Table1[[#This Row],[L4 Code]],'SU TEMİNİ'!C:C,'SU TEMİNİ'!C:C,"")</f>
        <v/>
      </c>
      <c r="CY365" s="8" t="str">
        <f>+_xlfn.XLOOKUP(Table1[[#This Row],[L4 Code]],TAŞ!C:C,TAŞ!C:C,"")</f>
        <v/>
      </c>
      <c r="CZ365" s="8" t="str">
        <f>Table1[[#This Row],[L4 Code]]&amp;"-"&amp;Table1[[#This Row],[T1 Code]]</f>
        <v>E-02.MAK-04.BKM-150-1000</v>
      </c>
      <c r="DA365" s="8"/>
      <c r="DB365" s="8"/>
      <c r="DC365" s="8"/>
      <c r="DD365" s="8"/>
      <c r="DE365" s="8"/>
      <c r="DF365" s="8"/>
      <c r="DG365" s="8"/>
      <c r="DH365" s="8"/>
    </row>
    <row r="366" spans="1:112">
      <c r="A366" s="3" t="s">
        <v>5443</v>
      </c>
      <c r="B366" t="s">
        <v>4124</v>
      </c>
      <c r="D366" t="s">
        <v>4967</v>
      </c>
      <c r="F366" s="77" t="s">
        <v>4973</v>
      </c>
      <c r="H366" s="3" t="s">
        <v>5444</v>
      </c>
      <c r="I366" s="3"/>
      <c r="J366" s="78"/>
      <c r="K366" s="78"/>
      <c r="M366" s="78"/>
      <c r="V366" s="8">
        <v>1</v>
      </c>
      <c r="W366" s="8">
        <v>1</v>
      </c>
      <c r="X366" s="8">
        <v>1</v>
      </c>
      <c r="Y366" s="10">
        <v>1</v>
      </c>
      <c r="Z366" s="8">
        <v>1</v>
      </c>
      <c r="AA366" s="8">
        <v>1</v>
      </c>
      <c r="AB366" s="8">
        <v>1</v>
      </c>
      <c r="AC366" s="8">
        <v>1</v>
      </c>
      <c r="AD366" s="8">
        <v>1</v>
      </c>
      <c r="AE366" s="8">
        <v>1</v>
      </c>
      <c r="AF366" s="8">
        <v>1</v>
      </c>
      <c r="AG366" s="8">
        <v>1</v>
      </c>
      <c r="AH366" s="8">
        <v>1</v>
      </c>
      <c r="AI366" s="8">
        <v>1</v>
      </c>
      <c r="AJ366" s="8">
        <v>1</v>
      </c>
      <c r="AK366" s="8">
        <v>1</v>
      </c>
      <c r="AL366" s="8">
        <v>1</v>
      </c>
      <c r="AM366" s="8">
        <v>1</v>
      </c>
      <c r="AN366" s="8">
        <v>1</v>
      </c>
      <c r="AO366" s="8">
        <v>1</v>
      </c>
      <c r="AP366" s="8">
        <v>1</v>
      </c>
      <c r="AQ366" s="8">
        <v>1</v>
      </c>
      <c r="AR366" s="8">
        <v>1</v>
      </c>
      <c r="AS366" s="8">
        <v>1</v>
      </c>
      <c r="AT366" s="8">
        <v>1</v>
      </c>
      <c r="AU366" s="8">
        <v>1</v>
      </c>
      <c r="AV366" s="8">
        <v>1</v>
      </c>
      <c r="AW366" s="8">
        <v>1</v>
      </c>
      <c r="AX366" s="8">
        <v>1</v>
      </c>
      <c r="AY366" s="8">
        <v>1</v>
      </c>
      <c r="AZ366" s="8">
        <v>1</v>
      </c>
      <c r="BA366" s="8">
        <v>1</v>
      </c>
      <c r="BB366" s="8">
        <v>1</v>
      </c>
      <c r="BC366" s="8">
        <v>1</v>
      </c>
      <c r="BD366" s="8">
        <v>1</v>
      </c>
      <c r="BE366" s="8">
        <v>1</v>
      </c>
      <c r="BF366" s="8">
        <v>1</v>
      </c>
      <c r="BG366" s="8">
        <v>1</v>
      </c>
      <c r="BH366" s="8">
        <v>1</v>
      </c>
      <c r="BI366" s="8">
        <v>1</v>
      </c>
      <c r="BJ366" s="8">
        <v>1</v>
      </c>
      <c r="BK366" s="8">
        <v>1</v>
      </c>
      <c r="BL366" s="8">
        <v>1</v>
      </c>
      <c r="BM366" s="8">
        <v>1</v>
      </c>
      <c r="BN366" s="8">
        <v>1</v>
      </c>
      <c r="BO366" s="8">
        <v>1</v>
      </c>
      <c r="BP366" s="8">
        <v>1</v>
      </c>
      <c r="BQ366" s="8">
        <v>1</v>
      </c>
      <c r="BR366" s="8">
        <v>1</v>
      </c>
      <c r="BS366" s="8">
        <v>1</v>
      </c>
      <c r="BT366" s="8">
        <v>1</v>
      </c>
      <c r="BU366" s="8">
        <v>1</v>
      </c>
      <c r="BV366" s="8">
        <v>1</v>
      </c>
      <c r="BW366" s="8">
        <v>1</v>
      </c>
      <c r="CK366" s="8">
        <f t="shared" si="89"/>
        <v>0</v>
      </c>
      <c r="CL366" s="8">
        <f t="shared" si="90"/>
        <v>0</v>
      </c>
      <c r="CM366" s="8">
        <f t="shared" si="91"/>
        <v>0</v>
      </c>
      <c r="CN366" s="8">
        <f t="shared" si="92"/>
        <v>0</v>
      </c>
      <c r="CO366" s="8">
        <f t="shared" si="93"/>
        <v>0</v>
      </c>
      <c r="CP366" s="8">
        <f t="shared" si="94"/>
        <v>0</v>
      </c>
      <c r="CQ366" s="8">
        <f t="shared" si="95"/>
        <v>0</v>
      </c>
      <c r="CR366" s="8">
        <f t="shared" si="96"/>
        <v>0</v>
      </c>
      <c r="CS366" s="8">
        <f t="shared" si="97"/>
        <v>0</v>
      </c>
      <c r="CT366" s="8">
        <f t="shared" si="98"/>
        <v>0</v>
      </c>
      <c r="CU366" s="8">
        <f t="shared" si="99"/>
        <v>0</v>
      </c>
      <c r="CV366" s="8">
        <f t="shared" si="100"/>
        <v>0</v>
      </c>
      <c r="CW366" s="8" t="str">
        <f>+_xlfn.XLOOKUP(Table1[[#This Row],[L4 Code]],KIRMATAŞ!B:B,KIRMATAŞ!B:B,"")</f>
        <v/>
      </c>
      <c r="CX366" s="8" t="str">
        <f>+_xlfn.XLOOKUP(Table1[[#This Row],[L4 Code]],'SU TEMİNİ'!C:C,'SU TEMİNİ'!C:C,"")</f>
        <v/>
      </c>
      <c r="CY366" s="8" t="str">
        <f>+_xlfn.XLOOKUP(Table1[[#This Row],[L4 Code]],TAŞ!C:C,TAŞ!C:C,"")</f>
        <v/>
      </c>
      <c r="CZ366" s="8" t="str">
        <f>Table1[[#This Row],[L4 Code]]&amp;"-"&amp;Table1[[#This Row],[T1 Code]]</f>
        <v>E-02.MAK-04.BKM-510-1000</v>
      </c>
      <c r="DA366" s="8"/>
      <c r="DB366" s="8"/>
      <c r="DC366" s="8"/>
      <c r="DD366" s="8"/>
      <c r="DE366" s="8"/>
      <c r="DF366" s="8"/>
      <c r="DG366" s="8"/>
      <c r="DH366" s="8"/>
    </row>
    <row r="367" spans="1:112">
      <c r="A367" s="3" t="s">
        <v>5443</v>
      </c>
      <c r="B367" t="s">
        <v>4126</v>
      </c>
      <c r="D367" t="s">
        <v>4967</v>
      </c>
      <c r="F367" s="77" t="s">
        <v>4973</v>
      </c>
      <c r="H367" s="3" t="s">
        <v>5444</v>
      </c>
      <c r="I367" s="3"/>
      <c r="J367" s="78"/>
      <c r="K367" s="78"/>
      <c r="M367" s="78"/>
      <c r="V367" s="8">
        <v>1</v>
      </c>
      <c r="W367" s="8">
        <v>1</v>
      </c>
      <c r="X367" s="8">
        <v>1</v>
      </c>
      <c r="Y367" s="10">
        <v>1</v>
      </c>
      <c r="Z367" s="8">
        <v>1</v>
      </c>
      <c r="AA367" s="8">
        <v>1</v>
      </c>
      <c r="AB367" s="8">
        <v>1</v>
      </c>
      <c r="AC367" s="8">
        <v>1</v>
      </c>
      <c r="AD367" s="8">
        <v>1</v>
      </c>
      <c r="AE367" s="8">
        <v>1</v>
      </c>
      <c r="AF367" s="8">
        <v>1</v>
      </c>
      <c r="AG367" s="8">
        <v>1</v>
      </c>
      <c r="AH367" s="8">
        <v>1</v>
      </c>
      <c r="AI367" s="8">
        <v>1</v>
      </c>
      <c r="AJ367" s="8">
        <v>1</v>
      </c>
      <c r="AK367" s="8">
        <v>1</v>
      </c>
      <c r="AL367" s="8">
        <v>1</v>
      </c>
      <c r="AM367" s="8">
        <v>1</v>
      </c>
      <c r="AN367" s="8">
        <v>1</v>
      </c>
      <c r="AO367" s="8">
        <v>1</v>
      </c>
      <c r="AP367" s="8">
        <v>1</v>
      </c>
      <c r="AQ367" s="8">
        <v>1</v>
      </c>
      <c r="AR367" s="8">
        <v>1</v>
      </c>
      <c r="AS367" s="8">
        <v>1</v>
      </c>
      <c r="AT367" s="8">
        <v>1</v>
      </c>
      <c r="AU367" s="8">
        <v>1</v>
      </c>
      <c r="AV367" s="8">
        <v>1</v>
      </c>
      <c r="AW367" s="8">
        <v>1</v>
      </c>
      <c r="AX367" s="8">
        <v>1</v>
      </c>
      <c r="AY367" s="8">
        <v>1</v>
      </c>
      <c r="AZ367" s="8">
        <v>1</v>
      </c>
      <c r="BA367" s="8">
        <v>1</v>
      </c>
      <c r="BB367" s="8">
        <v>1</v>
      </c>
      <c r="BC367" s="8">
        <v>1</v>
      </c>
      <c r="BD367" s="8">
        <v>1</v>
      </c>
      <c r="BE367" s="8">
        <v>1</v>
      </c>
      <c r="BF367" s="8">
        <v>1</v>
      </c>
      <c r="BG367" s="8">
        <v>1</v>
      </c>
      <c r="BH367" s="8">
        <v>1</v>
      </c>
      <c r="BI367" s="8">
        <v>1</v>
      </c>
      <c r="BJ367" s="8">
        <v>1</v>
      </c>
      <c r="BK367" s="8">
        <v>1</v>
      </c>
      <c r="BL367" s="8">
        <v>1</v>
      </c>
      <c r="BM367" s="8">
        <v>1</v>
      </c>
      <c r="BN367" s="8">
        <v>1</v>
      </c>
      <c r="BO367" s="8">
        <v>1</v>
      </c>
      <c r="BP367" s="8">
        <v>1</v>
      </c>
      <c r="BQ367" s="8">
        <v>1</v>
      </c>
      <c r="BR367" s="8">
        <v>1</v>
      </c>
      <c r="BS367" s="8">
        <v>1</v>
      </c>
      <c r="BT367" s="8">
        <v>1</v>
      </c>
      <c r="BU367" s="8">
        <v>1</v>
      </c>
      <c r="BV367" s="8">
        <v>1</v>
      </c>
      <c r="BW367" s="8">
        <v>1</v>
      </c>
      <c r="CK367" s="8">
        <f t="shared" si="89"/>
        <v>0</v>
      </c>
      <c r="CL367" s="8">
        <f t="shared" si="90"/>
        <v>0</v>
      </c>
      <c r="CM367" s="8">
        <f t="shared" si="91"/>
        <v>0</v>
      </c>
      <c r="CN367" s="8">
        <f t="shared" si="92"/>
        <v>0</v>
      </c>
      <c r="CO367" s="8">
        <f t="shared" si="93"/>
        <v>0</v>
      </c>
      <c r="CP367" s="8">
        <f t="shared" si="94"/>
        <v>0</v>
      </c>
      <c r="CQ367" s="8">
        <f t="shared" si="95"/>
        <v>0</v>
      </c>
      <c r="CR367" s="8">
        <f t="shared" si="96"/>
        <v>0</v>
      </c>
      <c r="CS367" s="8">
        <f t="shared" si="97"/>
        <v>0</v>
      </c>
      <c r="CT367" s="8">
        <f t="shared" si="98"/>
        <v>0</v>
      </c>
      <c r="CU367" s="8">
        <f t="shared" si="99"/>
        <v>0</v>
      </c>
      <c r="CV367" s="8">
        <f t="shared" si="100"/>
        <v>0</v>
      </c>
      <c r="CW367" s="8" t="str">
        <f>+_xlfn.XLOOKUP(Table1[[#This Row],[L4 Code]],KIRMATAŞ!B:B,KIRMATAŞ!B:B,"")</f>
        <v/>
      </c>
      <c r="CX367" s="8" t="str">
        <f>+_xlfn.XLOOKUP(Table1[[#This Row],[L4 Code]],'SU TEMİNİ'!C:C,'SU TEMİNİ'!C:C,"")</f>
        <v/>
      </c>
      <c r="CY367" s="8" t="str">
        <f>+_xlfn.XLOOKUP(Table1[[#This Row],[L4 Code]],TAŞ!C:C,TAŞ!C:C,"")</f>
        <v/>
      </c>
      <c r="CZ367" s="8" t="str">
        <f>Table1[[#This Row],[L4 Code]]&amp;"-"&amp;Table1[[#This Row],[T1 Code]]</f>
        <v>E-02.MAK-04.BKM-511-1000</v>
      </c>
      <c r="DA367" s="8"/>
      <c r="DB367" s="8"/>
      <c r="DC367" s="8"/>
      <c r="DD367" s="8"/>
      <c r="DE367" s="8"/>
      <c r="DF367" s="8"/>
      <c r="DG367" s="8"/>
      <c r="DH367" s="8"/>
    </row>
    <row r="368" spans="1:112">
      <c r="A368" s="3" t="s">
        <v>5443</v>
      </c>
      <c r="B368" t="s">
        <v>4128</v>
      </c>
      <c r="D368" t="s">
        <v>4967</v>
      </c>
      <c r="F368" s="77" t="s">
        <v>4973</v>
      </c>
      <c r="H368" s="3" t="s">
        <v>5444</v>
      </c>
      <c r="I368" s="3"/>
      <c r="J368" s="78"/>
      <c r="K368" s="78"/>
      <c r="M368" s="78"/>
      <c r="V368" s="8">
        <v>1</v>
      </c>
      <c r="W368" s="8">
        <v>1</v>
      </c>
      <c r="X368" s="8">
        <v>1</v>
      </c>
      <c r="Y368" s="10">
        <v>1</v>
      </c>
      <c r="Z368" s="8">
        <v>1</v>
      </c>
      <c r="AA368" s="8">
        <v>1</v>
      </c>
      <c r="AB368" s="8">
        <v>1</v>
      </c>
      <c r="AC368" s="8">
        <v>1</v>
      </c>
      <c r="AD368" s="8">
        <v>1</v>
      </c>
      <c r="AE368" s="8">
        <v>1</v>
      </c>
      <c r="AF368" s="8">
        <v>1</v>
      </c>
      <c r="AG368" s="8">
        <v>1</v>
      </c>
      <c r="AH368" s="8">
        <v>1</v>
      </c>
      <c r="AI368" s="8">
        <v>1</v>
      </c>
      <c r="AJ368" s="8">
        <v>1</v>
      </c>
      <c r="AK368" s="8">
        <v>1</v>
      </c>
      <c r="AL368" s="8">
        <v>1</v>
      </c>
      <c r="AM368" s="8">
        <v>1</v>
      </c>
      <c r="AN368" s="8">
        <v>1</v>
      </c>
      <c r="AO368" s="8">
        <v>1</v>
      </c>
      <c r="AP368" s="8">
        <v>1</v>
      </c>
      <c r="AQ368" s="8">
        <v>1</v>
      </c>
      <c r="AR368" s="8">
        <v>1</v>
      </c>
      <c r="AS368" s="8">
        <v>1</v>
      </c>
      <c r="AT368" s="8">
        <v>1</v>
      </c>
      <c r="AU368" s="8">
        <v>1</v>
      </c>
      <c r="AV368" s="8">
        <v>1</v>
      </c>
      <c r="AW368" s="8">
        <v>1</v>
      </c>
      <c r="AX368" s="8">
        <v>1</v>
      </c>
      <c r="AY368" s="8">
        <v>1</v>
      </c>
      <c r="AZ368" s="8">
        <v>1</v>
      </c>
      <c r="BA368" s="8">
        <v>1</v>
      </c>
      <c r="BB368" s="8">
        <v>1</v>
      </c>
      <c r="BC368" s="8">
        <v>1</v>
      </c>
      <c r="BD368" s="8">
        <v>1</v>
      </c>
      <c r="BE368" s="8">
        <v>1</v>
      </c>
      <c r="BF368" s="8">
        <v>1</v>
      </c>
      <c r="BG368" s="8">
        <v>1</v>
      </c>
      <c r="BH368" s="8">
        <v>1</v>
      </c>
      <c r="BI368" s="8">
        <v>1</v>
      </c>
      <c r="BJ368" s="8">
        <v>1</v>
      </c>
      <c r="BK368" s="8">
        <v>1</v>
      </c>
      <c r="BL368" s="8">
        <v>1</v>
      </c>
      <c r="BM368" s="8">
        <v>1</v>
      </c>
      <c r="BN368" s="8">
        <v>1</v>
      </c>
      <c r="BO368" s="8">
        <v>1</v>
      </c>
      <c r="BP368" s="8">
        <v>1</v>
      </c>
      <c r="BQ368" s="8">
        <v>1</v>
      </c>
      <c r="BR368" s="8">
        <v>1</v>
      </c>
      <c r="BS368" s="8">
        <v>1</v>
      </c>
      <c r="BT368" s="8">
        <v>1</v>
      </c>
      <c r="BU368" s="8">
        <v>1</v>
      </c>
      <c r="BV368" s="8">
        <v>1</v>
      </c>
      <c r="BW368" s="8">
        <v>1</v>
      </c>
      <c r="CK368" s="8">
        <f t="shared" si="89"/>
        <v>0</v>
      </c>
      <c r="CL368" s="8">
        <f t="shared" si="90"/>
        <v>0</v>
      </c>
      <c r="CM368" s="8">
        <f t="shared" si="91"/>
        <v>0</v>
      </c>
      <c r="CN368" s="8">
        <f t="shared" si="92"/>
        <v>0</v>
      </c>
      <c r="CO368" s="8">
        <f t="shared" si="93"/>
        <v>0</v>
      </c>
      <c r="CP368" s="8">
        <f t="shared" si="94"/>
        <v>0</v>
      </c>
      <c r="CQ368" s="8">
        <f t="shared" si="95"/>
        <v>0</v>
      </c>
      <c r="CR368" s="8">
        <f t="shared" si="96"/>
        <v>0</v>
      </c>
      <c r="CS368" s="8">
        <f t="shared" si="97"/>
        <v>0</v>
      </c>
      <c r="CT368" s="8">
        <f t="shared" si="98"/>
        <v>0</v>
      </c>
      <c r="CU368" s="8">
        <f t="shared" si="99"/>
        <v>0</v>
      </c>
      <c r="CV368" s="8">
        <f t="shared" si="100"/>
        <v>0</v>
      </c>
      <c r="CW368" s="8" t="str">
        <f>+_xlfn.XLOOKUP(Table1[[#This Row],[L4 Code]],KIRMATAŞ!B:B,KIRMATAŞ!B:B,"")</f>
        <v/>
      </c>
      <c r="CX368" s="8" t="str">
        <f>+_xlfn.XLOOKUP(Table1[[#This Row],[L4 Code]],'SU TEMİNİ'!C:C,'SU TEMİNİ'!C:C,"")</f>
        <v/>
      </c>
      <c r="CY368" s="8" t="str">
        <f>+_xlfn.XLOOKUP(Table1[[#This Row],[L4 Code]],TAŞ!C:C,TAŞ!C:C,"")</f>
        <v/>
      </c>
      <c r="CZ368" s="8" t="str">
        <f>Table1[[#This Row],[L4 Code]]&amp;"-"&amp;Table1[[#This Row],[T1 Code]]</f>
        <v>E-02.MAK-04.BKM-512-1000</v>
      </c>
      <c r="DA368" s="8"/>
      <c r="DB368" s="8"/>
      <c r="DC368" s="8"/>
      <c r="DD368" s="8"/>
      <c r="DE368" s="8"/>
      <c r="DF368" s="8"/>
      <c r="DG368" s="8"/>
      <c r="DH368" s="8"/>
    </row>
    <row r="369" spans="1:112">
      <c r="A369" s="3" t="s">
        <v>5443</v>
      </c>
      <c r="B369" t="s">
        <v>4130</v>
      </c>
      <c r="D369" t="s">
        <v>4967</v>
      </c>
      <c r="F369" s="77" t="s">
        <v>4973</v>
      </c>
      <c r="H369" s="3" t="s">
        <v>5444</v>
      </c>
      <c r="I369" s="3"/>
      <c r="J369" s="78"/>
      <c r="K369" s="78"/>
      <c r="M369" s="78"/>
      <c r="V369" s="8">
        <v>1</v>
      </c>
      <c r="W369" s="8">
        <v>1</v>
      </c>
      <c r="X369" s="8">
        <v>1</v>
      </c>
      <c r="Y369" s="10">
        <v>1</v>
      </c>
      <c r="Z369" s="8">
        <v>1</v>
      </c>
      <c r="AA369" s="8">
        <v>1</v>
      </c>
      <c r="AB369" s="8">
        <v>1</v>
      </c>
      <c r="AC369" s="8">
        <v>1</v>
      </c>
      <c r="AD369" s="8">
        <v>1</v>
      </c>
      <c r="AE369" s="8">
        <v>1</v>
      </c>
      <c r="AF369" s="8">
        <v>1</v>
      </c>
      <c r="AG369" s="8">
        <v>1</v>
      </c>
      <c r="AH369" s="8">
        <v>1</v>
      </c>
      <c r="AI369" s="8">
        <v>1</v>
      </c>
      <c r="AJ369" s="8">
        <v>1</v>
      </c>
      <c r="AK369" s="8">
        <v>1</v>
      </c>
      <c r="AL369" s="8">
        <v>1</v>
      </c>
      <c r="AM369" s="8">
        <v>1</v>
      </c>
      <c r="AN369" s="8">
        <v>1</v>
      </c>
      <c r="AO369" s="8">
        <v>1</v>
      </c>
      <c r="AP369" s="8">
        <v>1</v>
      </c>
      <c r="AQ369" s="8">
        <v>1</v>
      </c>
      <c r="AR369" s="8">
        <v>1</v>
      </c>
      <c r="AS369" s="8">
        <v>1</v>
      </c>
      <c r="AT369" s="8">
        <v>1</v>
      </c>
      <c r="AU369" s="8">
        <v>1</v>
      </c>
      <c r="AV369" s="8">
        <v>1</v>
      </c>
      <c r="AW369" s="8">
        <v>1</v>
      </c>
      <c r="AX369" s="8">
        <v>1</v>
      </c>
      <c r="AY369" s="8">
        <v>1</v>
      </c>
      <c r="AZ369" s="8">
        <v>1</v>
      </c>
      <c r="BA369" s="8">
        <v>1</v>
      </c>
      <c r="BB369" s="8">
        <v>1</v>
      </c>
      <c r="BC369" s="8">
        <v>1</v>
      </c>
      <c r="BD369" s="8">
        <v>1</v>
      </c>
      <c r="BE369" s="8">
        <v>1</v>
      </c>
      <c r="BF369" s="8">
        <v>1</v>
      </c>
      <c r="BG369" s="8">
        <v>1</v>
      </c>
      <c r="BH369" s="8">
        <v>1</v>
      </c>
      <c r="BI369" s="8">
        <v>1</v>
      </c>
      <c r="BJ369" s="8">
        <v>1</v>
      </c>
      <c r="BK369" s="8">
        <v>1</v>
      </c>
      <c r="BL369" s="8">
        <v>1</v>
      </c>
      <c r="BM369" s="8">
        <v>1</v>
      </c>
      <c r="BN369" s="8">
        <v>1</v>
      </c>
      <c r="BO369" s="8">
        <v>1</v>
      </c>
      <c r="BP369" s="8">
        <v>1</v>
      </c>
      <c r="BQ369" s="8">
        <v>1</v>
      </c>
      <c r="BR369" s="8">
        <v>1</v>
      </c>
      <c r="BS369" s="8">
        <v>1</v>
      </c>
      <c r="BT369" s="8">
        <v>1</v>
      </c>
      <c r="BU369" s="8">
        <v>1</v>
      </c>
      <c r="BV369" s="8">
        <v>1</v>
      </c>
      <c r="BW369" s="8">
        <v>1</v>
      </c>
      <c r="CK369" s="8">
        <f t="shared" si="89"/>
        <v>0</v>
      </c>
      <c r="CL369" s="8">
        <f t="shared" si="90"/>
        <v>0</v>
      </c>
      <c r="CM369" s="8">
        <f t="shared" si="91"/>
        <v>0</v>
      </c>
      <c r="CN369" s="8">
        <f t="shared" si="92"/>
        <v>0</v>
      </c>
      <c r="CO369" s="8">
        <f t="shared" si="93"/>
        <v>0</v>
      </c>
      <c r="CP369" s="8">
        <f t="shared" si="94"/>
        <v>0</v>
      </c>
      <c r="CQ369" s="8">
        <f t="shared" si="95"/>
        <v>0</v>
      </c>
      <c r="CR369" s="8">
        <f t="shared" si="96"/>
        <v>0</v>
      </c>
      <c r="CS369" s="8">
        <f t="shared" si="97"/>
        <v>0</v>
      </c>
      <c r="CT369" s="8">
        <f t="shared" si="98"/>
        <v>0</v>
      </c>
      <c r="CU369" s="8">
        <f t="shared" si="99"/>
        <v>0</v>
      </c>
      <c r="CV369" s="8">
        <f t="shared" si="100"/>
        <v>0</v>
      </c>
      <c r="CW369" s="8" t="str">
        <f>+_xlfn.XLOOKUP(Table1[[#This Row],[L4 Code]],KIRMATAŞ!B:B,KIRMATAŞ!B:B,"")</f>
        <v/>
      </c>
      <c r="CX369" s="8" t="str">
        <f>+_xlfn.XLOOKUP(Table1[[#This Row],[L4 Code]],'SU TEMİNİ'!C:C,'SU TEMİNİ'!C:C,"")</f>
        <v/>
      </c>
      <c r="CY369" s="8" t="str">
        <f>+_xlfn.XLOOKUP(Table1[[#This Row],[L4 Code]],TAŞ!C:C,TAŞ!C:C,"")</f>
        <v/>
      </c>
      <c r="CZ369" s="8" t="str">
        <f>Table1[[#This Row],[L4 Code]]&amp;"-"&amp;Table1[[#This Row],[T1 Code]]</f>
        <v>E-02.MAK-04.BKM-520-1000</v>
      </c>
      <c r="DA369" s="8"/>
      <c r="DB369" s="8"/>
      <c r="DC369" s="8"/>
      <c r="DD369" s="8"/>
      <c r="DE369" s="8"/>
      <c r="DF369" s="8"/>
      <c r="DG369" s="8"/>
      <c r="DH369" s="8"/>
    </row>
    <row r="370" spans="1:112">
      <c r="A370" s="3" t="s">
        <v>5443</v>
      </c>
      <c r="B370" t="s">
        <v>4132</v>
      </c>
      <c r="D370" t="s">
        <v>4967</v>
      </c>
      <c r="F370" s="77" t="s">
        <v>4973</v>
      </c>
      <c r="H370" s="3" t="s">
        <v>5444</v>
      </c>
      <c r="I370" s="3"/>
      <c r="J370" s="78"/>
      <c r="K370" s="78"/>
      <c r="M370" s="78"/>
      <c r="V370" s="8">
        <v>1</v>
      </c>
      <c r="W370" s="8">
        <v>1</v>
      </c>
      <c r="X370" s="8">
        <v>1</v>
      </c>
      <c r="Y370" s="10">
        <v>1</v>
      </c>
      <c r="Z370" s="8">
        <v>1</v>
      </c>
      <c r="AA370" s="8">
        <v>1</v>
      </c>
      <c r="AB370" s="8">
        <v>1</v>
      </c>
      <c r="AC370" s="8">
        <v>1</v>
      </c>
      <c r="AD370" s="8">
        <v>1</v>
      </c>
      <c r="AE370" s="8">
        <v>1</v>
      </c>
      <c r="AF370" s="8">
        <v>1</v>
      </c>
      <c r="AG370" s="8">
        <v>1</v>
      </c>
      <c r="AH370" s="8">
        <v>1</v>
      </c>
      <c r="AI370" s="8">
        <v>1</v>
      </c>
      <c r="AJ370" s="8">
        <v>1</v>
      </c>
      <c r="AK370" s="8">
        <v>1</v>
      </c>
      <c r="AL370" s="8">
        <v>1</v>
      </c>
      <c r="AM370" s="8">
        <v>1</v>
      </c>
      <c r="AN370" s="8">
        <v>1</v>
      </c>
      <c r="AO370" s="8">
        <v>1</v>
      </c>
      <c r="AP370" s="8">
        <v>1</v>
      </c>
      <c r="AQ370" s="8">
        <v>1</v>
      </c>
      <c r="AR370" s="8">
        <v>1</v>
      </c>
      <c r="AS370" s="8">
        <v>1</v>
      </c>
      <c r="AT370" s="8">
        <v>1</v>
      </c>
      <c r="AU370" s="8">
        <v>1</v>
      </c>
      <c r="AV370" s="8">
        <v>1</v>
      </c>
      <c r="AW370" s="8">
        <v>1</v>
      </c>
      <c r="AX370" s="8">
        <v>1</v>
      </c>
      <c r="AY370" s="8">
        <v>1</v>
      </c>
      <c r="AZ370" s="8">
        <v>1</v>
      </c>
      <c r="BA370" s="8">
        <v>1</v>
      </c>
      <c r="BB370" s="8">
        <v>1</v>
      </c>
      <c r="BC370" s="8">
        <v>1</v>
      </c>
      <c r="BD370" s="8">
        <v>1</v>
      </c>
      <c r="BE370" s="8">
        <v>1</v>
      </c>
      <c r="BF370" s="8">
        <v>1</v>
      </c>
      <c r="BG370" s="8">
        <v>1</v>
      </c>
      <c r="BH370" s="8">
        <v>1</v>
      </c>
      <c r="BI370" s="8">
        <v>1</v>
      </c>
      <c r="BJ370" s="8">
        <v>1</v>
      </c>
      <c r="BK370" s="8">
        <v>1</v>
      </c>
      <c r="BL370" s="8">
        <v>1</v>
      </c>
      <c r="BM370" s="8">
        <v>1</v>
      </c>
      <c r="BN370" s="8">
        <v>1</v>
      </c>
      <c r="BO370" s="8">
        <v>1</v>
      </c>
      <c r="BP370" s="8">
        <v>1</v>
      </c>
      <c r="BQ370" s="8">
        <v>1</v>
      </c>
      <c r="BR370" s="8">
        <v>1</v>
      </c>
      <c r="BS370" s="8">
        <v>1</v>
      </c>
      <c r="BT370" s="8">
        <v>1</v>
      </c>
      <c r="BU370" s="8">
        <v>1</v>
      </c>
      <c r="BV370" s="8">
        <v>1</v>
      </c>
      <c r="BW370" s="8">
        <v>1</v>
      </c>
      <c r="CK370" s="8">
        <f t="shared" si="89"/>
        <v>0</v>
      </c>
      <c r="CL370" s="8">
        <f t="shared" si="90"/>
        <v>0</v>
      </c>
      <c r="CM370" s="8">
        <f t="shared" si="91"/>
        <v>0</v>
      </c>
      <c r="CN370" s="8">
        <f t="shared" si="92"/>
        <v>0</v>
      </c>
      <c r="CO370" s="8">
        <f t="shared" si="93"/>
        <v>0</v>
      </c>
      <c r="CP370" s="8">
        <f t="shared" si="94"/>
        <v>0</v>
      </c>
      <c r="CQ370" s="8">
        <f t="shared" si="95"/>
        <v>0</v>
      </c>
      <c r="CR370" s="8">
        <f t="shared" si="96"/>
        <v>0</v>
      </c>
      <c r="CS370" s="8">
        <f t="shared" si="97"/>
        <v>0</v>
      </c>
      <c r="CT370" s="8">
        <f t="shared" si="98"/>
        <v>0</v>
      </c>
      <c r="CU370" s="8">
        <f t="shared" si="99"/>
        <v>0</v>
      </c>
      <c r="CV370" s="8">
        <f t="shared" si="100"/>
        <v>0</v>
      </c>
      <c r="CW370" s="8" t="str">
        <f>+_xlfn.XLOOKUP(Table1[[#This Row],[L4 Code]],KIRMATAŞ!B:B,KIRMATAŞ!B:B,"")</f>
        <v/>
      </c>
      <c r="CX370" s="8" t="str">
        <f>+_xlfn.XLOOKUP(Table1[[#This Row],[L4 Code]],'SU TEMİNİ'!C:C,'SU TEMİNİ'!C:C,"")</f>
        <v/>
      </c>
      <c r="CY370" s="8" t="str">
        <f>+_xlfn.XLOOKUP(Table1[[#This Row],[L4 Code]],TAŞ!C:C,TAŞ!C:C,"")</f>
        <v/>
      </c>
      <c r="CZ370" s="8" t="str">
        <f>Table1[[#This Row],[L4 Code]]&amp;"-"&amp;Table1[[#This Row],[T1 Code]]</f>
        <v>E-02.MAK-04.BKM-530-1000</v>
      </c>
      <c r="DA370" s="8"/>
      <c r="DB370" s="8"/>
      <c r="DC370" s="8"/>
      <c r="DD370" s="8"/>
      <c r="DE370" s="8"/>
      <c r="DF370" s="8"/>
      <c r="DG370" s="8"/>
      <c r="DH370" s="8"/>
    </row>
    <row r="371" spans="1:112">
      <c r="A371" s="3" t="s">
        <v>5443</v>
      </c>
      <c r="B371" t="s">
        <v>4134</v>
      </c>
      <c r="D371" t="s">
        <v>4967</v>
      </c>
      <c r="F371" s="77" t="s">
        <v>4973</v>
      </c>
      <c r="H371" s="3" t="s">
        <v>5444</v>
      </c>
      <c r="I371" s="3"/>
      <c r="J371" s="78"/>
      <c r="K371" s="78"/>
      <c r="M371" s="78"/>
      <c r="V371" s="8">
        <v>1</v>
      </c>
      <c r="W371" s="8">
        <v>1</v>
      </c>
      <c r="X371" s="8">
        <v>1</v>
      </c>
      <c r="Y371" s="10">
        <v>1</v>
      </c>
      <c r="Z371" s="8">
        <v>1</v>
      </c>
      <c r="AA371" s="8">
        <v>1</v>
      </c>
      <c r="AB371" s="8">
        <v>1</v>
      </c>
      <c r="AC371" s="8">
        <v>1</v>
      </c>
      <c r="AD371" s="8">
        <v>1</v>
      </c>
      <c r="AE371" s="8">
        <v>1</v>
      </c>
      <c r="AF371" s="8">
        <v>1</v>
      </c>
      <c r="AG371" s="8">
        <v>1</v>
      </c>
      <c r="AH371" s="8">
        <v>1</v>
      </c>
      <c r="AI371" s="8">
        <v>1</v>
      </c>
      <c r="AJ371" s="8">
        <v>1</v>
      </c>
      <c r="AK371" s="8">
        <v>1</v>
      </c>
      <c r="AL371" s="8">
        <v>1</v>
      </c>
      <c r="AM371" s="8">
        <v>1</v>
      </c>
      <c r="AN371" s="8">
        <v>1</v>
      </c>
      <c r="AO371" s="8">
        <v>1</v>
      </c>
      <c r="AP371" s="8">
        <v>1</v>
      </c>
      <c r="AQ371" s="8">
        <v>1</v>
      </c>
      <c r="AR371" s="8">
        <v>1</v>
      </c>
      <c r="AS371" s="8">
        <v>1</v>
      </c>
      <c r="AT371" s="8">
        <v>1</v>
      </c>
      <c r="AU371" s="8">
        <v>1</v>
      </c>
      <c r="AV371" s="8">
        <v>1</v>
      </c>
      <c r="AW371" s="8">
        <v>1</v>
      </c>
      <c r="AX371" s="8">
        <v>1</v>
      </c>
      <c r="AY371" s="8">
        <v>1</v>
      </c>
      <c r="AZ371" s="8">
        <v>1</v>
      </c>
      <c r="BA371" s="8">
        <v>1</v>
      </c>
      <c r="BB371" s="8">
        <v>1</v>
      </c>
      <c r="BC371" s="8">
        <v>1</v>
      </c>
      <c r="BD371" s="8">
        <v>1</v>
      </c>
      <c r="BE371" s="8">
        <v>1</v>
      </c>
      <c r="BF371" s="8">
        <v>1</v>
      </c>
      <c r="BG371" s="8">
        <v>1</v>
      </c>
      <c r="BH371" s="8">
        <v>1</v>
      </c>
      <c r="BI371" s="8">
        <v>1</v>
      </c>
      <c r="BJ371" s="8">
        <v>1</v>
      </c>
      <c r="BK371" s="8">
        <v>1</v>
      </c>
      <c r="BL371" s="8">
        <v>1</v>
      </c>
      <c r="BM371" s="8">
        <v>1</v>
      </c>
      <c r="BN371" s="8">
        <v>1</v>
      </c>
      <c r="BO371" s="8">
        <v>1</v>
      </c>
      <c r="BP371" s="8">
        <v>1</v>
      </c>
      <c r="BQ371" s="8">
        <v>1</v>
      </c>
      <c r="BR371" s="8">
        <v>1</v>
      </c>
      <c r="BS371" s="8">
        <v>1</v>
      </c>
      <c r="BT371" s="8">
        <v>1</v>
      </c>
      <c r="BU371" s="8">
        <v>1</v>
      </c>
      <c r="BV371" s="8">
        <v>1</v>
      </c>
      <c r="BW371" s="8">
        <v>1</v>
      </c>
      <c r="CK371" s="8">
        <f t="shared" si="89"/>
        <v>0</v>
      </c>
      <c r="CL371" s="8">
        <f t="shared" si="90"/>
        <v>0</v>
      </c>
      <c r="CM371" s="8">
        <f t="shared" si="91"/>
        <v>0</v>
      </c>
      <c r="CN371" s="8">
        <f t="shared" si="92"/>
        <v>0</v>
      </c>
      <c r="CO371" s="8">
        <f t="shared" si="93"/>
        <v>0</v>
      </c>
      <c r="CP371" s="8">
        <f t="shared" si="94"/>
        <v>0</v>
      </c>
      <c r="CQ371" s="8">
        <f t="shared" si="95"/>
        <v>0</v>
      </c>
      <c r="CR371" s="8">
        <f t="shared" si="96"/>
        <v>0</v>
      </c>
      <c r="CS371" s="8">
        <f t="shared" si="97"/>
        <v>0</v>
      </c>
      <c r="CT371" s="8">
        <f t="shared" si="98"/>
        <v>0</v>
      </c>
      <c r="CU371" s="8">
        <f t="shared" si="99"/>
        <v>0</v>
      </c>
      <c r="CV371" s="8">
        <f t="shared" si="100"/>
        <v>0</v>
      </c>
      <c r="CW371" s="8" t="str">
        <f>+_xlfn.XLOOKUP(Table1[[#This Row],[L4 Code]],KIRMATAŞ!B:B,KIRMATAŞ!B:B,"")</f>
        <v/>
      </c>
      <c r="CX371" s="8" t="str">
        <f>+_xlfn.XLOOKUP(Table1[[#This Row],[L4 Code]],'SU TEMİNİ'!C:C,'SU TEMİNİ'!C:C,"")</f>
        <v/>
      </c>
      <c r="CY371" s="8" t="str">
        <f>+_xlfn.XLOOKUP(Table1[[#This Row],[L4 Code]],TAŞ!C:C,TAŞ!C:C,"")</f>
        <v/>
      </c>
      <c r="CZ371" s="8" t="str">
        <f>Table1[[#This Row],[L4 Code]]&amp;"-"&amp;Table1[[#This Row],[T1 Code]]</f>
        <v>E-02.MAK-04.BKM-531-1000</v>
      </c>
      <c r="DA371" s="8"/>
      <c r="DB371" s="8"/>
      <c r="DC371" s="8"/>
      <c r="DD371" s="8"/>
      <c r="DE371" s="8"/>
      <c r="DF371" s="8"/>
      <c r="DG371" s="8"/>
      <c r="DH371" s="8"/>
    </row>
    <row r="372" spans="1:112">
      <c r="A372" s="3" t="s">
        <v>5443</v>
      </c>
      <c r="B372" t="s">
        <v>4136</v>
      </c>
      <c r="D372" t="s">
        <v>4967</v>
      </c>
      <c r="F372" s="77" t="s">
        <v>4973</v>
      </c>
      <c r="H372" s="3" t="s">
        <v>5444</v>
      </c>
      <c r="I372" s="3"/>
      <c r="J372" s="78"/>
      <c r="K372" s="78"/>
      <c r="M372" s="78"/>
      <c r="V372" s="8">
        <v>1</v>
      </c>
      <c r="W372" s="8">
        <v>1</v>
      </c>
      <c r="X372" s="8">
        <v>1</v>
      </c>
      <c r="Y372" s="10">
        <v>1</v>
      </c>
      <c r="Z372" s="8">
        <v>1</v>
      </c>
      <c r="AA372" s="8">
        <v>1</v>
      </c>
      <c r="AB372" s="8">
        <v>1</v>
      </c>
      <c r="AC372" s="8">
        <v>1</v>
      </c>
      <c r="AD372" s="8">
        <v>1</v>
      </c>
      <c r="AE372" s="8">
        <v>1</v>
      </c>
      <c r="AF372" s="8">
        <v>1</v>
      </c>
      <c r="AG372" s="8">
        <v>1</v>
      </c>
      <c r="AH372" s="8">
        <v>1</v>
      </c>
      <c r="AI372" s="8">
        <v>1</v>
      </c>
      <c r="AJ372" s="8">
        <v>1</v>
      </c>
      <c r="AK372" s="8">
        <v>1</v>
      </c>
      <c r="AL372" s="8">
        <v>1</v>
      </c>
      <c r="AM372" s="8">
        <v>1</v>
      </c>
      <c r="AN372" s="8">
        <v>1</v>
      </c>
      <c r="AO372" s="8">
        <v>1</v>
      </c>
      <c r="AP372" s="8">
        <v>1</v>
      </c>
      <c r="AQ372" s="8">
        <v>1</v>
      </c>
      <c r="AR372" s="8">
        <v>1</v>
      </c>
      <c r="AS372" s="8">
        <v>1</v>
      </c>
      <c r="AT372" s="8">
        <v>1</v>
      </c>
      <c r="AU372" s="8">
        <v>1</v>
      </c>
      <c r="AV372" s="8">
        <v>1</v>
      </c>
      <c r="AW372" s="8">
        <v>1</v>
      </c>
      <c r="AX372" s="8">
        <v>1</v>
      </c>
      <c r="AY372" s="8">
        <v>1</v>
      </c>
      <c r="AZ372" s="8">
        <v>1</v>
      </c>
      <c r="BA372" s="8">
        <v>1</v>
      </c>
      <c r="BB372" s="8">
        <v>1</v>
      </c>
      <c r="BC372" s="8">
        <v>1</v>
      </c>
      <c r="BD372" s="8">
        <v>1</v>
      </c>
      <c r="BE372" s="8">
        <v>1</v>
      </c>
      <c r="BF372" s="8">
        <v>1</v>
      </c>
      <c r="BG372" s="8">
        <v>1</v>
      </c>
      <c r="BH372" s="8">
        <v>1</v>
      </c>
      <c r="BI372" s="8">
        <v>1</v>
      </c>
      <c r="BJ372" s="8">
        <v>1</v>
      </c>
      <c r="BK372" s="8">
        <v>1</v>
      </c>
      <c r="BL372" s="8">
        <v>1</v>
      </c>
      <c r="BM372" s="8">
        <v>1</v>
      </c>
      <c r="BN372" s="8">
        <v>1</v>
      </c>
      <c r="BO372" s="8">
        <v>1</v>
      </c>
      <c r="BP372" s="8">
        <v>1</v>
      </c>
      <c r="BQ372" s="8">
        <v>1</v>
      </c>
      <c r="BR372" s="8">
        <v>1</v>
      </c>
      <c r="BS372" s="8">
        <v>1</v>
      </c>
      <c r="BT372" s="8">
        <v>1</v>
      </c>
      <c r="BU372" s="8">
        <v>1</v>
      </c>
      <c r="BV372" s="8">
        <v>1</v>
      </c>
      <c r="BW372" s="8">
        <v>1</v>
      </c>
      <c r="CK372" s="8">
        <f t="shared" si="89"/>
        <v>0</v>
      </c>
      <c r="CL372" s="8">
        <f t="shared" si="90"/>
        <v>0</v>
      </c>
      <c r="CM372" s="8">
        <f t="shared" si="91"/>
        <v>0</v>
      </c>
      <c r="CN372" s="8">
        <f t="shared" si="92"/>
        <v>0</v>
      </c>
      <c r="CO372" s="8">
        <f t="shared" si="93"/>
        <v>0</v>
      </c>
      <c r="CP372" s="8">
        <f t="shared" si="94"/>
        <v>0</v>
      </c>
      <c r="CQ372" s="8">
        <f t="shared" si="95"/>
        <v>0</v>
      </c>
      <c r="CR372" s="8">
        <f t="shared" si="96"/>
        <v>0</v>
      </c>
      <c r="CS372" s="8">
        <f t="shared" si="97"/>
        <v>0</v>
      </c>
      <c r="CT372" s="8">
        <f t="shared" si="98"/>
        <v>0</v>
      </c>
      <c r="CU372" s="8">
        <f t="shared" si="99"/>
        <v>0</v>
      </c>
      <c r="CV372" s="8">
        <f t="shared" si="100"/>
        <v>0</v>
      </c>
      <c r="CW372" s="8" t="str">
        <f>+_xlfn.XLOOKUP(Table1[[#This Row],[L4 Code]],KIRMATAŞ!B:B,KIRMATAŞ!B:B,"")</f>
        <v/>
      </c>
      <c r="CX372" s="8" t="str">
        <f>+_xlfn.XLOOKUP(Table1[[#This Row],[L4 Code]],'SU TEMİNİ'!C:C,'SU TEMİNİ'!C:C,"")</f>
        <v/>
      </c>
      <c r="CY372" s="8" t="str">
        <f>+_xlfn.XLOOKUP(Table1[[#This Row],[L4 Code]],TAŞ!C:C,TAŞ!C:C,"")</f>
        <v/>
      </c>
      <c r="CZ372" s="8" t="str">
        <f>Table1[[#This Row],[L4 Code]]&amp;"-"&amp;Table1[[#This Row],[T1 Code]]</f>
        <v>E-02.MAK-04.BKM-532-1000</v>
      </c>
      <c r="DA372" s="8"/>
      <c r="DB372" s="8"/>
      <c r="DC372" s="8"/>
      <c r="DD372" s="8"/>
      <c r="DE372" s="8"/>
      <c r="DF372" s="8"/>
      <c r="DG372" s="8"/>
      <c r="DH372" s="8"/>
    </row>
    <row r="373" spans="1:112">
      <c r="A373" s="3" t="s">
        <v>5443</v>
      </c>
      <c r="B373" t="s">
        <v>4138</v>
      </c>
      <c r="D373" t="s">
        <v>4967</v>
      </c>
      <c r="F373" s="77" t="s">
        <v>4973</v>
      </c>
      <c r="H373" s="3" t="s">
        <v>5444</v>
      </c>
      <c r="I373" s="3"/>
      <c r="J373" s="78"/>
      <c r="K373" s="78"/>
      <c r="M373" s="78"/>
      <c r="V373" s="8">
        <v>1</v>
      </c>
      <c r="W373" s="8">
        <v>1</v>
      </c>
      <c r="X373" s="8">
        <v>1</v>
      </c>
      <c r="Y373" s="10">
        <v>1</v>
      </c>
      <c r="Z373" s="8">
        <v>1</v>
      </c>
      <c r="AA373" s="8">
        <v>1</v>
      </c>
      <c r="AB373" s="8">
        <v>1</v>
      </c>
      <c r="AC373" s="8">
        <v>1</v>
      </c>
      <c r="AD373" s="8">
        <v>1</v>
      </c>
      <c r="AE373" s="8">
        <v>1</v>
      </c>
      <c r="AF373" s="8">
        <v>1</v>
      </c>
      <c r="AG373" s="8">
        <v>1</v>
      </c>
      <c r="AH373" s="8">
        <v>1</v>
      </c>
      <c r="AI373" s="8">
        <v>1</v>
      </c>
      <c r="AJ373" s="8">
        <v>1</v>
      </c>
      <c r="AK373" s="8">
        <v>1</v>
      </c>
      <c r="AL373" s="8">
        <v>1</v>
      </c>
      <c r="AM373" s="8">
        <v>1</v>
      </c>
      <c r="AN373" s="8">
        <v>1</v>
      </c>
      <c r="AO373" s="8">
        <v>1</v>
      </c>
      <c r="AP373" s="8">
        <v>1</v>
      </c>
      <c r="AQ373" s="8">
        <v>1</v>
      </c>
      <c r="AR373" s="8">
        <v>1</v>
      </c>
      <c r="AS373" s="8">
        <v>1</v>
      </c>
      <c r="AT373" s="8">
        <v>1</v>
      </c>
      <c r="AU373" s="8">
        <v>1</v>
      </c>
      <c r="AV373" s="8">
        <v>1</v>
      </c>
      <c r="AW373" s="8">
        <v>1</v>
      </c>
      <c r="AX373" s="8">
        <v>1</v>
      </c>
      <c r="AY373" s="8">
        <v>1</v>
      </c>
      <c r="AZ373" s="8">
        <v>1</v>
      </c>
      <c r="BA373" s="8">
        <v>1</v>
      </c>
      <c r="BB373" s="8">
        <v>1</v>
      </c>
      <c r="BC373" s="8">
        <v>1</v>
      </c>
      <c r="BD373" s="8">
        <v>1</v>
      </c>
      <c r="BE373" s="8">
        <v>1</v>
      </c>
      <c r="BF373" s="8">
        <v>1</v>
      </c>
      <c r="BG373" s="8">
        <v>1</v>
      </c>
      <c r="BH373" s="8">
        <v>1</v>
      </c>
      <c r="BI373" s="8">
        <v>1</v>
      </c>
      <c r="BJ373" s="8">
        <v>1</v>
      </c>
      <c r="BK373" s="8">
        <v>1</v>
      </c>
      <c r="BL373" s="8">
        <v>1</v>
      </c>
      <c r="BM373" s="8">
        <v>1</v>
      </c>
      <c r="BN373" s="8">
        <v>1</v>
      </c>
      <c r="BO373" s="8">
        <v>1</v>
      </c>
      <c r="BP373" s="8">
        <v>1</v>
      </c>
      <c r="BQ373" s="8">
        <v>1</v>
      </c>
      <c r="BR373" s="8">
        <v>1</v>
      </c>
      <c r="BS373" s="8">
        <v>1</v>
      </c>
      <c r="BT373" s="8">
        <v>1</v>
      </c>
      <c r="BU373" s="8">
        <v>1</v>
      </c>
      <c r="BV373" s="8">
        <v>1</v>
      </c>
      <c r="BW373" s="8">
        <v>1</v>
      </c>
      <c r="CK373" s="8">
        <f t="shared" si="89"/>
        <v>0</v>
      </c>
      <c r="CL373" s="8">
        <f t="shared" si="90"/>
        <v>0</v>
      </c>
      <c r="CM373" s="8">
        <f t="shared" si="91"/>
        <v>0</v>
      </c>
      <c r="CN373" s="8">
        <f t="shared" si="92"/>
        <v>0</v>
      </c>
      <c r="CO373" s="8">
        <f t="shared" si="93"/>
        <v>0</v>
      </c>
      <c r="CP373" s="8">
        <f t="shared" si="94"/>
        <v>0</v>
      </c>
      <c r="CQ373" s="8">
        <f t="shared" si="95"/>
        <v>0</v>
      </c>
      <c r="CR373" s="8">
        <f t="shared" si="96"/>
        <v>0</v>
      </c>
      <c r="CS373" s="8">
        <f t="shared" si="97"/>
        <v>0</v>
      </c>
      <c r="CT373" s="8">
        <f t="shared" si="98"/>
        <v>0</v>
      </c>
      <c r="CU373" s="8">
        <f t="shared" si="99"/>
        <v>0</v>
      </c>
      <c r="CV373" s="8">
        <f t="shared" si="100"/>
        <v>0</v>
      </c>
      <c r="CW373" s="8" t="str">
        <f>+_xlfn.XLOOKUP(Table1[[#This Row],[L4 Code]],KIRMATAŞ!B:B,KIRMATAŞ!B:B,"")</f>
        <v/>
      </c>
      <c r="CX373" s="8" t="str">
        <f>+_xlfn.XLOOKUP(Table1[[#This Row],[L4 Code]],'SU TEMİNİ'!C:C,'SU TEMİNİ'!C:C,"")</f>
        <v/>
      </c>
      <c r="CY373" s="8" t="str">
        <f>+_xlfn.XLOOKUP(Table1[[#This Row],[L4 Code]],TAŞ!C:C,TAŞ!C:C,"")</f>
        <v/>
      </c>
      <c r="CZ373" s="8" t="str">
        <f>Table1[[#This Row],[L4 Code]]&amp;"-"&amp;Table1[[#This Row],[T1 Code]]</f>
        <v>E-02.MAK-04.BKM-540-1000</v>
      </c>
      <c r="DA373" s="8"/>
      <c r="DB373" s="8"/>
      <c r="DC373" s="8"/>
      <c r="DD373" s="8"/>
      <c r="DE373" s="8"/>
      <c r="DF373" s="8"/>
      <c r="DG373" s="8"/>
      <c r="DH373" s="8"/>
    </row>
    <row r="374" spans="1:112">
      <c r="A374" s="3" t="s">
        <v>5443</v>
      </c>
      <c r="B374" t="s">
        <v>4140</v>
      </c>
      <c r="D374" t="s">
        <v>4967</v>
      </c>
      <c r="F374" s="77" t="s">
        <v>4973</v>
      </c>
      <c r="H374" s="3" t="s">
        <v>5444</v>
      </c>
      <c r="I374" s="3"/>
      <c r="J374" s="78"/>
      <c r="K374" s="78"/>
      <c r="M374" s="78"/>
      <c r="V374" s="8">
        <v>1</v>
      </c>
      <c r="W374" s="8">
        <v>1</v>
      </c>
      <c r="X374" s="8">
        <v>1</v>
      </c>
      <c r="Y374" s="10">
        <v>1</v>
      </c>
      <c r="Z374" s="8">
        <v>1</v>
      </c>
      <c r="AA374" s="8">
        <v>1</v>
      </c>
      <c r="AB374" s="8">
        <v>1</v>
      </c>
      <c r="AC374" s="8">
        <v>1</v>
      </c>
      <c r="AD374" s="8">
        <v>1</v>
      </c>
      <c r="AE374" s="8">
        <v>1</v>
      </c>
      <c r="AF374" s="8">
        <v>1</v>
      </c>
      <c r="AG374" s="8">
        <v>1</v>
      </c>
      <c r="AH374" s="8">
        <v>1</v>
      </c>
      <c r="AI374" s="8">
        <v>1</v>
      </c>
      <c r="AJ374" s="8">
        <v>1</v>
      </c>
      <c r="AK374" s="8">
        <v>1</v>
      </c>
      <c r="AL374" s="8">
        <v>1</v>
      </c>
      <c r="AM374" s="8">
        <v>1</v>
      </c>
      <c r="AN374" s="8">
        <v>1</v>
      </c>
      <c r="AO374" s="8">
        <v>1</v>
      </c>
      <c r="AP374" s="8">
        <v>1</v>
      </c>
      <c r="AQ374" s="8">
        <v>1</v>
      </c>
      <c r="AR374" s="8">
        <v>1</v>
      </c>
      <c r="AS374" s="8">
        <v>1</v>
      </c>
      <c r="AT374" s="8">
        <v>1</v>
      </c>
      <c r="AU374" s="8">
        <v>1</v>
      </c>
      <c r="AV374" s="8">
        <v>1</v>
      </c>
      <c r="AW374" s="8">
        <v>1</v>
      </c>
      <c r="AX374" s="8">
        <v>1</v>
      </c>
      <c r="AY374" s="8">
        <v>1</v>
      </c>
      <c r="AZ374" s="8">
        <v>1</v>
      </c>
      <c r="BA374" s="8">
        <v>1</v>
      </c>
      <c r="BB374" s="8">
        <v>1</v>
      </c>
      <c r="BC374" s="8">
        <v>1</v>
      </c>
      <c r="BD374" s="8">
        <v>1</v>
      </c>
      <c r="BE374" s="8">
        <v>1</v>
      </c>
      <c r="BF374" s="8">
        <v>1</v>
      </c>
      <c r="BG374" s="8">
        <v>1</v>
      </c>
      <c r="BH374" s="8">
        <v>1</v>
      </c>
      <c r="BI374" s="8">
        <v>1</v>
      </c>
      <c r="BJ374" s="8">
        <v>1</v>
      </c>
      <c r="BK374" s="8">
        <v>1</v>
      </c>
      <c r="BL374" s="8">
        <v>1</v>
      </c>
      <c r="BM374" s="8">
        <v>1</v>
      </c>
      <c r="BN374" s="8">
        <v>1</v>
      </c>
      <c r="BO374" s="8">
        <v>1</v>
      </c>
      <c r="BP374" s="8">
        <v>1</v>
      </c>
      <c r="BQ374" s="8">
        <v>1</v>
      </c>
      <c r="BR374" s="8">
        <v>1</v>
      </c>
      <c r="BS374" s="8">
        <v>1</v>
      </c>
      <c r="BT374" s="8">
        <v>1</v>
      </c>
      <c r="BU374" s="8">
        <v>1</v>
      </c>
      <c r="BV374" s="8">
        <v>1</v>
      </c>
      <c r="BW374" s="8">
        <v>1</v>
      </c>
      <c r="CK374" s="8">
        <f t="shared" si="89"/>
        <v>0</v>
      </c>
      <c r="CL374" s="8">
        <f t="shared" si="90"/>
        <v>0</v>
      </c>
      <c r="CM374" s="8">
        <f t="shared" si="91"/>
        <v>0</v>
      </c>
      <c r="CN374" s="8">
        <f t="shared" si="92"/>
        <v>0</v>
      </c>
      <c r="CO374" s="8">
        <f t="shared" si="93"/>
        <v>0</v>
      </c>
      <c r="CP374" s="8">
        <f t="shared" si="94"/>
        <v>0</v>
      </c>
      <c r="CQ374" s="8">
        <f t="shared" si="95"/>
        <v>0</v>
      </c>
      <c r="CR374" s="8">
        <f t="shared" si="96"/>
        <v>0</v>
      </c>
      <c r="CS374" s="8">
        <f t="shared" si="97"/>
        <v>0</v>
      </c>
      <c r="CT374" s="8">
        <f t="shared" si="98"/>
        <v>0</v>
      </c>
      <c r="CU374" s="8">
        <f t="shared" si="99"/>
        <v>0</v>
      </c>
      <c r="CV374" s="8">
        <f t="shared" si="100"/>
        <v>0</v>
      </c>
      <c r="CW374" s="8" t="str">
        <f>+_xlfn.XLOOKUP(Table1[[#This Row],[L4 Code]],KIRMATAŞ!B:B,KIRMATAŞ!B:B,"")</f>
        <v/>
      </c>
      <c r="CX374" s="8" t="str">
        <f>+_xlfn.XLOOKUP(Table1[[#This Row],[L4 Code]],'SU TEMİNİ'!C:C,'SU TEMİNİ'!C:C,"")</f>
        <v/>
      </c>
      <c r="CY374" s="8" t="str">
        <f>+_xlfn.XLOOKUP(Table1[[#This Row],[L4 Code]],TAŞ!C:C,TAŞ!C:C,"")</f>
        <v/>
      </c>
      <c r="CZ374" s="8" t="str">
        <f>Table1[[#This Row],[L4 Code]]&amp;"-"&amp;Table1[[#This Row],[T1 Code]]</f>
        <v>E-02.MAK-04.BKM-551-1000</v>
      </c>
      <c r="DA374" s="8"/>
      <c r="DB374" s="8"/>
      <c r="DC374" s="8"/>
      <c r="DD374" s="8"/>
      <c r="DE374" s="8"/>
      <c r="DF374" s="8"/>
      <c r="DG374" s="8"/>
      <c r="DH374" s="8"/>
    </row>
    <row r="375" spans="1:112">
      <c r="A375" s="3" t="s">
        <v>5443</v>
      </c>
      <c r="B375" t="s">
        <v>4142</v>
      </c>
      <c r="D375" t="s">
        <v>4967</v>
      </c>
      <c r="F375" s="77" t="s">
        <v>4973</v>
      </c>
      <c r="H375" s="3" t="s">
        <v>5444</v>
      </c>
      <c r="I375" s="3"/>
      <c r="J375" s="78"/>
      <c r="K375" s="78"/>
      <c r="M375" s="78"/>
      <c r="V375" s="8">
        <v>1</v>
      </c>
      <c r="W375" s="8">
        <v>1</v>
      </c>
      <c r="X375" s="8">
        <v>1</v>
      </c>
      <c r="Y375" s="10">
        <v>1</v>
      </c>
      <c r="Z375" s="8">
        <v>1</v>
      </c>
      <c r="AA375" s="8">
        <v>1</v>
      </c>
      <c r="AB375" s="8">
        <v>1</v>
      </c>
      <c r="AC375" s="8">
        <v>1</v>
      </c>
      <c r="AD375" s="8">
        <v>1</v>
      </c>
      <c r="AE375" s="8">
        <v>1</v>
      </c>
      <c r="AF375" s="8">
        <v>1</v>
      </c>
      <c r="AG375" s="8">
        <v>1</v>
      </c>
      <c r="AH375" s="8">
        <v>1</v>
      </c>
      <c r="AI375" s="8">
        <v>1</v>
      </c>
      <c r="AJ375" s="8">
        <v>1</v>
      </c>
      <c r="AK375" s="8">
        <v>1</v>
      </c>
      <c r="AL375" s="8">
        <v>1</v>
      </c>
      <c r="AM375" s="8">
        <v>1</v>
      </c>
      <c r="AN375" s="8">
        <v>1</v>
      </c>
      <c r="AO375" s="8">
        <v>1</v>
      </c>
      <c r="AP375" s="8">
        <v>1</v>
      </c>
      <c r="AQ375" s="8">
        <v>1</v>
      </c>
      <c r="AR375" s="8">
        <v>1</v>
      </c>
      <c r="AS375" s="8">
        <v>1</v>
      </c>
      <c r="AT375" s="8">
        <v>1</v>
      </c>
      <c r="AU375" s="8">
        <v>1</v>
      </c>
      <c r="AV375" s="8">
        <v>1</v>
      </c>
      <c r="AW375" s="8">
        <v>1</v>
      </c>
      <c r="AX375" s="8">
        <v>1</v>
      </c>
      <c r="AY375" s="8">
        <v>1</v>
      </c>
      <c r="AZ375" s="8">
        <v>1</v>
      </c>
      <c r="BA375" s="8">
        <v>1</v>
      </c>
      <c r="BB375" s="8">
        <v>1</v>
      </c>
      <c r="BC375" s="8">
        <v>1</v>
      </c>
      <c r="BD375" s="8">
        <v>1</v>
      </c>
      <c r="BE375" s="8">
        <v>1</v>
      </c>
      <c r="BF375" s="8">
        <v>1</v>
      </c>
      <c r="BG375" s="8">
        <v>1</v>
      </c>
      <c r="BH375" s="8">
        <v>1</v>
      </c>
      <c r="BI375" s="8">
        <v>1</v>
      </c>
      <c r="BJ375" s="8">
        <v>1</v>
      </c>
      <c r="BK375" s="8">
        <v>1</v>
      </c>
      <c r="BL375" s="8">
        <v>1</v>
      </c>
      <c r="BM375" s="8">
        <v>1</v>
      </c>
      <c r="BN375" s="8">
        <v>1</v>
      </c>
      <c r="BO375" s="8">
        <v>1</v>
      </c>
      <c r="BP375" s="8">
        <v>1</v>
      </c>
      <c r="BQ375" s="8">
        <v>1</v>
      </c>
      <c r="BR375" s="8">
        <v>1</v>
      </c>
      <c r="BS375" s="8">
        <v>1</v>
      </c>
      <c r="BT375" s="8">
        <v>1</v>
      </c>
      <c r="BU375" s="8">
        <v>1</v>
      </c>
      <c r="BV375" s="8">
        <v>1</v>
      </c>
      <c r="BW375" s="8">
        <v>1</v>
      </c>
      <c r="CK375" s="8">
        <f t="shared" si="89"/>
        <v>0</v>
      </c>
      <c r="CL375" s="8">
        <f t="shared" si="90"/>
        <v>0</v>
      </c>
      <c r="CM375" s="8">
        <f t="shared" si="91"/>
        <v>0</v>
      </c>
      <c r="CN375" s="8">
        <f t="shared" si="92"/>
        <v>0</v>
      </c>
      <c r="CO375" s="8">
        <f t="shared" si="93"/>
        <v>0</v>
      </c>
      <c r="CP375" s="8">
        <f t="shared" si="94"/>
        <v>0</v>
      </c>
      <c r="CQ375" s="8">
        <f t="shared" si="95"/>
        <v>0</v>
      </c>
      <c r="CR375" s="8">
        <f t="shared" si="96"/>
        <v>0</v>
      </c>
      <c r="CS375" s="8">
        <f t="shared" si="97"/>
        <v>0</v>
      </c>
      <c r="CT375" s="8">
        <f t="shared" si="98"/>
        <v>0</v>
      </c>
      <c r="CU375" s="8">
        <f t="shared" si="99"/>
        <v>0</v>
      </c>
      <c r="CV375" s="8">
        <f t="shared" si="100"/>
        <v>0</v>
      </c>
      <c r="CW375" s="8" t="str">
        <f>+_xlfn.XLOOKUP(Table1[[#This Row],[L4 Code]],KIRMATAŞ!B:B,KIRMATAŞ!B:B,"")</f>
        <v/>
      </c>
      <c r="CX375" s="8" t="str">
        <f>+_xlfn.XLOOKUP(Table1[[#This Row],[L4 Code]],'SU TEMİNİ'!C:C,'SU TEMİNİ'!C:C,"")</f>
        <v/>
      </c>
      <c r="CY375" s="8" t="str">
        <f>+_xlfn.XLOOKUP(Table1[[#This Row],[L4 Code]],TAŞ!C:C,TAŞ!C:C,"")</f>
        <v/>
      </c>
      <c r="CZ375" s="8" t="str">
        <f>Table1[[#This Row],[L4 Code]]&amp;"-"&amp;Table1[[#This Row],[T1 Code]]</f>
        <v>E-02.MAK-04.BKM-552-1000</v>
      </c>
      <c r="DA375" s="8"/>
      <c r="DB375" s="8"/>
      <c r="DC375" s="8"/>
      <c r="DD375" s="8"/>
      <c r="DE375" s="8"/>
      <c r="DF375" s="8"/>
      <c r="DG375" s="8"/>
      <c r="DH375" s="8"/>
    </row>
    <row r="376" spans="1:112">
      <c r="A376" s="3" t="s">
        <v>5443</v>
      </c>
      <c r="B376" t="s">
        <v>5197</v>
      </c>
      <c r="D376" t="s">
        <v>4967</v>
      </c>
      <c r="F376" s="77" t="s">
        <v>4973</v>
      </c>
      <c r="H376" s="3" t="s">
        <v>5444</v>
      </c>
      <c r="I376" s="3"/>
      <c r="J376" s="78"/>
      <c r="K376" s="78"/>
      <c r="M376" s="78"/>
      <c r="V376" s="8">
        <v>1</v>
      </c>
      <c r="W376" s="8">
        <v>1</v>
      </c>
      <c r="X376" s="8">
        <v>1</v>
      </c>
      <c r="Y376" s="10">
        <v>1</v>
      </c>
      <c r="Z376" s="8">
        <v>1</v>
      </c>
      <c r="AA376" s="8">
        <v>1</v>
      </c>
      <c r="AB376" s="8">
        <v>1</v>
      </c>
      <c r="AC376" s="8">
        <v>1</v>
      </c>
      <c r="AD376" s="8">
        <v>1</v>
      </c>
      <c r="AE376" s="8">
        <v>1</v>
      </c>
      <c r="AF376" s="8">
        <v>1</v>
      </c>
      <c r="AG376" s="8">
        <v>1</v>
      </c>
      <c r="AH376" s="8">
        <v>1</v>
      </c>
      <c r="AI376" s="8">
        <v>1</v>
      </c>
      <c r="AJ376" s="8">
        <v>1</v>
      </c>
      <c r="AK376" s="8">
        <v>1</v>
      </c>
      <c r="AL376" s="8">
        <v>1</v>
      </c>
      <c r="AM376" s="8">
        <v>1</v>
      </c>
      <c r="AN376" s="8">
        <v>1</v>
      </c>
      <c r="AO376" s="8">
        <v>1</v>
      </c>
      <c r="AP376" s="8">
        <v>1</v>
      </c>
      <c r="AQ376" s="8">
        <v>1</v>
      </c>
      <c r="AR376" s="8">
        <v>1</v>
      </c>
      <c r="AS376" s="8">
        <v>1</v>
      </c>
      <c r="AT376" s="8">
        <v>1</v>
      </c>
      <c r="AU376" s="8">
        <v>1</v>
      </c>
      <c r="AV376" s="8">
        <v>1</v>
      </c>
      <c r="AW376" s="8">
        <v>1</v>
      </c>
      <c r="AX376" s="8">
        <v>1</v>
      </c>
      <c r="AY376" s="8">
        <v>1</v>
      </c>
      <c r="AZ376" s="8">
        <v>1</v>
      </c>
      <c r="BA376" s="8">
        <v>1</v>
      </c>
      <c r="BB376" s="8">
        <v>1</v>
      </c>
      <c r="BC376" s="8">
        <v>1</v>
      </c>
      <c r="BD376" s="8">
        <v>1</v>
      </c>
      <c r="BE376" s="8">
        <v>1</v>
      </c>
      <c r="BF376" s="8">
        <v>1</v>
      </c>
      <c r="BG376" s="8">
        <v>1</v>
      </c>
      <c r="BH376" s="8">
        <v>1</v>
      </c>
      <c r="BI376" s="8">
        <v>1</v>
      </c>
      <c r="BJ376" s="8">
        <v>1</v>
      </c>
      <c r="BK376" s="8">
        <v>1</v>
      </c>
      <c r="BL376" s="8">
        <v>1</v>
      </c>
      <c r="BM376" s="8">
        <v>1</v>
      </c>
      <c r="BN376" s="8">
        <v>1</v>
      </c>
      <c r="BO376" s="8">
        <v>1</v>
      </c>
      <c r="BP376" s="8">
        <v>1</v>
      </c>
      <c r="BQ376" s="8">
        <v>1</v>
      </c>
      <c r="BR376" s="8">
        <v>1</v>
      </c>
      <c r="BS376" s="8">
        <v>1</v>
      </c>
      <c r="BT376" s="8">
        <v>1</v>
      </c>
      <c r="BU376" s="8">
        <v>1</v>
      </c>
      <c r="BV376" s="8">
        <v>1</v>
      </c>
      <c r="BW376" s="8">
        <v>1</v>
      </c>
      <c r="CK376" s="8">
        <f t="shared" si="89"/>
        <v>0</v>
      </c>
      <c r="CL376" s="8">
        <f t="shared" si="90"/>
        <v>0</v>
      </c>
      <c r="CM376" s="8">
        <f t="shared" si="91"/>
        <v>0</v>
      </c>
      <c r="CN376" s="8">
        <f t="shared" si="92"/>
        <v>0</v>
      </c>
      <c r="CO376" s="8">
        <f t="shared" si="93"/>
        <v>0</v>
      </c>
      <c r="CP376" s="8">
        <f t="shared" si="94"/>
        <v>0</v>
      </c>
      <c r="CQ376" s="8">
        <f t="shared" si="95"/>
        <v>0</v>
      </c>
      <c r="CR376" s="8">
        <f t="shared" si="96"/>
        <v>0</v>
      </c>
      <c r="CS376" s="8">
        <f t="shared" si="97"/>
        <v>0</v>
      </c>
      <c r="CT376" s="8">
        <f t="shared" si="98"/>
        <v>0</v>
      </c>
      <c r="CU376" s="8">
        <f t="shared" si="99"/>
        <v>0</v>
      </c>
      <c r="CV376" s="8">
        <f t="shared" si="100"/>
        <v>0</v>
      </c>
      <c r="CW376" s="8" t="str">
        <f>+_xlfn.XLOOKUP(Table1[[#This Row],[L4 Code]],KIRMATAŞ!B:B,KIRMATAŞ!B:B,"")</f>
        <v/>
      </c>
      <c r="CX376" s="8" t="str">
        <f>+_xlfn.XLOOKUP(Table1[[#This Row],[L4 Code]],'SU TEMİNİ'!C:C,'SU TEMİNİ'!C:C,"")</f>
        <v/>
      </c>
      <c r="CY376" s="8" t="str">
        <f>+_xlfn.XLOOKUP(Table1[[#This Row],[L4 Code]],TAŞ!C:C,TAŞ!C:C,"")</f>
        <v/>
      </c>
      <c r="CZ376" s="8" t="str">
        <f>Table1[[#This Row],[L4 Code]]&amp;"-"&amp;Table1[[#This Row],[T1 Code]]</f>
        <v>E-02.MAK-05.OPS-010-1000</v>
      </c>
      <c r="DA376" s="8"/>
      <c r="DB376" s="8"/>
      <c r="DC376" s="8"/>
      <c r="DD376" s="8"/>
      <c r="DE376" s="8"/>
      <c r="DF376" s="8"/>
      <c r="DG376" s="8"/>
      <c r="DH376" s="8"/>
    </row>
    <row r="377" spans="1:112">
      <c r="A377" s="3" t="s">
        <v>5443</v>
      </c>
      <c r="B377" t="s">
        <v>5198</v>
      </c>
      <c r="D377" t="s">
        <v>4967</v>
      </c>
      <c r="F377" s="77" t="s">
        <v>4973</v>
      </c>
      <c r="H377" s="3" t="s">
        <v>5444</v>
      </c>
      <c r="I377" s="3"/>
      <c r="J377" s="78"/>
      <c r="K377" s="78"/>
      <c r="M377" s="78"/>
      <c r="V377" s="8">
        <v>1</v>
      </c>
      <c r="W377" s="8">
        <v>1</v>
      </c>
      <c r="X377" s="8">
        <v>1</v>
      </c>
      <c r="Y377" s="10">
        <v>1</v>
      </c>
      <c r="Z377" s="8">
        <v>1</v>
      </c>
      <c r="AA377" s="8">
        <v>1</v>
      </c>
      <c r="AB377" s="8">
        <v>1</v>
      </c>
      <c r="AC377" s="8">
        <v>1</v>
      </c>
      <c r="AD377" s="8">
        <v>1</v>
      </c>
      <c r="AE377" s="8">
        <v>1</v>
      </c>
      <c r="AF377" s="8">
        <v>1</v>
      </c>
      <c r="AG377" s="8">
        <v>1</v>
      </c>
      <c r="AH377" s="8">
        <v>1</v>
      </c>
      <c r="AI377" s="8">
        <v>1</v>
      </c>
      <c r="AJ377" s="8">
        <v>1</v>
      </c>
      <c r="AK377" s="8">
        <v>1</v>
      </c>
      <c r="AL377" s="8">
        <v>1</v>
      </c>
      <c r="AM377" s="8">
        <v>1</v>
      </c>
      <c r="AN377" s="8">
        <v>1</v>
      </c>
      <c r="AO377" s="8">
        <v>1</v>
      </c>
      <c r="AP377" s="8">
        <v>1</v>
      </c>
      <c r="AQ377" s="8">
        <v>1</v>
      </c>
      <c r="AR377" s="8">
        <v>1</v>
      </c>
      <c r="AS377" s="8">
        <v>1</v>
      </c>
      <c r="AT377" s="8">
        <v>1</v>
      </c>
      <c r="AU377" s="8">
        <v>1</v>
      </c>
      <c r="AV377" s="8">
        <v>1</v>
      </c>
      <c r="AW377" s="8">
        <v>1</v>
      </c>
      <c r="AX377" s="8">
        <v>1</v>
      </c>
      <c r="AY377" s="8">
        <v>1</v>
      </c>
      <c r="AZ377" s="8">
        <v>1</v>
      </c>
      <c r="BA377" s="8">
        <v>1</v>
      </c>
      <c r="BB377" s="8">
        <v>1</v>
      </c>
      <c r="BC377" s="8">
        <v>1</v>
      </c>
      <c r="BD377" s="8">
        <v>1</v>
      </c>
      <c r="BE377" s="8">
        <v>1</v>
      </c>
      <c r="BF377" s="8">
        <v>1</v>
      </c>
      <c r="BG377" s="8">
        <v>1</v>
      </c>
      <c r="BH377" s="8">
        <v>1</v>
      </c>
      <c r="BI377" s="8">
        <v>1</v>
      </c>
      <c r="BJ377" s="8">
        <v>1</v>
      </c>
      <c r="BK377" s="8">
        <v>1</v>
      </c>
      <c r="BL377" s="8">
        <v>1</v>
      </c>
      <c r="BM377" s="8">
        <v>1</v>
      </c>
      <c r="BN377" s="8">
        <v>1</v>
      </c>
      <c r="BO377" s="8">
        <v>1</v>
      </c>
      <c r="BP377" s="8">
        <v>1</v>
      </c>
      <c r="BQ377" s="8">
        <v>1</v>
      </c>
      <c r="BR377" s="8">
        <v>1</v>
      </c>
      <c r="BS377" s="8">
        <v>1</v>
      </c>
      <c r="BT377" s="8">
        <v>1</v>
      </c>
      <c r="BU377" s="8">
        <v>1</v>
      </c>
      <c r="BV377" s="8">
        <v>1</v>
      </c>
      <c r="BW377" s="8">
        <v>1</v>
      </c>
      <c r="CK377" s="8">
        <f t="shared" si="89"/>
        <v>0</v>
      </c>
      <c r="CL377" s="8">
        <f t="shared" si="90"/>
        <v>0</v>
      </c>
      <c r="CM377" s="8">
        <f t="shared" si="91"/>
        <v>0</v>
      </c>
      <c r="CN377" s="8">
        <f t="shared" si="92"/>
        <v>0</v>
      </c>
      <c r="CO377" s="8">
        <f t="shared" si="93"/>
        <v>0</v>
      </c>
      <c r="CP377" s="8">
        <f t="shared" si="94"/>
        <v>0</v>
      </c>
      <c r="CQ377" s="8">
        <f t="shared" si="95"/>
        <v>0</v>
      </c>
      <c r="CR377" s="8">
        <f t="shared" si="96"/>
        <v>0</v>
      </c>
      <c r="CS377" s="8">
        <f t="shared" si="97"/>
        <v>0</v>
      </c>
      <c r="CT377" s="8">
        <f t="shared" si="98"/>
        <v>0</v>
      </c>
      <c r="CU377" s="8">
        <f t="shared" si="99"/>
        <v>0</v>
      </c>
      <c r="CV377" s="8">
        <f t="shared" si="100"/>
        <v>0</v>
      </c>
      <c r="CW377" s="8" t="str">
        <f>+_xlfn.XLOOKUP(Table1[[#This Row],[L4 Code]],KIRMATAŞ!B:B,KIRMATAŞ!B:B,"")</f>
        <v/>
      </c>
      <c r="CX377" s="8" t="str">
        <f>+_xlfn.XLOOKUP(Table1[[#This Row],[L4 Code]],'SU TEMİNİ'!C:C,'SU TEMİNİ'!C:C,"")</f>
        <v/>
      </c>
      <c r="CY377" s="8" t="str">
        <f>+_xlfn.XLOOKUP(Table1[[#This Row],[L4 Code]],TAŞ!C:C,TAŞ!C:C,"")</f>
        <v/>
      </c>
      <c r="CZ377" s="8" t="str">
        <f>Table1[[#This Row],[L4 Code]]&amp;"-"&amp;Table1[[#This Row],[T1 Code]]</f>
        <v>E-02.MAK-05.OPS-020-1000</v>
      </c>
      <c r="DA377" s="8"/>
      <c r="DB377" s="8"/>
      <c r="DC377" s="8"/>
      <c r="DD377" s="8"/>
      <c r="DE377" s="8"/>
      <c r="DF377" s="8"/>
      <c r="DG377" s="8"/>
      <c r="DH377" s="8"/>
    </row>
    <row r="378" spans="1:112">
      <c r="A378" s="3" t="s">
        <v>5443</v>
      </c>
      <c r="B378" t="s">
        <v>4151</v>
      </c>
      <c r="D378" t="s">
        <v>4967</v>
      </c>
      <c r="F378" s="77" t="s">
        <v>4973</v>
      </c>
      <c r="H378" s="3" t="s">
        <v>5444</v>
      </c>
      <c r="I378" s="3"/>
      <c r="J378" s="78"/>
      <c r="K378" s="78"/>
      <c r="M378" s="78"/>
      <c r="V378" s="8">
        <v>1</v>
      </c>
      <c r="W378" s="8">
        <v>1</v>
      </c>
      <c r="X378" s="8">
        <v>1</v>
      </c>
      <c r="Y378" s="10">
        <v>1</v>
      </c>
      <c r="Z378" s="8">
        <v>1</v>
      </c>
      <c r="AA378" s="8">
        <v>1</v>
      </c>
      <c r="AB378" s="8">
        <v>1</v>
      </c>
      <c r="AC378" s="8">
        <v>1</v>
      </c>
      <c r="AD378" s="8">
        <v>1</v>
      </c>
      <c r="AE378" s="8">
        <v>1</v>
      </c>
      <c r="AF378" s="8">
        <v>1</v>
      </c>
      <c r="AG378" s="8">
        <v>1</v>
      </c>
      <c r="AH378" s="8">
        <v>1</v>
      </c>
      <c r="AI378" s="8">
        <v>1</v>
      </c>
      <c r="AJ378" s="8">
        <v>1</v>
      </c>
      <c r="AK378" s="8">
        <v>1</v>
      </c>
      <c r="AL378" s="8">
        <v>1</v>
      </c>
      <c r="AM378" s="8">
        <v>1</v>
      </c>
      <c r="AN378" s="8">
        <v>1</v>
      </c>
      <c r="AO378" s="8">
        <v>1</v>
      </c>
      <c r="AP378" s="8">
        <v>1</v>
      </c>
      <c r="AQ378" s="8">
        <v>1</v>
      </c>
      <c r="AR378" s="8">
        <v>1</v>
      </c>
      <c r="AS378" s="8">
        <v>1</v>
      </c>
      <c r="AT378" s="8">
        <v>1</v>
      </c>
      <c r="AU378" s="8">
        <v>1</v>
      </c>
      <c r="AV378" s="8">
        <v>1</v>
      </c>
      <c r="AW378" s="8">
        <v>1</v>
      </c>
      <c r="AX378" s="8">
        <v>1</v>
      </c>
      <c r="AY378" s="8">
        <v>1</v>
      </c>
      <c r="AZ378" s="8">
        <v>1</v>
      </c>
      <c r="BA378" s="8">
        <v>1</v>
      </c>
      <c r="BB378" s="8">
        <v>1</v>
      </c>
      <c r="BC378" s="8">
        <v>1</v>
      </c>
      <c r="BD378" s="8">
        <v>1</v>
      </c>
      <c r="BE378" s="8">
        <v>1</v>
      </c>
      <c r="BF378" s="8">
        <v>1</v>
      </c>
      <c r="BG378" s="8">
        <v>1</v>
      </c>
      <c r="BH378" s="8">
        <v>1</v>
      </c>
      <c r="BI378" s="8">
        <v>1</v>
      </c>
      <c r="BJ378" s="8">
        <v>1</v>
      </c>
      <c r="BK378" s="8">
        <v>1</v>
      </c>
      <c r="BL378" s="8">
        <v>1</v>
      </c>
      <c r="BM378" s="8">
        <v>1</v>
      </c>
      <c r="BN378" s="8">
        <v>1</v>
      </c>
      <c r="BO378" s="8">
        <v>1</v>
      </c>
      <c r="BP378" s="8">
        <v>1</v>
      </c>
      <c r="BQ378" s="8">
        <v>1</v>
      </c>
      <c r="BR378" s="8">
        <v>1</v>
      </c>
      <c r="BS378" s="8">
        <v>1</v>
      </c>
      <c r="BT378" s="8">
        <v>1</v>
      </c>
      <c r="BU378" s="8">
        <v>1</v>
      </c>
      <c r="BV378" s="8">
        <v>1</v>
      </c>
      <c r="BW378" s="8">
        <v>1</v>
      </c>
      <c r="CK378" s="8">
        <f t="shared" si="89"/>
        <v>0</v>
      </c>
      <c r="CL378" s="8">
        <f t="shared" si="90"/>
        <v>0</v>
      </c>
      <c r="CM378" s="8">
        <f t="shared" si="91"/>
        <v>0</v>
      </c>
      <c r="CN378" s="8">
        <f t="shared" si="92"/>
        <v>0</v>
      </c>
      <c r="CO378" s="8">
        <f t="shared" si="93"/>
        <v>0</v>
      </c>
      <c r="CP378" s="8">
        <f t="shared" si="94"/>
        <v>0</v>
      </c>
      <c r="CQ378" s="8">
        <f t="shared" si="95"/>
        <v>0</v>
      </c>
      <c r="CR378" s="8">
        <f t="shared" si="96"/>
        <v>0</v>
      </c>
      <c r="CS378" s="8">
        <f t="shared" si="97"/>
        <v>0</v>
      </c>
      <c r="CT378" s="8">
        <f t="shared" si="98"/>
        <v>0</v>
      </c>
      <c r="CU378" s="8">
        <f t="shared" si="99"/>
        <v>0</v>
      </c>
      <c r="CV378" s="8">
        <f t="shared" si="100"/>
        <v>0</v>
      </c>
      <c r="CW378" s="8" t="str">
        <f>+_xlfn.XLOOKUP(Table1[[#This Row],[L4 Code]],KIRMATAŞ!B:B,KIRMATAŞ!B:B,"")</f>
        <v/>
      </c>
      <c r="CX378" s="8" t="str">
        <f>+_xlfn.XLOOKUP(Table1[[#This Row],[L4 Code]],'SU TEMİNİ'!C:C,'SU TEMİNİ'!C:C,"")</f>
        <v/>
      </c>
      <c r="CY378" s="8" t="str">
        <f>+_xlfn.XLOOKUP(Table1[[#This Row],[L4 Code]],TAŞ!C:C,TAŞ!C:C,"")</f>
        <v/>
      </c>
      <c r="CZ378" s="8" t="str">
        <f>Table1[[#This Row],[L4 Code]]&amp;"-"&amp;Table1[[#This Row],[T1 Code]]</f>
        <v>E-02.MAK-05.OPS-030-1000</v>
      </c>
      <c r="DA378" s="8"/>
      <c r="DB378" s="8"/>
      <c r="DC378" s="8"/>
      <c r="DD378" s="8"/>
      <c r="DE378" s="8"/>
      <c r="DF378" s="8"/>
      <c r="DG378" s="8"/>
      <c r="DH378" s="8"/>
    </row>
    <row r="379" spans="1:112">
      <c r="A379" s="3" t="s">
        <v>5443</v>
      </c>
      <c r="B379" t="s">
        <v>4153</v>
      </c>
      <c r="D379" t="s">
        <v>4967</v>
      </c>
      <c r="F379" s="77" t="s">
        <v>4973</v>
      </c>
      <c r="H379" s="3" t="s">
        <v>5444</v>
      </c>
      <c r="I379" s="3"/>
      <c r="J379" s="78"/>
      <c r="K379" s="78"/>
      <c r="M379" s="78"/>
      <c r="V379" s="8">
        <v>1</v>
      </c>
      <c r="W379" s="8">
        <v>1</v>
      </c>
      <c r="X379" s="8">
        <v>1</v>
      </c>
      <c r="Y379" s="10">
        <v>1</v>
      </c>
      <c r="Z379" s="8">
        <v>1</v>
      </c>
      <c r="AA379" s="8">
        <v>1</v>
      </c>
      <c r="AB379" s="8">
        <v>1</v>
      </c>
      <c r="AC379" s="8">
        <v>1</v>
      </c>
      <c r="AD379" s="8">
        <v>1</v>
      </c>
      <c r="AE379" s="8">
        <v>1</v>
      </c>
      <c r="AF379" s="8">
        <v>1</v>
      </c>
      <c r="AG379" s="8">
        <v>1</v>
      </c>
      <c r="AH379" s="8">
        <v>1</v>
      </c>
      <c r="AI379" s="8">
        <v>1</v>
      </c>
      <c r="AJ379" s="8">
        <v>1</v>
      </c>
      <c r="AK379" s="8">
        <v>1</v>
      </c>
      <c r="AL379" s="8">
        <v>1</v>
      </c>
      <c r="AM379" s="8">
        <v>1</v>
      </c>
      <c r="AN379" s="8">
        <v>1</v>
      </c>
      <c r="AO379" s="8">
        <v>1</v>
      </c>
      <c r="AP379" s="8">
        <v>1</v>
      </c>
      <c r="AQ379" s="8">
        <v>1</v>
      </c>
      <c r="AR379" s="8">
        <v>1</v>
      </c>
      <c r="AS379" s="8">
        <v>1</v>
      </c>
      <c r="AT379" s="8">
        <v>1</v>
      </c>
      <c r="AU379" s="8">
        <v>1</v>
      </c>
      <c r="AV379" s="8">
        <v>1</v>
      </c>
      <c r="AW379" s="8">
        <v>1</v>
      </c>
      <c r="AX379" s="8">
        <v>1</v>
      </c>
      <c r="AY379" s="8">
        <v>1</v>
      </c>
      <c r="AZ379" s="8">
        <v>1</v>
      </c>
      <c r="BA379" s="8">
        <v>1</v>
      </c>
      <c r="BB379" s="8">
        <v>1</v>
      </c>
      <c r="BC379" s="8">
        <v>1</v>
      </c>
      <c r="BD379" s="8">
        <v>1</v>
      </c>
      <c r="BE379" s="8">
        <v>1</v>
      </c>
      <c r="BF379" s="8">
        <v>1</v>
      </c>
      <c r="BG379" s="8">
        <v>1</v>
      </c>
      <c r="BH379" s="8">
        <v>1</v>
      </c>
      <c r="BI379" s="8">
        <v>1</v>
      </c>
      <c r="BJ379" s="8">
        <v>1</v>
      </c>
      <c r="BK379" s="8">
        <v>1</v>
      </c>
      <c r="BL379" s="8">
        <v>1</v>
      </c>
      <c r="BM379" s="8">
        <v>1</v>
      </c>
      <c r="BN379" s="8">
        <v>1</v>
      </c>
      <c r="BO379" s="8">
        <v>1</v>
      </c>
      <c r="BP379" s="8">
        <v>1</v>
      </c>
      <c r="BQ379" s="8">
        <v>1</v>
      </c>
      <c r="BR379" s="8">
        <v>1</v>
      </c>
      <c r="BS379" s="8">
        <v>1</v>
      </c>
      <c r="BT379" s="8">
        <v>1</v>
      </c>
      <c r="BU379" s="8">
        <v>1</v>
      </c>
      <c r="BV379" s="8">
        <v>1</v>
      </c>
      <c r="BW379" s="8">
        <v>1</v>
      </c>
      <c r="CK379" s="8">
        <f t="shared" si="89"/>
        <v>0</v>
      </c>
      <c r="CL379" s="8">
        <f t="shared" si="90"/>
        <v>0</v>
      </c>
      <c r="CM379" s="8">
        <f t="shared" si="91"/>
        <v>0</v>
      </c>
      <c r="CN379" s="8">
        <f t="shared" si="92"/>
        <v>0</v>
      </c>
      <c r="CO379" s="8">
        <f t="shared" si="93"/>
        <v>0</v>
      </c>
      <c r="CP379" s="8">
        <f t="shared" si="94"/>
        <v>0</v>
      </c>
      <c r="CQ379" s="8">
        <f t="shared" si="95"/>
        <v>0</v>
      </c>
      <c r="CR379" s="8">
        <f t="shared" si="96"/>
        <v>0</v>
      </c>
      <c r="CS379" s="8">
        <f t="shared" si="97"/>
        <v>0</v>
      </c>
      <c r="CT379" s="8">
        <f t="shared" si="98"/>
        <v>0</v>
      </c>
      <c r="CU379" s="8">
        <f t="shared" si="99"/>
        <v>0</v>
      </c>
      <c r="CV379" s="8">
        <f t="shared" si="100"/>
        <v>0</v>
      </c>
      <c r="CW379" s="8" t="str">
        <f>+_xlfn.XLOOKUP(Table1[[#This Row],[L4 Code]],KIRMATAŞ!B:B,KIRMATAŞ!B:B,"")</f>
        <v/>
      </c>
      <c r="CX379" s="8" t="str">
        <f>+_xlfn.XLOOKUP(Table1[[#This Row],[L4 Code]],'SU TEMİNİ'!C:C,'SU TEMİNİ'!C:C,"")</f>
        <v/>
      </c>
      <c r="CY379" s="8" t="str">
        <f>+_xlfn.XLOOKUP(Table1[[#This Row],[L4 Code]],TAŞ!C:C,TAŞ!C:C,"")</f>
        <v/>
      </c>
      <c r="CZ379" s="8" t="str">
        <f>Table1[[#This Row],[L4 Code]]&amp;"-"&amp;Table1[[#This Row],[T1 Code]]</f>
        <v>E-02.MAK-05.OPS-050-1000</v>
      </c>
      <c r="DA379" s="8"/>
      <c r="DB379" s="8"/>
      <c r="DC379" s="8"/>
      <c r="DD379" s="8"/>
      <c r="DE379" s="8"/>
      <c r="DF379" s="8"/>
      <c r="DG379" s="8"/>
      <c r="DH379" s="8"/>
    </row>
    <row r="380" spans="1:112">
      <c r="A380" s="3" t="s">
        <v>5443</v>
      </c>
      <c r="B380" t="s">
        <v>4155</v>
      </c>
      <c r="D380" t="s">
        <v>4967</v>
      </c>
      <c r="F380" s="77" t="s">
        <v>4973</v>
      </c>
      <c r="H380" s="3" t="s">
        <v>5444</v>
      </c>
      <c r="I380" s="3"/>
      <c r="J380" s="78"/>
      <c r="K380" s="78"/>
      <c r="M380" s="78"/>
      <c r="V380" s="8">
        <v>1</v>
      </c>
      <c r="W380" s="8">
        <v>1</v>
      </c>
      <c r="X380" s="8">
        <v>1</v>
      </c>
      <c r="Y380" s="10">
        <v>1</v>
      </c>
      <c r="Z380" s="8">
        <v>1</v>
      </c>
      <c r="AA380" s="8">
        <v>1</v>
      </c>
      <c r="AB380" s="8">
        <v>1</v>
      </c>
      <c r="AC380" s="8">
        <v>1</v>
      </c>
      <c r="AD380" s="8">
        <v>1</v>
      </c>
      <c r="AE380" s="8">
        <v>1</v>
      </c>
      <c r="AF380" s="8">
        <v>1</v>
      </c>
      <c r="AG380" s="8">
        <v>1</v>
      </c>
      <c r="AH380" s="8">
        <v>1</v>
      </c>
      <c r="AI380" s="8">
        <v>1</v>
      </c>
      <c r="AJ380" s="8">
        <v>1</v>
      </c>
      <c r="AK380" s="8">
        <v>1</v>
      </c>
      <c r="AL380" s="8">
        <v>1</v>
      </c>
      <c r="AM380" s="8">
        <v>1</v>
      </c>
      <c r="AN380" s="8">
        <v>1</v>
      </c>
      <c r="AO380" s="8">
        <v>1</v>
      </c>
      <c r="AP380" s="8">
        <v>1</v>
      </c>
      <c r="AQ380" s="8">
        <v>1</v>
      </c>
      <c r="AR380" s="8">
        <v>1</v>
      </c>
      <c r="AS380" s="8">
        <v>1</v>
      </c>
      <c r="AT380" s="8">
        <v>1</v>
      </c>
      <c r="AU380" s="8">
        <v>1</v>
      </c>
      <c r="AV380" s="8">
        <v>1</v>
      </c>
      <c r="AW380" s="8">
        <v>1</v>
      </c>
      <c r="AX380" s="8">
        <v>1</v>
      </c>
      <c r="AY380" s="8">
        <v>1</v>
      </c>
      <c r="AZ380" s="8">
        <v>1</v>
      </c>
      <c r="BA380" s="8">
        <v>1</v>
      </c>
      <c r="BB380" s="8">
        <v>1</v>
      </c>
      <c r="BC380" s="8">
        <v>1</v>
      </c>
      <c r="BD380" s="8">
        <v>1</v>
      </c>
      <c r="BE380" s="8">
        <v>1</v>
      </c>
      <c r="BF380" s="8">
        <v>1</v>
      </c>
      <c r="BG380" s="8">
        <v>1</v>
      </c>
      <c r="BH380" s="8">
        <v>1</v>
      </c>
      <c r="BI380" s="8">
        <v>1</v>
      </c>
      <c r="BJ380" s="8">
        <v>1</v>
      </c>
      <c r="BK380" s="8">
        <v>1</v>
      </c>
      <c r="BL380" s="8">
        <v>1</v>
      </c>
      <c r="BM380" s="8">
        <v>1</v>
      </c>
      <c r="BN380" s="8">
        <v>1</v>
      </c>
      <c r="BO380" s="8">
        <v>1</v>
      </c>
      <c r="BP380" s="8">
        <v>1</v>
      </c>
      <c r="BQ380" s="8">
        <v>1</v>
      </c>
      <c r="BR380" s="8">
        <v>1</v>
      </c>
      <c r="BS380" s="8">
        <v>1</v>
      </c>
      <c r="BT380" s="8">
        <v>1</v>
      </c>
      <c r="BU380" s="8">
        <v>1</v>
      </c>
      <c r="BV380" s="8">
        <v>1</v>
      </c>
      <c r="BW380" s="8">
        <v>1</v>
      </c>
      <c r="CK380" s="8">
        <f t="shared" si="89"/>
        <v>0</v>
      </c>
      <c r="CL380" s="8">
        <f t="shared" si="90"/>
        <v>0</v>
      </c>
      <c r="CM380" s="8">
        <f t="shared" si="91"/>
        <v>0</v>
      </c>
      <c r="CN380" s="8">
        <f t="shared" si="92"/>
        <v>0</v>
      </c>
      <c r="CO380" s="8">
        <f t="shared" si="93"/>
        <v>0</v>
      </c>
      <c r="CP380" s="8">
        <f t="shared" si="94"/>
        <v>0</v>
      </c>
      <c r="CQ380" s="8">
        <f t="shared" si="95"/>
        <v>0</v>
      </c>
      <c r="CR380" s="8">
        <f t="shared" si="96"/>
        <v>0</v>
      </c>
      <c r="CS380" s="8">
        <f t="shared" si="97"/>
        <v>0</v>
      </c>
      <c r="CT380" s="8">
        <f t="shared" si="98"/>
        <v>0</v>
      </c>
      <c r="CU380" s="8">
        <f t="shared" si="99"/>
        <v>0</v>
      </c>
      <c r="CV380" s="8">
        <f t="shared" si="100"/>
        <v>0</v>
      </c>
      <c r="CW380" s="8" t="str">
        <f>+_xlfn.XLOOKUP(Table1[[#This Row],[L4 Code]],KIRMATAŞ!B:B,KIRMATAŞ!B:B,"")</f>
        <v/>
      </c>
      <c r="CX380" s="8" t="str">
        <f>+_xlfn.XLOOKUP(Table1[[#This Row],[L4 Code]],'SU TEMİNİ'!C:C,'SU TEMİNİ'!C:C,"")</f>
        <v/>
      </c>
      <c r="CY380" s="8" t="str">
        <f>+_xlfn.XLOOKUP(Table1[[#This Row],[L4 Code]],TAŞ!C:C,TAŞ!C:C,"")</f>
        <v/>
      </c>
      <c r="CZ380" s="8" t="str">
        <f>Table1[[#This Row],[L4 Code]]&amp;"-"&amp;Table1[[#This Row],[T1 Code]]</f>
        <v>E-02.MAK-05.OPS-061-1000</v>
      </c>
      <c r="DA380" s="8"/>
      <c r="DB380" s="8"/>
      <c r="DC380" s="8"/>
      <c r="DD380" s="8"/>
      <c r="DE380" s="8"/>
      <c r="DF380" s="8"/>
      <c r="DG380" s="8"/>
      <c r="DH380" s="8"/>
    </row>
    <row r="381" spans="1:112">
      <c r="A381" s="3" t="s">
        <v>5443</v>
      </c>
      <c r="B381" t="s">
        <v>4157</v>
      </c>
      <c r="D381" t="s">
        <v>4967</v>
      </c>
      <c r="F381" s="77" t="s">
        <v>4973</v>
      </c>
      <c r="H381" s="3" t="s">
        <v>5444</v>
      </c>
      <c r="I381" s="3"/>
      <c r="J381" s="78"/>
      <c r="K381" s="78"/>
      <c r="M381" s="78"/>
      <c r="V381" s="8">
        <v>1</v>
      </c>
      <c r="W381" s="8">
        <v>1</v>
      </c>
      <c r="X381" s="8">
        <v>1</v>
      </c>
      <c r="Y381" s="10">
        <v>1</v>
      </c>
      <c r="Z381" s="8">
        <v>1</v>
      </c>
      <c r="AA381" s="8">
        <v>1</v>
      </c>
      <c r="AB381" s="8">
        <v>1</v>
      </c>
      <c r="AC381" s="8">
        <v>1</v>
      </c>
      <c r="AD381" s="8">
        <v>1</v>
      </c>
      <c r="AE381" s="8">
        <v>1</v>
      </c>
      <c r="AF381" s="8">
        <v>1</v>
      </c>
      <c r="AG381" s="8">
        <v>1</v>
      </c>
      <c r="AH381" s="8">
        <v>1</v>
      </c>
      <c r="AI381" s="8">
        <v>1</v>
      </c>
      <c r="AJ381" s="8">
        <v>1</v>
      </c>
      <c r="AK381" s="8">
        <v>1</v>
      </c>
      <c r="AL381" s="8">
        <v>1</v>
      </c>
      <c r="AM381" s="8">
        <v>1</v>
      </c>
      <c r="AN381" s="8">
        <v>1</v>
      </c>
      <c r="AO381" s="8">
        <v>1</v>
      </c>
      <c r="AP381" s="8">
        <v>1</v>
      </c>
      <c r="AQ381" s="8">
        <v>1</v>
      </c>
      <c r="AR381" s="8">
        <v>1</v>
      </c>
      <c r="AS381" s="8">
        <v>1</v>
      </c>
      <c r="AT381" s="8">
        <v>1</v>
      </c>
      <c r="AU381" s="8">
        <v>1</v>
      </c>
      <c r="AV381" s="8">
        <v>1</v>
      </c>
      <c r="AW381" s="8">
        <v>1</v>
      </c>
      <c r="AX381" s="8">
        <v>1</v>
      </c>
      <c r="AY381" s="8">
        <v>1</v>
      </c>
      <c r="AZ381" s="8">
        <v>1</v>
      </c>
      <c r="BA381" s="8">
        <v>1</v>
      </c>
      <c r="BB381" s="8">
        <v>1</v>
      </c>
      <c r="BC381" s="8">
        <v>1</v>
      </c>
      <c r="BD381" s="8">
        <v>1</v>
      </c>
      <c r="BE381" s="8">
        <v>1</v>
      </c>
      <c r="BF381" s="8">
        <v>1</v>
      </c>
      <c r="BG381" s="8">
        <v>1</v>
      </c>
      <c r="BH381" s="8">
        <v>1</v>
      </c>
      <c r="BI381" s="8">
        <v>1</v>
      </c>
      <c r="BJ381" s="8">
        <v>1</v>
      </c>
      <c r="BK381" s="8">
        <v>1</v>
      </c>
      <c r="BL381" s="8">
        <v>1</v>
      </c>
      <c r="BM381" s="8">
        <v>1</v>
      </c>
      <c r="BN381" s="8">
        <v>1</v>
      </c>
      <c r="BO381" s="8">
        <v>1</v>
      </c>
      <c r="BP381" s="8">
        <v>1</v>
      </c>
      <c r="BQ381" s="8">
        <v>1</v>
      </c>
      <c r="BR381" s="8">
        <v>1</v>
      </c>
      <c r="BS381" s="8">
        <v>1</v>
      </c>
      <c r="BT381" s="8">
        <v>1</v>
      </c>
      <c r="BU381" s="8">
        <v>1</v>
      </c>
      <c r="BV381" s="8">
        <v>1</v>
      </c>
      <c r="BW381" s="8">
        <v>1</v>
      </c>
      <c r="CK381" s="8">
        <f t="shared" si="89"/>
        <v>0</v>
      </c>
      <c r="CL381" s="8">
        <f t="shared" si="90"/>
        <v>0</v>
      </c>
      <c r="CM381" s="8">
        <f t="shared" si="91"/>
        <v>0</v>
      </c>
      <c r="CN381" s="8">
        <f t="shared" si="92"/>
        <v>0</v>
      </c>
      <c r="CO381" s="8">
        <f t="shared" si="93"/>
        <v>0</v>
      </c>
      <c r="CP381" s="8">
        <f t="shared" si="94"/>
        <v>0</v>
      </c>
      <c r="CQ381" s="8">
        <f t="shared" si="95"/>
        <v>0</v>
      </c>
      <c r="CR381" s="8">
        <f t="shared" si="96"/>
        <v>0</v>
      </c>
      <c r="CS381" s="8">
        <f t="shared" si="97"/>
        <v>0</v>
      </c>
      <c r="CT381" s="8">
        <f t="shared" si="98"/>
        <v>0</v>
      </c>
      <c r="CU381" s="8">
        <f t="shared" si="99"/>
        <v>0</v>
      </c>
      <c r="CV381" s="8">
        <f t="shared" si="100"/>
        <v>0</v>
      </c>
      <c r="CW381" s="8" t="str">
        <f>+_xlfn.XLOOKUP(Table1[[#This Row],[L4 Code]],KIRMATAŞ!B:B,KIRMATAŞ!B:B,"")</f>
        <v/>
      </c>
      <c r="CX381" s="8" t="str">
        <f>+_xlfn.XLOOKUP(Table1[[#This Row],[L4 Code]],'SU TEMİNİ'!C:C,'SU TEMİNİ'!C:C,"")</f>
        <v/>
      </c>
      <c r="CY381" s="8" t="str">
        <f>+_xlfn.XLOOKUP(Table1[[#This Row],[L4 Code]],TAŞ!C:C,TAŞ!C:C,"")</f>
        <v/>
      </c>
      <c r="CZ381" s="8" t="str">
        <f>Table1[[#This Row],[L4 Code]]&amp;"-"&amp;Table1[[#This Row],[T1 Code]]</f>
        <v>E-02.MAK-05.OPS-062-1000</v>
      </c>
      <c r="DA381" s="8"/>
      <c r="DB381" s="8"/>
      <c r="DC381" s="8"/>
      <c r="DD381" s="8"/>
      <c r="DE381" s="8"/>
      <c r="DF381" s="8"/>
      <c r="DG381" s="8"/>
      <c r="DH381" s="8"/>
    </row>
    <row r="382" spans="1:112">
      <c r="A382" s="3" t="s">
        <v>5443</v>
      </c>
      <c r="B382" t="s">
        <v>4159</v>
      </c>
      <c r="D382" t="s">
        <v>4967</v>
      </c>
      <c r="F382" s="77" t="s">
        <v>4973</v>
      </c>
      <c r="H382" s="3" t="s">
        <v>5444</v>
      </c>
      <c r="I382" s="3"/>
      <c r="J382" s="78"/>
      <c r="K382" s="78"/>
      <c r="M382" s="78"/>
      <c r="V382" s="8">
        <v>1</v>
      </c>
      <c r="W382" s="8">
        <v>1</v>
      </c>
      <c r="X382" s="8">
        <v>1</v>
      </c>
      <c r="Y382" s="10">
        <v>1</v>
      </c>
      <c r="Z382" s="8">
        <v>1</v>
      </c>
      <c r="AA382" s="8">
        <v>1</v>
      </c>
      <c r="AB382" s="8">
        <v>1</v>
      </c>
      <c r="AC382" s="8">
        <v>1</v>
      </c>
      <c r="AD382" s="8">
        <v>1</v>
      </c>
      <c r="AE382" s="8">
        <v>1</v>
      </c>
      <c r="AF382" s="8">
        <v>1</v>
      </c>
      <c r="AG382" s="8">
        <v>1</v>
      </c>
      <c r="AH382" s="8">
        <v>1</v>
      </c>
      <c r="AI382" s="8">
        <v>1</v>
      </c>
      <c r="AJ382" s="8">
        <v>1</v>
      </c>
      <c r="AK382" s="8">
        <v>1</v>
      </c>
      <c r="AL382" s="8">
        <v>1</v>
      </c>
      <c r="AM382" s="8">
        <v>1</v>
      </c>
      <c r="AN382" s="8">
        <v>1</v>
      </c>
      <c r="AO382" s="8">
        <v>1</v>
      </c>
      <c r="AP382" s="8">
        <v>1</v>
      </c>
      <c r="AQ382" s="8">
        <v>1</v>
      </c>
      <c r="AR382" s="8">
        <v>1</v>
      </c>
      <c r="AS382" s="8">
        <v>1</v>
      </c>
      <c r="AT382" s="8">
        <v>1</v>
      </c>
      <c r="AU382" s="8">
        <v>1</v>
      </c>
      <c r="AV382" s="8">
        <v>1</v>
      </c>
      <c r="AW382" s="8">
        <v>1</v>
      </c>
      <c r="AX382" s="8">
        <v>1</v>
      </c>
      <c r="AY382" s="8">
        <v>1</v>
      </c>
      <c r="AZ382" s="8">
        <v>1</v>
      </c>
      <c r="BA382" s="8">
        <v>1</v>
      </c>
      <c r="BB382" s="8">
        <v>1</v>
      </c>
      <c r="BC382" s="8">
        <v>1</v>
      </c>
      <c r="BD382" s="8">
        <v>1</v>
      </c>
      <c r="BE382" s="8">
        <v>1</v>
      </c>
      <c r="BF382" s="8">
        <v>1</v>
      </c>
      <c r="BG382" s="8">
        <v>1</v>
      </c>
      <c r="BH382" s="8">
        <v>1</v>
      </c>
      <c r="BI382" s="8">
        <v>1</v>
      </c>
      <c r="BJ382" s="8">
        <v>1</v>
      </c>
      <c r="BK382" s="8">
        <v>1</v>
      </c>
      <c r="BL382" s="8">
        <v>1</v>
      </c>
      <c r="BM382" s="8">
        <v>1</v>
      </c>
      <c r="BN382" s="8">
        <v>1</v>
      </c>
      <c r="BO382" s="8">
        <v>1</v>
      </c>
      <c r="BP382" s="8">
        <v>1</v>
      </c>
      <c r="BQ382" s="8">
        <v>1</v>
      </c>
      <c r="BR382" s="8">
        <v>1</v>
      </c>
      <c r="BS382" s="8">
        <v>1</v>
      </c>
      <c r="BT382" s="8">
        <v>1</v>
      </c>
      <c r="BU382" s="8">
        <v>1</v>
      </c>
      <c r="BV382" s="8">
        <v>1</v>
      </c>
      <c r="BW382" s="8">
        <v>1</v>
      </c>
      <c r="CK382" s="8">
        <f t="shared" si="89"/>
        <v>0</v>
      </c>
      <c r="CL382" s="8">
        <f t="shared" si="90"/>
        <v>0</v>
      </c>
      <c r="CM382" s="8">
        <f t="shared" si="91"/>
        <v>0</v>
      </c>
      <c r="CN382" s="8">
        <f t="shared" si="92"/>
        <v>0</v>
      </c>
      <c r="CO382" s="8">
        <f t="shared" si="93"/>
        <v>0</v>
      </c>
      <c r="CP382" s="8">
        <f t="shared" si="94"/>
        <v>0</v>
      </c>
      <c r="CQ382" s="8">
        <f t="shared" si="95"/>
        <v>0</v>
      </c>
      <c r="CR382" s="8">
        <f t="shared" si="96"/>
        <v>0</v>
      </c>
      <c r="CS382" s="8">
        <f t="shared" si="97"/>
        <v>0</v>
      </c>
      <c r="CT382" s="8">
        <f t="shared" si="98"/>
        <v>0</v>
      </c>
      <c r="CU382" s="8">
        <f t="shared" si="99"/>
        <v>0</v>
      </c>
      <c r="CV382" s="8">
        <f t="shared" si="100"/>
        <v>0</v>
      </c>
      <c r="CW382" s="8" t="str">
        <f>+_xlfn.XLOOKUP(Table1[[#This Row],[L4 Code]],KIRMATAŞ!B:B,KIRMATAŞ!B:B,"")</f>
        <v/>
      </c>
      <c r="CX382" s="8" t="str">
        <f>+_xlfn.XLOOKUP(Table1[[#This Row],[L4 Code]],'SU TEMİNİ'!C:C,'SU TEMİNİ'!C:C,"")</f>
        <v/>
      </c>
      <c r="CY382" s="8" t="str">
        <f>+_xlfn.XLOOKUP(Table1[[#This Row],[L4 Code]],TAŞ!C:C,TAŞ!C:C,"")</f>
        <v/>
      </c>
      <c r="CZ382" s="8" t="str">
        <f>Table1[[#This Row],[L4 Code]]&amp;"-"&amp;Table1[[#This Row],[T1 Code]]</f>
        <v>E-02.MAK-05.OPS-063-1000</v>
      </c>
      <c r="DA382" s="8"/>
      <c r="DB382" s="8"/>
      <c r="DC382" s="8"/>
      <c r="DD382" s="8"/>
      <c r="DE382" s="8"/>
      <c r="DF382" s="8"/>
      <c r="DG382" s="8"/>
      <c r="DH382" s="8"/>
    </row>
    <row r="383" spans="1:112">
      <c r="A383" s="3" t="s">
        <v>5443</v>
      </c>
      <c r="B383" t="s">
        <v>5199</v>
      </c>
      <c r="D383" t="s">
        <v>4967</v>
      </c>
      <c r="F383" s="77" t="s">
        <v>4973</v>
      </c>
      <c r="H383" s="3" t="s">
        <v>5444</v>
      </c>
      <c r="I383" s="3"/>
      <c r="J383" s="78"/>
      <c r="K383" s="78"/>
      <c r="M383" s="78"/>
      <c r="V383" s="8">
        <v>1</v>
      </c>
      <c r="W383" s="8">
        <v>1</v>
      </c>
      <c r="X383" s="8">
        <v>1</v>
      </c>
      <c r="Y383" s="10">
        <v>1</v>
      </c>
      <c r="Z383" s="8">
        <v>1</v>
      </c>
      <c r="AA383" s="8">
        <v>1</v>
      </c>
      <c r="AB383" s="8">
        <v>1</v>
      </c>
      <c r="AC383" s="8">
        <v>1</v>
      </c>
      <c r="AD383" s="8">
        <v>1</v>
      </c>
      <c r="AE383" s="8">
        <v>1</v>
      </c>
      <c r="AF383" s="8">
        <v>1</v>
      </c>
      <c r="AG383" s="8">
        <v>1</v>
      </c>
      <c r="AH383" s="8">
        <v>1</v>
      </c>
      <c r="AI383" s="8">
        <v>1</v>
      </c>
      <c r="AJ383" s="8">
        <v>1</v>
      </c>
      <c r="AK383" s="8">
        <v>1</v>
      </c>
      <c r="AL383" s="8">
        <v>1</v>
      </c>
      <c r="AM383" s="8">
        <v>1</v>
      </c>
      <c r="AN383" s="8">
        <v>1</v>
      </c>
      <c r="AO383" s="8">
        <v>1</v>
      </c>
      <c r="AP383" s="8">
        <v>1</v>
      </c>
      <c r="AQ383" s="8">
        <v>1</v>
      </c>
      <c r="AR383" s="8">
        <v>1</v>
      </c>
      <c r="AS383" s="8">
        <v>1</v>
      </c>
      <c r="AT383" s="8">
        <v>1</v>
      </c>
      <c r="AU383" s="8">
        <v>1</v>
      </c>
      <c r="AV383" s="8">
        <v>1</v>
      </c>
      <c r="AW383" s="8">
        <v>1</v>
      </c>
      <c r="AX383" s="8">
        <v>1</v>
      </c>
      <c r="AY383" s="8">
        <v>1</v>
      </c>
      <c r="AZ383" s="8">
        <v>1</v>
      </c>
      <c r="BA383" s="8">
        <v>1</v>
      </c>
      <c r="BB383" s="8">
        <v>1</v>
      </c>
      <c r="BC383" s="8">
        <v>1</v>
      </c>
      <c r="BD383" s="8">
        <v>1</v>
      </c>
      <c r="BE383" s="8">
        <v>1</v>
      </c>
      <c r="BF383" s="8">
        <v>1</v>
      </c>
      <c r="BG383" s="8">
        <v>1</v>
      </c>
      <c r="BH383" s="8">
        <v>1</v>
      </c>
      <c r="BI383" s="8">
        <v>1</v>
      </c>
      <c r="BJ383" s="8">
        <v>1</v>
      </c>
      <c r="BK383" s="8">
        <v>1</v>
      </c>
      <c r="BL383" s="8">
        <v>1</v>
      </c>
      <c r="BM383" s="8">
        <v>1</v>
      </c>
      <c r="BN383" s="8">
        <v>1</v>
      </c>
      <c r="BO383" s="8">
        <v>1</v>
      </c>
      <c r="BP383" s="8">
        <v>1</v>
      </c>
      <c r="BQ383" s="8">
        <v>1</v>
      </c>
      <c r="BR383" s="8">
        <v>1</v>
      </c>
      <c r="BS383" s="8">
        <v>1</v>
      </c>
      <c r="BT383" s="8">
        <v>1</v>
      </c>
      <c r="BU383" s="8">
        <v>1</v>
      </c>
      <c r="BV383" s="8">
        <v>1</v>
      </c>
      <c r="BW383" s="8">
        <v>1</v>
      </c>
      <c r="CK383" s="8">
        <f t="shared" si="89"/>
        <v>0</v>
      </c>
      <c r="CL383" s="8">
        <f t="shared" si="90"/>
        <v>0</v>
      </c>
      <c r="CM383" s="8">
        <f t="shared" si="91"/>
        <v>0</v>
      </c>
      <c r="CN383" s="8">
        <f t="shared" si="92"/>
        <v>0</v>
      </c>
      <c r="CO383" s="8">
        <f t="shared" si="93"/>
        <v>0</v>
      </c>
      <c r="CP383" s="8">
        <f t="shared" si="94"/>
        <v>0</v>
      </c>
      <c r="CQ383" s="8">
        <f t="shared" si="95"/>
        <v>0</v>
      </c>
      <c r="CR383" s="8">
        <f t="shared" si="96"/>
        <v>0</v>
      </c>
      <c r="CS383" s="8">
        <f t="shared" si="97"/>
        <v>0</v>
      </c>
      <c r="CT383" s="8">
        <f t="shared" si="98"/>
        <v>0</v>
      </c>
      <c r="CU383" s="8">
        <f t="shared" si="99"/>
        <v>0</v>
      </c>
      <c r="CV383" s="8">
        <f t="shared" si="100"/>
        <v>0</v>
      </c>
      <c r="CW383" s="8" t="str">
        <f>+_xlfn.XLOOKUP(Table1[[#This Row],[L4 Code]],KIRMATAŞ!B:B,KIRMATAŞ!B:B,"")</f>
        <v/>
      </c>
      <c r="CX383" s="8" t="str">
        <f>+_xlfn.XLOOKUP(Table1[[#This Row],[L4 Code]],'SU TEMİNİ'!C:C,'SU TEMİNİ'!C:C,"")</f>
        <v/>
      </c>
      <c r="CY383" s="8" t="str">
        <f>+_xlfn.XLOOKUP(Table1[[#This Row],[L4 Code]],TAŞ!C:C,TAŞ!C:C,"")</f>
        <v/>
      </c>
      <c r="CZ383" s="8" t="str">
        <f>Table1[[#This Row],[L4 Code]]&amp;"-"&amp;Table1[[#This Row],[T1 Code]]</f>
        <v>E-02.MAK-05.OPS-064-1000</v>
      </c>
      <c r="DA383" s="8"/>
      <c r="DB383" s="8"/>
      <c r="DC383" s="8"/>
      <c r="DD383" s="8"/>
      <c r="DE383" s="8"/>
      <c r="DF383" s="8"/>
      <c r="DG383" s="8"/>
      <c r="DH383" s="8"/>
    </row>
    <row r="384" spans="1:112">
      <c r="A384" s="3" t="s">
        <v>5443</v>
      </c>
      <c r="B384" t="s">
        <v>5200</v>
      </c>
      <c r="D384" t="s">
        <v>4967</v>
      </c>
      <c r="F384" s="77" t="s">
        <v>4973</v>
      </c>
      <c r="H384" s="3" t="s">
        <v>5444</v>
      </c>
      <c r="I384" s="3"/>
      <c r="J384" s="78"/>
      <c r="K384" s="78"/>
      <c r="M384" s="78"/>
      <c r="V384" s="8">
        <v>1</v>
      </c>
      <c r="W384" s="8">
        <v>1</v>
      </c>
      <c r="X384" s="8">
        <v>1</v>
      </c>
      <c r="Y384" s="10">
        <v>1</v>
      </c>
      <c r="Z384" s="8">
        <v>1</v>
      </c>
      <c r="AA384" s="8">
        <v>1</v>
      </c>
      <c r="AB384" s="8">
        <v>1</v>
      </c>
      <c r="AC384" s="8">
        <v>1</v>
      </c>
      <c r="AD384" s="8">
        <v>1</v>
      </c>
      <c r="AE384" s="8">
        <v>1</v>
      </c>
      <c r="AF384" s="8">
        <v>1</v>
      </c>
      <c r="AG384" s="8">
        <v>1</v>
      </c>
      <c r="AH384" s="8">
        <v>1</v>
      </c>
      <c r="AI384" s="8">
        <v>1</v>
      </c>
      <c r="AJ384" s="8">
        <v>1</v>
      </c>
      <c r="AK384" s="8">
        <v>1</v>
      </c>
      <c r="AL384" s="8">
        <v>1</v>
      </c>
      <c r="AM384" s="8">
        <v>1</v>
      </c>
      <c r="AN384" s="8">
        <v>1</v>
      </c>
      <c r="AO384" s="8">
        <v>1</v>
      </c>
      <c r="AP384" s="8">
        <v>1</v>
      </c>
      <c r="AQ384" s="8">
        <v>1</v>
      </c>
      <c r="AR384" s="8">
        <v>1</v>
      </c>
      <c r="AS384" s="8">
        <v>1</v>
      </c>
      <c r="AT384" s="8">
        <v>1</v>
      </c>
      <c r="AU384" s="8">
        <v>1</v>
      </c>
      <c r="AV384" s="8">
        <v>1</v>
      </c>
      <c r="AW384" s="8">
        <v>1</v>
      </c>
      <c r="AX384" s="8">
        <v>1</v>
      </c>
      <c r="AY384" s="8">
        <v>1</v>
      </c>
      <c r="AZ384" s="8">
        <v>1</v>
      </c>
      <c r="BA384" s="8">
        <v>1</v>
      </c>
      <c r="BB384" s="8">
        <v>1</v>
      </c>
      <c r="BC384" s="8">
        <v>1</v>
      </c>
      <c r="BD384" s="8">
        <v>1</v>
      </c>
      <c r="BE384" s="8">
        <v>1</v>
      </c>
      <c r="BF384" s="8">
        <v>1</v>
      </c>
      <c r="BG384" s="8">
        <v>1</v>
      </c>
      <c r="BH384" s="8">
        <v>1</v>
      </c>
      <c r="BI384" s="8">
        <v>1</v>
      </c>
      <c r="BJ384" s="8">
        <v>1</v>
      </c>
      <c r="BK384" s="8">
        <v>1</v>
      </c>
      <c r="BL384" s="8">
        <v>1</v>
      </c>
      <c r="BM384" s="8">
        <v>1</v>
      </c>
      <c r="BN384" s="8">
        <v>1</v>
      </c>
      <c r="BO384" s="8">
        <v>1</v>
      </c>
      <c r="BP384" s="8">
        <v>1</v>
      </c>
      <c r="BQ384" s="8">
        <v>1</v>
      </c>
      <c r="BR384" s="8">
        <v>1</v>
      </c>
      <c r="BS384" s="8">
        <v>1</v>
      </c>
      <c r="BT384" s="8">
        <v>1</v>
      </c>
      <c r="BU384" s="8">
        <v>1</v>
      </c>
      <c r="BV384" s="8">
        <v>1</v>
      </c>
      <c r="BW384" s="8">
        <v>1</v>
      </c>
      <c r="CK384" s="8">
        <f t="shared" si="89"/>
        <v>0</v>
      </c>
      <c r="CL384" s="8">
        <f t="shared" si="90"/>
        <v>0</v>
      </c>
      <c r="CM384" s="8">
        <f t="shared" si="91"/>
        <v>0</v>
      </c>
      <c r="CN384" s="8">
        <f t="shared" si="92"/>
        <v>0</v>
      </c>
      <c r="CO384" s="8">
        <f t="shared" si="93"/>
        <v>0</v>
      </c>
      <c r="CP384" s="8">
        <f t="shared" si="94"/>
        <v>0</v>
      </c>
      <c r="CQ384" s="8">
        <f t="shared" si="95"/>
        <v>0</v>
      </c>
      <c r="CR384" s="8">
        <f t="shared" si="96"/>
        <v>0</v>
      </c>
      <c r="CS384" s="8">
        <f t="shared" si="97"/>
        <v>0</v>
      </c>
      <c r="CT384" s="8">
        <f t="shared" si="98"/>
        <v>0</v>
      </c>
      <c r="CU384" s="8">
        <f t="shared" si="99"/>
        <v>0</v>
      </c>
      <c r="CV384" s="8">
        <f t="shared" si="100"/>
        <v>0</v>
      </c>
      <c r="CW384" s="8" t="str">
        <f>+_xlfn.XLOOKUP(Table1[[#This Row],[L4 Code]],KIRMATAŞ!B:B,KIRMATAŞ!B:B,"")</f>
        <v/>
      </c>
      <c r="CX384" s="8" t="str">
        <f>+_xlfn.XLOOKUP(Table1[[#This Row],[L4 Code]],'SU TEMİNİ'!C:C,'SU TEMİNİ'!C:C,"")</f>
        <v/>
      </c>
      <c r="CY384" s="8" t="str">
        <f>+_xlfn.XLOOKUP(Table1[[#This Row],[L4 Code]],TAŞ!C:C,TAŞ!C:C,"")</f>
        <v/>
      </c>
      <c r="CZ384" s="8" t="str">
        <f>Table1[[#This Row],[L4 Code]]&amp;"-"&amp;Table1[[#This Row],[T1 Code]]</f>
        <v>E-02.MAK-05.OPS-065-1000</v>
      </c>
      <c r="DA384" s="8"/>
      <c r="DB384" s="8"/>
      <c r="DC384" s="8"/>
      <c r="DD384" s="8"/>
      <c r="DE384" s="8"/>
      <c r="DF384" s="8"/>
      <c r="DG384" s="8"/>
      <c r="DH384" s="8"/>
    </row>
    <row r="385" spans="1:112">
      <c r="A385" s="3" t="s">
        <v>5443</v>
      </c>
      <c r="B385" t="s">
        <v>5201</v>
      </c>
      <c r="D385" t="s">
        <v>4967</v>
      </c>
      <c r="F385" s="77" t="s">
        <v>4973</v>
      </c>
      <c r="H385" s="3" t="s">
        <v>5444</v>
      </c>
      <c r="I385" s="3"/>
      <c r="J385" s="78"/>
      <c r="K385" s="78"/>
      <c r="M385" s="78"/>
      <c r="V385" s="8">
        <v>1</v>
      </c>
      <c r="W385" s="8">
        <v>1</v>
      </c>
      <c r="X385" s="8">
        <v>1</v>
      </c>
      <c r="Y385" s="10">
        <v>1</v>
      </c>
      <c r="Z385" s="8">
        <v>1</v>
      </c>
      <c r="AA385" s="8">
        <v>1</v>
      </c>
      <c r="AB385" s="8">
        <v>1</v>
      </c>
      <c r="AC385" s="8">
        <v>1</v>
      </c>
      <c r="AD385" s="8">
        <v>1</v>
      </c>
      <c r="AE385" s="8">
        <v>1</v>
      </c>
      <c r="AF385" s="8">
        <v>1</v>
      </c>
      <c r="AG385" s="8">
        <v>1</v>
      </c>
      <c r="AH385" s="8">
        <v>1</v>
      </c>
      <c r="AI385" s="8">
        <v>1</v>
      </c>
      <c r="AJ385" s="8">
        <v>1</v>
      </c>
      <c r="AK385" s="8">
        <v>1</v>
      </c>
      <c r="AL385" s="8">
        <v>1</v>
      </c>
      <c r="AM385" s="8">
        <v>1</v>
      </c>
      <c r="AN385" s="8">
        <v>1</v>
      </c>
      <c r="AO385" s="8">
        <v>1</v>
      </c>
      <c r="AP385" s="8">
        <v>1</v>
      </c>
      <c r="AQ385" s="8">
        <v>1</v>
      </c>
      <c r="AR385" s="8">
        <v>1</v>
      </c>
      <c r="AS385" s="8">
        <v>1</v>
      </c>
      <c r="AT385" s="8">
        <v>1</v>
      </c>
      <c r="AU385" s="8">
        <v>1</v>
      </c>
      <c r="AV385" s="8">
        <v>1</v>
      </c>
      <c r="AW385" s="8">
        <v>1</v>
      </c>
      <c r="AX385" s="8">
        <v>1</v>
      </c>
      <c r="AY385" s="8">
        <v>1</v>
      </c>
      <c r="AZ385" s="8">
        <v>1</v>
      </c>
      <c r="BA385" s="8">
        <v>1</v>
      </c>
      <c r="BB385" s="8">
        <v>1</v>
      </c>
      <c r="BC385" s="8">
        <v>1</v>
      </c>
      <c r="BD385" s="8">
        <v>1</v>
      </c>
      <c r="BE385" s="8">
        <v>1</v>
      </c>
      <c r="BF385" s="8">
        <v>1</v>
      </c>
      <c r="BG385" s="8">
        <v>1</v>
      </c>
      <c r="BH385" s="8">
        <v>1</v>
      </c>
      <c r="BI385" s="8">
        <v>1</v>
      </c>
      <c r="BJ385" s="8">
        <v>1</v>
      </c>
      <c r="BK385" s="8">
        <v>1</v>
      </c>
      <c r="BL385" s="8">
        <v>1</v>
      </c>
      <c r="BM385" s="8">
        <v>1</v>
      </c>
      <c r="BN385" s="8">
        <v>1</v>
      </c>
      <c r="BO385" s="8">
        <v>1</v>
      </c>
      <c r="BP385" s="8">
        <v>1</v>
      </c>
      <c r="BQ385" s="8">
        <v>1</v>
      </c>
      <c r="BR385" s="8">
        <v>1</v>
      </c>
      <c r="BS385" s="8">
        <v>1</v>
      </c>
      <c r="BT385" s="8">
        <v>1</v>
      </c>
      <c r="BU385" s="8">
        <v>1</v>
      </c>
      <c r="BV385" s="8">
        <v>1</v>
      </c>
      <c r="BW385" s="8">
        <v>1</v>
      </c>
      <c r="CK385" s="8">
        <f t="shared" si="89"/>
        <v>0</v>
      </c>
      <c r="CL385" s="8">
        <f t="shared" si="90"/>
        <v>0</v>
      </c>
      <c r="CM385" s="8">
        <f t="shared" si="91"/>
        <v>0</v>
      </c>
      <c r="CN385" s="8">
        <f t="shared" si="92"/>
        <v>0</v>
      </c>
      <c r="CO385" s="8">
        <f t="shared" si="93"/>
        <v>0</v>
      </c>
      <c r="CP385" s="8">
        <f t="shared" si="94"/>
        <v>0</v>
      </c>
      <c r="CQ385" s="8">
        <f t="shared" si="95"/>
        <v>0</v>
      </c>
      <c r="CR385" s="8">
        <f t="shared" si="96"/>
        <v>0</v>
      </c>
      <c r="CS385" s="8">
        <f t="shared" si="97"/>
        <v>0</v>
      </c>
      <c r="CT385" s="8">
        <f t="shared" si="98"/>
        <v>0</v>
      </c>
      <c r="CU385" s="8">
        <f t="shared" si="99"/>
        <v>0</v>
      </c>
      <c r="CV385" s="8">
        <f t="shared" si="100"/>
        <v>0</v>
      </c>
      <c r="CW385" s="8" t="str">
        <f>+_xlfn.XLOOKUP(Table1[[#This Row],[L4 Code]],KIRMATAŞ!B:B,KIRMATAŞ!B:B,"")</f>
        <v/>
      </c>
      <c r="CX385" s="8" t="str">
        <f>+_xlfn.XLOOKUP(Table1[[#This Row],[L4 Code]],'SU TEMİNİ'!C:C,'SU TEMİNİ'!C:C,"")</f>
        <v/>
      </c>
      <c r="CY385" s="8" t="str">
        <f>+_xlfn.XLOOKUP(Table1[[#This Row],[L4 Code]],TAŞ!C:C,TAŞ!C:C,"")</f>
        <v/>
      </c>
      <c r="CZ385" s="8" t="str">
        <f>Table1[[#This Row],[L4 Code]]&amp;"-"&amp;Table1[[#This Row],[T1 Code]]</f>
        <v>E-02.MAK-05.OPS-066-1000</v>
      </c>
      <c r="DA385" s="8"/>
      <c r="DB385" s="8"/>
      <c r="DC385" s="8"/>
      <c r="DD385" s="8"/>
      <c r="DE385" s="8"/>
      <c r="DF385" s="8"/>
      <c r="DG385" s="8"/>
      <c r="DH385" s="8"/>
    </row>
    <row r="386" spans="1:112">
      <c r="A386" s="3" t="s">
        <v>5443</v>
      </c>
      <c r="B386" t="s">
        <v>4161</v>
      </c>
      <c r="D386" t="s">
        <v>4967</v>
      </c>
      <c r="F386" s="77" t="s">
        <v>4973</v>
      </c>
      <c r="H386" s="3" t="s">
        <v>5444</v>
      </c>
      <c r="I386" s="3"/>
      <c r="J386" s="78"/>
      <c r="K386" s="78"/>
      <c r="M386" s="78"/>
      <c r="V386" s="8">
        <v>1</v>
      </c>
      <c r="W386" s="8">
        <v>1</v>
      </c>
      <c r="X386" s="8">
        <v>1</v>
      </c>
      <c r="Y386" s="10">
        <v>1</v>
      </c>
      <c r="Z386" s="8">
        <v>1</v>
      </c>
      <c r="AA386" s="8">
        <v>1</v>
      </c>
      <c r="AB386" s="8">
        <v>1</v>
      </c>
      <c r="AC386" s="8">
        <v>1</v>
      </c>
      <c r="AD386" s="8">
        <v>1</v>
      </c>
      <c r="AE386" s="8">
        <v>1</v>
      </c>
      <c r="AF386" s="8">
        <v>1</v>
      </c>
      <c r="AG386" s="8">
        <v>1</v>
      </c>
      <c r="AH386" s="8">
        <v>1</v>
      </c>
      <c r="AI386" s="8">
        <v>1</v>
      </c>
      <c r="AJ386" s="8">
        <v>1</v>
      </c>
      <c r="AK386" s="8">
        <v>1</v>
      </c>
      <c r="AL386" s="8">
        <v>1</v>
      </c>
      <c r="AM386" s="8">
        <v>1</v>
      </c>
      <c r="AN386" s="8">
        <v>1</v>
      </c>
      <c r="AO386" s="8">
        <v>1</v>
      </c>
      <c r="AP386" s="8">
        <v>1</v>
      </c>
      <c r="AQ386" s="8">
        <v>1</v>
      </c>
      <c r="AR386" s="8">
        <v>1</v>
      </c>
      <c r="AS386" s="8">
        <v>1</v>
      </c>
      <c r="AT386" s="8">
        <v>1</v>
      </c>
      <c r="AU386" s="8">
        <v>1</v>
      </c>
      <c r="AV386" s="8">
        <v>1</v>
      </c>
      <c r="AW386" s="8">
        <v>1</v>
      </c>
      <c r="AX386" s="8">
        <v>1</v>
      </c>
      <c r="AY386" s="8">
        <v>1</v>
      </c>
      <c r="AZ386" s="8">
        <v>1</v>
      </c>
      <c r="BA386" s="8">
        <v>1</v>
      </c>
      <c r="BB386" s="8">
        <v>1</v>
      </c>
      <c r="BC386" s="8">
        <v>1</v>
      </c>
      <c r="BD386" s="8">
        <v>1</v>
      </c>
      <c r="BE386" s="8">
        <v>1</v>
      </c>
      <c r="BF386" s="8">
        <v>1</v>
      </c>
      <c r="BG386" s="8">
        <v>1</v>
      </c>
      <c r="BH386" s="8">
        <v>1</v>
      </c>
      <c r="BI386" s="8">
        <v>1</v>
      </c>
      <c r="BJ386" s="8">
        <v>1</v>
      </c>
      <c r="BK386" s="8">
        <v>1</v>
      </c>
      <c r="BL386" s="8">
        <v>1</v>
      </c>
      <c r="BM386" s="8">
        <v>1</v>
      </c>
      <c r="BN386" s="8">
        <v>1</v>
      </c>
      <c r="BO386" s="8">
        <v>1</v>
      </c>
      <c r="BP386" s="8">
        <v>1</v>
      </c>
      <c r="BQ386" s="8">
        <v>1</v>
      </c>
      <c r="BR386" s="8">
        <v>1</v>
      </c>
      <c r="BS386" s="8">
        <v>1</v>
      </c>
      <c r="BT386" s="8">
        <v>1</v>
      </c>
      <c r="BU386" s="8">
        <v>1</v>
      </c>
      <c r="BV386" s="8">
        <v>1</v>
      </c>
      <c r="BW386" s="8">
        <v>1</v>
      </c>
      <c r="CK386" s="8">
        <f t="shared" ref="CK386:CK449" si="101">+CK865-CK460-CK461-CK462</f>
        <v>0</v>
      </c>
      <c r="CL386" s="8">
        <f t="shared" ref="CL386:CL449" si="102">+CL865-CL460-CL461-CL462</f>
        <v>0</v>
      </c>
      <c r="CM386" s="8">
        <f t="shared" ref="CM386:CM449" si="103">+CM865-CM460-CM461-CM462</f>
        <v>0</v>
      </c>
      <c r="CN386" s="8">
        <f t="shared" ref="CN386:CN449" si="104">+CN865-CN460-CN461-CN462</f>
        <v>0</v>
      </c>
      <c r="CO386" s="8">
        <f t="shared" ref="CO386:CO449" si="105">+CO865-CO460-CO461-CO462</f>
        <v>0</v>
      </c>
      <c r="CP386" s="8">
        <f t="shared" ref="CP386:CP449" si="106">+CP865-CP460-CP461-CP462</f>
        <v>0</v>
      </c>
      <c r="CQ386" s="8">
        <f t="shared" ref="CQ386:CQ449" si="107">+CQ865-CQ460-CQ461-CQ462</f>
        <v>0</v>
      </c>
      <c r="CR386" s="8">
        <f t="shared" ref="CR386:CR449" si="108">+CR865-CR460-CR461-CR462</f>
        <v>0</v>
      </c>
      <c r="CS386" s="8">
        <f t="shared" ref="CS386:CS449" si="109">+CS865-CS460-CS461-CS462</f>
        <v>0</v>
      </c>
      <c r="CT386" s="8">
        <f t="shared" ref="CT386:CT449" si="110">+CT865-CT460-CT461-CT462</f>
        <v>0</v>
      </c>
      <c r="CU386" s="8">
        <f t="shared" ref="CU386:CU449" si="111">+CU865-CU460-CU461-CU462</f>
        <v>0</v>
      </c>
      <c r="CV386" s="8">
        <f t="shared" ref="CV386:CV449" si="112">+CV865-CV460-CV461-CV462</f>
        <v>0</v>
      </c>
      <c r="CW386" s="8" t="str">
        <f>+_xlfn.XLOOKUP(Table1[[#This Row],[L4 Code]],KIRMATAŞ!B:B,KIRMATAŞ!B:B,"")</f>
        <v/>
      </c>
      <c r="CX386" s="8" t="str">
        <f>+_xlfn.XLOOKUP(Table1[[#This Row],[L4 Code]],'SU TEMİNİ'!C:C,'SU TEMİNİ'!C:C,"")</f>
        <v/>
      </c>
      <c r="CY386" s="8" t="str">
        <f>+_xlfn.XLOOKUP(Table1[[#This Row],[L4 Code]],TAŞ!C:C,TAŞ!C:C,"")</f>
        <v/>
      </c>
      <c r="CZ386" s="8" t="str">
        <f>Table1[[#This Row],[L4 Code]]&amp;"-"&amp;Table1[[#This Row],[T1 Code]]</f>
        <v>E-02.MAK-05.OPS-067-1000</v>
      </c>
      <c r="DA386" s="8"/>
      <c r="DB386" s="8"/>
      <c r="DC386" s="8"/>
      <c r="DD386" s="8"/>
      <c r="DE386" s="8"/>
      <c r="DF386" s="8"/>
      <c r="DG386" s="8"/>
      <c r="DH386" s="8"/>
    </row>
    <row r="387" spans="1:112">
      <c r="A387" s="3" t="s">
        <v>5443</v>
      </c>
      <c r="B387" t="s">
        <v>4163</v>
      </c>
      <c r="D387" t="s">
        <v>4967</v>
      </c>
      <c r="F387" s="77" t="s">
        <v>4973</v>
      </c>
      <c r="H387" s="3" t="s">
        <v>5444</v>
      </c>
      <c r="I387" s="3"/>
      <c r="J387" s="78"/>
      <c r="K387" s="78"/>
      <c r="M387" s="78"/>
      <c r="V387" s="8">
        <v>1</v>
      </c>
      <c r="W387" s="8">
        <v>1</v>
      </c>
      <c r="X387" s="8">
        <v>1</v>
      </c>
      <c r="Y387" s="10">
        <v>1</v>
      </c>
      <c r="Z387" s="8">
        <v>1</v>
      </c>
      <c r="AA387" s="8">
        <v>1</v>
      </c>
      <c r="AB387" s="8">
        <v>1</v>
      </c>
      <c r="AC387" s="8">
        <v>1</v>
      </c>
      <c r="AD387" s="8">
        <v>1</v>
      </c>
      <c r="AE387" s="8">
        <v>1</v>
      </c>
      <c r="AF387" s="8">
        <v>1</v>
      </c>
      <c r="AG387" s="8">
        <v>1</v>
      </c>
      <c r="AH387" s="8">
        <v>1</v>
      </c>
      <c r="AI387" s="8">
        <v>1</v>
      </c>
      <c r="AJ387" s="8">
        <v>1</v>
      </c>
      <c r="AK387" s="8">
        <v>1</v>
      </c>
      <c r="AL387" s="8">
        <v>1</v>
      </c>
      <c r="AM387" s="8">
        <v>1</v>
      </c>
      <c r="AN387" s="8">
        <v>1</v>
      </c>
      <c r="AO387" s="8">
        <v>1</v>
      </c>
      <c r="AP387" s="8">
        <v>1</v>
      </c>
      <c r="AQ387" s="8">
        <v>1</v>
      </c>
      <c r="AR387" s="8">
        <v>1</v>
      </c>
      <c r="AS387" s="8">
        <v>1</v>
      </c>
      <c r="AT387" s="8">
        <v>1</v>
      </c>
      <c r="AU387" s="8">
        <v>1</v>
      </c>
      <c r="AV387" s="8">
        <v>1</v>
      </c>
      <c r="AW387" s="8">
        <v>1</v>
      </c>
      <c r="AX387" s="8">
        <v>1</v>
      </c>
      <c r="AY387" s="8">
        <v>1</v>
      </c>
      <c r="AZ387" s="8">
        <v>1</v>
      </c>
      <c r="BA387" s="8">
        <v>1</v>
      </c>
      <c r="BB387" s="8">
        <v>1</v>
      </c>
      <c r="BC387" s="8">
        <v>1</v>
      </c>
      <c r="BD387" s="8">
        <v>1</v>
      </c>
      <c r="BE387" s="8">
        <v>1</v>
      </c>
      <c r="BF387" s="8">
        <v>1</v>
      </c>
      <c r="BG387" s="8">
        <v>1</v>
      </c>
      <c r="BH387" s="8">
        <v>1</v>
      </c>
      <c r="BI387" s="8">
        <v>1</v>
      </c>
      <c r="BJ387" s="8">
        <v>1</v>
      </c>
      <c r="BK387" s="8">
        <v>1</v>
      </c>
      <c r="BL387" s="8">
        <v>1</v>
      </c>
      <c r="BM387" s="8">
        <v>1</v>
      </c>
      <c r="BN387" s="8">
        <v>1</v>
      </c>
      <c r="BO387" s="8">
        <v>1</v>
      </c>
      <c r="BP387" s="8">
        <v>1</v>
      </c>
      <c r="BQ387" s="8">
        <v>1</v>
      </c>
      <c r="BR387" s="8">
        <v>1</v>
      </c>
      <c r="BS387" s="8">
        <v>1</v>
      </c>
      <c r="BT387" s="8">
        <v>1</v>
      </c>
      <c r="BU387" s="8">
        <v>1</v>
      </c>
      <c r="BV387" s="8">
        <v>1</v>
      </c>
      <c r="BW387" s="8">
        <v>1</v>
      </c>
      <c r="CK387" s="8">
        <f t="shared" si="101"/>
        <v>0</v>
      </c>
      <c r="CL387" s="8">
        <f t="shared" si="102"/>
        <v>0</v>
      </c>
      <c r="CM387" s="8">
        <f t="shared" si="103"/>
        <v>0</v>
      </c>
      <c r="CN387" s="8">
        <f t="shared" si="104"/>
        <v>0</v>
      </c>
      <c r="CO387" s="8">
        <f t="shared" si="105"/>
        <v>0</v>
      </c>
      <c r="CP387" s="8">
        <f t="shared" si="106"/>
        <v>0</v>
      </c>
      <c r="CQ387" s="8">
        <f t="shared" si="107"/>
        <v>0</v>
      </c>
      <c r="CR387" s="8">
        <f t="shared" si="108"/>
        <v>0</v>
      </c>
      <c r="CS387" s="8">
        <f t="shared" si="109"/>
        <v>0</v>
      </c>
      <c r="CT387" s="8">
        <f t="shared" si="110"/>
        <v>0</v>
      </c>
      <c r="CU387" s="8">
        <f t="shared" si="111"/>
        <v>0</v>
      </c>
      <c r="CV387" s="8">
        <f t="shared" si="112"/>
        <v>0</v>
      </c>
      <c r="CW387" s="8" t="str">
        <f>+_xlfn.XLOOKUP(Table1[[#This Row],[L4 Code]],KIRMATAŞ!B:B,KIRMATAŞ!B:B,"")</f>
        <v/>
      </c>
      <c r="CX387" s="8" t="str">
        <f>+_xlfn.XLOOKUP(Table1[[#This Row],[L4 Code]],'SU TEMİNİ'!C:C,'SU TEMİNİ'!C:C,"")</f>
        <v/>
      </c>
      <c r="CY387" s="8" t="str">
        <f>+_xlfn.XLOOKUP(Table1[[#This Row],[L4 Code]],TAŞ!C:C,TAŞ!C:C,"")</f>
        <v/>
      </c>
      <c r="CZ387" s="8" t="str">
        <f>Table1[[#This Row],[L4 Code]]&amp;"-"&amp;Table1[[#This Row],[T1 Code]]</f>
        <v>E-02.MAK-05.OPS-080-1000</v>
      </c>
      <c r="DA387" s="8"/>
      <c r="DB387" s="8"/>
      <c r="DC387" s="8"/>
      <c r="DD387" s="8"/>
      <c r="DE387" s="8"/>
      <c r="DF387" s="8"/>
      <c r="DG387" s="8"/>
      <c r="DH387" s="8"/>
    </row>
    <row r="388" spans="1:112">
      <c r="A388" s="3" t="s">
        <v>5443</v>
      </c>
      <c r="B388" t="s">
        <v>4165</v>
      </c>
      <c r="D388" t="s">
        <v>4967</v>
      </c>
      <c r="F388" s="77" t="s">
        <v>4973</v>
      </c>
      <c r="H388" s="3" t="s">
        <v>5444</v>
      </c>
      <c r="I388" s="3"/>
      <c r="J388" s="78"/>
      <c r="K388" s="78"/>
      <c r="M388" s="78"/>
      <c r="V388" s="8">
        <v>1</v>
      </c>
      <c r="W388" s="8">
        <v>1</v>
      </c>
      <c r="X388" s="8">
        <v>1</v>
      </c>
      <c r="Y388" s="10">
        <v>1</v>
      </c>
      <c r="Z388" s="8">
        <v>1</v>
      </c>
      <c r="AA388" s="8">
        <v>1</v>
      </c>
      <c r="AB388" s="8">
        <v>1</v>
      </c>
      <c r="AC388" s="8">
        <v>1</v>
      </c>
      <c r="AD388" s="8">
        <v>1</v>
      </c>
      <c r="AE388" s="8">
        <v>1</v>
      </c>
      <c r="AF388" s="8">
        <v>1</v>
      </c>
      <c r="AG388" s="8">
        <v>1</v>
      </c>
      <c r="AH388" s="8">
        <v>1</v>
      </c>
      <c r="AI388" s="8">
        <v>1</v>
      </c>
      <c r="AJ388" s="8">
        <v>1</v>
      </c>
      <c r="AK388" s="8">
        <v>1</v>
      </c>
      <c r="AL388" s="8">
        <v>1</v>
      </c>
      <c r="AM388" s="8">
        <v>1</v>
      </c>
      <c r="AN388" s="8">
        <v>1</v>
      </c>
      <c r="AO388" s="8">
        <v>1</v>
      </c>
      <c r="AP388" s="8">
        <v>1</v>
      </c>
      <c r="AQ388" s="8">
        <v>1</v>
      </c>
      <c r="AR388" s="8">
        <v>1</v>
      </c>
      <c r="AS388" s="8">
        <v>1</v>
      </c>
      <c r="AT388" s="8">
        <v>1</v>
      </c>
      <c r="AU388" s="8">
        <v>1</v>
      </c>
      <c r="AV388" s="8">
        <v>1</v>
      </c>
      <c r="AW388" s="8">
        <v>1</v>
      </c>
      <c r="AX388" s="8">
        <v>1</v>
      </c>
      <c r="AY388" s="8">
        <v>1</v>
      </c>
      <c r="AZ388" s="8">
        <v>1</v>
      </c>
      <c r="BA388" s="8">
        <v>1</v>
      </c>
      <c r="BB388" s="8">
        <v>1</v>
      </c>
      <c r="BC388" s="8">
        <v>1</v>
      </c>
      <c r="BD388" s="8">
        <v>1</v>
      </c>
      <c r="BE388" s="8">
        <v>1</v>
      </c>
      <c r="BF388" s="8">
        <v>1</v>
      </c>
      <c r="BG388" s="8">
        <v>1</v>
      </c>
      <c r="BH388" s="8">
        <v>1</v>
      </c>
      <c r="BI388" s="8">
        <v>1</v>
      </c>
      <c r="BJ388" s="8">
        <v>1</v>
      </c>
      <c r="BK388" s="8">
        <v>1</v>
      </c>
      <c r="BL388" s="8">
        <v>1</v>
      </c>
      <c r="BM388" s="8">
        <v>1</v>
      </c>
      <c r="BN388" s="8">
        <v>1</v>
      </c>
      <c r="BO388" s="8">
        <v>1</v>
      </c>
      <c r="BP388" s="8">
        <v>1</v>
      </c>
      <c r="BQ388" s="8">
        <v>1</v>
      </c>
      <c r="BR388" s="8">
        <v>1</v>
      </c>
      <c r="BS388" s="8">
        <v>1</v>
      </c>
      <c r="BT388" s="8">
        <v>1</v>
      </c>
      <c r="BU388" s="8">
        <v>1</v>
      </c>
      <c r="BV388" s="8">
        <v>1</v>
      </c>
      <c r="BW388" s="8">
        <v>1</v>
      </c>
      <c r="CK388" s="8">
        <f t="shared" si="101"/>
        <v>0</v>
      </c>
      <c r="CL388" s="8">
        <f t="shared" si="102"/>
        <v>0</v>
      </c>
      <c r="CM388" s="8">
        <f t="shared" si="103"/>
        <v>0</v>
      </c>
      <c r="CN388" s="8">
        <f t="shared" si="104"/>
        <v>0</v>
      </c>
      <c r="CO388" s="8">
        <f t="shared" si="105"/>
        <v>0</v>
      </c>
      <c r="CP388" s="8">
        <f t="shared" si="106"/>
        <v>0</v>
      </c>
      <c r="CQ388" s="8">
        <f t="shared" si="107"/>
        <v>0</v>
      </c>
      <c r="CR388" s="8">
        <f t="shared" si="108"/>
        <v>0</v>
      </c>
      <c r="CS388" s="8">
        <f t="shared" si="109"/>
        <v>0</v>
      </c>
      <c r="CT388" s="8">
        <f t="shared" si="110"/>
        <v>0</v>
      </c>
      <c r="CU388" s="8">
        <f t="shared" si="111"/>
        <v>0</v>
      </c>
      <c r="CV388" s="8">
        <f t="shared" si="112"/>
        <v>0</v>
      </c>
      <c r="CW388" s="8" t="str">
        <f>+_xlfn.XLOOKUP(Table1[[#This Row],[L4 Code]],KIRMATAŞ!B:B,KIRMATAŞ!B:B,"")</f>
        <v/>
      </c>
      <c r="CX388" s="8" t="str">
        <f>+_xlfn.XLOOKUP(Table1[[#This Row],[L4 Code]],'SU TEMİNİ'!C:C,'SU TEMİNİ'!C:C,"")</f>
        <v/>
      </c>
      <c r="CY388" s="8" t="str">
        <f>+_xlfn.XLOOKUP(Table1[[#This Row],[L4 Code]],TAŞ!C:C,TAŞ!C:C,"")</f>
        <v/>
      </c>
      <c r="CZ388" s="8" t="str">
        <f>Table1[[#This Row],[L4 Code]]&amp;"-"&amp;Table1[[#This Row],[T1 Code]]</f>
        <v>E-02.MAK-05.OPS-081-1000</v>
      </c>
      <c r="DA388" s="8"/>
      <c r="DB388" s="8"/>
      <c r="DC388" s="8"/>
      <c r="DD388" s="8"/>
      <c r="DE388" s="8"/>
      <c r="DF388" s="8"/>
      <c r="DG388" s="8"/>
      <c r="DH388" s="8"/>
    </row>
    <row r="389" spans="1:112">
      <c r="A389" s="3" t="s">
        <v>5443</v>
      </c>
      <c r="B389" t="s">
        <v>4167</v>
      </c>
      <c r="D389" t="s">
        <v>4967</v>
      </c>
      <c r="F389" s="77" t="s">
        <v>4973</v>
      </c>
      <c r="H389" s="3" t="s">
        <v>5444</v>
      </c>
      <c r="I389" s="3"/>
      <c r="J389" s="78"/>
      <c r="K389" s="78"/>
      <c r="M389" s="78"/>
      <c r="V389" s="8">
        <v>1</v>
      </c>
      <c r="W389" s="8">
        <v>1</v>
      </c>
      <c r="X389" s="8">
        <v>1</v>
      </c>
      <c r="Y389" s="10">
        <v>1</v>
      </c>
      <c r="Z389" s="8">
        <v>1</v>
      </c>
      <c r="AA389" s="8">
        <v>1</v>
      </c>
      <c r="AB389" s="8">
        <v>1</v>
      </c>
      <c r="AC389" s="8">
        <v>1</v>
      </c>
      <c r="AD389" s="8">
        <v>1</v>
      </c>
      <c r="AE389" s="8">
        <v>1</v>
      </c>
      <c r="AF389" s="8">
        <v>1</v>
      </c>
      <c r="AG389" s="8">
        <v>1</v>
      </c>
      <c r="AH389" s="8">
        <v>1</v>
      </c>
      <c r="AI389" s="8">
        <v>1</v>
      </c>
      <c r="AJ389" s="8">
        <v>1</v>
      </c>
      <c r="AK389" s="8">
        <v>1</v>
      </c>
      <c r="AL389" s="8">
        <v>1</v>
      </c>
      <c r="AM389" s="8">
        <v>1</v>
      </c>
      <c r="AN389" s="8">
        <v>1</v>
      </c>
      <c r="AO389" s="8">
        <v>1</v>
      </c>
      <c r="AP389" s="8">
        <v>1</v>
      </c>
      <c r="AQ389" s="8">
        <v>1</v>
      </c>
      <c r="AR389" s="8">
        <v>1</v>
      </c>
      <c r="AS389" s="8">
        <v>1</v>
      </c>
      <c r="AT389" s="8">
        <v>1</v>
      </c>
      <c r="AU389" s="8">
        <v>1</v>
      </c>
      <c r="AV389" s="8">
        <v>1</v>
      </c>
      <c r="AW389" s="8">
        <v>1</v>
      </c>
      <c r="AX389" s="8">
        <v>1</v>
      </c>
      <c r="AY389" s="8">
        <v>1</v>
      </c>
      <c r="AZ389" s="8">
        <v>1</v>
      </c>
      <c r="BA389" s="8">
        <v>1</v>
      </c>
      <c r="BB389" s="8">
        <v>1</v>
      </c>
      <c r="BC389" s="8">
        <v>1</v>
      </c>
      <c r="BD389" s="8">
        <v>1</v>
      </c>
      <c r="BE389" s="8">
        <v>1</v>
      </c>
      <c r="BF389" s="8">
        <v>1</v>
      </c>
      <c r="BG389" s="8">
        <v>1</v>
      </c>
      <c r="BH389" s="8">
        <v>1</v>
      </c>
      <c r="BI389" s="8">
        <v>1</v>
      </c>
      <c r="BJ389" s="8">
        <v>1</v>
      </c>
      <c r="BK389" s="8">
        <v>1</v>
      </c>
      <c r="BL389" s="8">
        <v>1</v>
      </c>
      <c r="BM389" s="8">
        <v>1</v>
      </c>
      <c r="BN389" s="8">
        <v>1</v>
      </c>
      <c r="BO389" s="8">
        <v>1</v>
      </c>
      <c r="BP389" s="8">
        <v>1</v>
      </c>
      <c r="BQ389" s="8">
        <v>1</v>
      </c>
      <c r="BR389" s="8">
        <v>1</v>
      </c>
      <c r="BS389" s="8">
        <v>1</v>
      </c>
      <c r="BT389" s="8">
        <v>1</v>
      </c>
      <c r="BU389" s="8">
        <v>1</v>
      </c>
      <c r="BV389" s="8">
        <v>1</v>
      </c>
      <c r="BW389" s="8">
        <v>1</v>
      </c>
      <c r="CK389" s="8">
        <f t="shared" si="101"/>
        <v>0</v>
      </c>
      <c r="CL389" s="8">
        <f t="shared" si="102"/>
        <v>0</v>
      </c>
      <c r="CM389" s="8">
        <f t="shared" si="103"/>
        <v>0</v>
      </c>
      <c r="CN389" s="8">
        <f t="shared" si="104"/>
        <v>0</v>
      </c>
      <c r="CO389" s="8">
        <f t="shared" si="105"/>
        <v>0</v>
      </c>
      <c r="CP389" s="8">
        <f t="shared" si="106"/>
        <v>0</v>
      </c>
      <c r="CQ389" s="8">
        <f t="shared" si="107"/>
        <v>0</v>
      </c>
      <c r="CR389" s="8">
        <f t="shared" si="108"/>
        <v>0</v>
      </c>
      <c r="CS389" s="8">
        <f t="shared" si="109"/>
        <v>0</v>
      </c>
      <c r="CT389" s="8">
        <f t="shared" si="110"/>
        <v>0</v>
      </c>
      <c r="CU389" s="8">
        <f t="shared" si="111"/>
        <v>0</v>
      </c>
      <c r="CV389" s="8">
        <f t="shared" si="112"/>
        <v>0</v>
      </c>
      <c r="CW389" s="8" t="str">
        <f>+_xlfn.XLOOKUP(Table1[[#This Row],[L4 Code]],KIRMATAŞ!B:B,KIRMATAŞ!B:B,"")</f>
        <v/>
      </c>
      <c r="CX389" s="8" t="str">
        <f>+_xlfn.XLOOKUP(Table1[[#This Row],[L4 Code]],'SU TEMİNİ'!C:C,'SU TEMİNİ'!C:C,"")</f>
        <v/>
      </c>
      <c r="CY389" s="8" t="str">
        <f>+_xlfn.XLOOKUP(Table1[[#This Row],[L4 Code]],TAŞ!C:C,TAŞ!C:C,"")</f>
        <v/>
      </c>
      <c r="CZ389" s="8" t="str">
        <f>Table1[[#This Row],[L4 Code]]&amp;"-"&amp;Table1[[#This Row],[T1 Code]]</f>
        <v>E-02.MAK-05.OPS-090-1000</v>
      </c>
      <c r="DA389" s="8"/>
      <c r="DB389" s="8"/>
      <c r="DC389" s="8"/>
      <c r="DD389" s="8"/>
      <c r="DE389" s="8"/>
      <c r="DF389" s="8"/>
      <c r="DG389" s="8"/>
      <c r="DH389" s="8"/>
    </row>
    <row r="390" spans="1:112">
      <c r="A390" s="3" t="s">
        <v>5443</v>
      </c>
      <c r="B390" t="s">
        <v>4169</v>
      </c>
      <c r="D390" t="s">
        <v>4967</v>
      </c>
      <c r="F390" s="77" t="s">
        <v>4973</v>
      </c>
      <c r="H390" s="3" t="s">
        <v>5444</v>
      </c>
      <c r="I390" s="3"/>
      <c r="J390" s="78"/>
      <c r="K390" s="78"/>
      <c r="M390" s="78"/>
      <c r="V390" s="8">
        <v>1</v>
      </c>
      <c r="W390" s="8">
        <v>1</v>
      </c>
      <c r="X390" s="8">
        <v>1</v>
      </c>
      <c r="Y390" s="10">
        <v>1</v>
      </c>
      <c r="Z390" s="8">
        <v>1</v>
      </c>
      <c r="AA390" s="8">
        <v>1</v>
      </c>
      <c r="AB390" s="8">
        <v>1</v>
      </c>
      <c r="AC390" s="8">
        <v>1</v>
      </c>
      <c r="AD390" s="8">
        <v>1</v>
      </c>
      <c r="AE390" s="8">
        <v>1</v>
      </c>
      <c r="AF390" s="8">
        <v>1</v>
      </c>
      <c r="AG390" s="8">
        <v>1</v>
      </c>
      <c r="AH390" s="8">
        <v>1</v>
      </c>
      <c r="AI390" s="8">
        <v>1</v>
      </c>
      <c r="AJ390" s="8">
        <v>1</v>
      </c>
      <c r="AK390" s="8">
        <v>1</v>
      </c>
      <c r="AL390" s="8">
        <v>1</v>
      </c>
      <c r="AM390" s="8">
        <v>1</v>
      </c>
      <c r="AN390" s="8">
        <v>1</v>
      </c>
      <c r="AO390" s="8">
        <v>1</v>
      </c>
      <c r="AP390" s="8">
        <v>1</v>
      </c>
      <c r="AQ390" s="8">
        <v>1</v>
      </c>
      <c r="AR390" s="8">
        <v>1</v>
      </c>
      <c r="AS390" s="8">
        <v>1</v>
      </c>
      <c r="AT390" s="8">
        <v>1</v>
      </c>
      <c r="AU390" s="8">
        <v>1</v>
      </c>
      <c r="AV390" s="8">
        <v>1</v>
      </c>
      <c r="AW390" s="8">
        <v>1</v>
      </c>
      <c r="AX390" s="8">
        <v>1</v>
      </c>
      <c r="AY390" s="8">
        <v>1</v>
      </c>
      <c r="AZ390" s="8">
        <v>1</v>
      </c>
      <c r="BA390" s="8">
        <v>1</v>
      </c>
      <c r="BB390" s="8">
        <v>1</v>
      </c>
      <c r="BC390" s="8">
        <v>1</v>
      </c>
      <c r="BD390" s="8">
        <v>1</v>
      </c>
      <c r="BE390" s="8">
        <v>1</v>
      </c>
      <c r="BF390" s="8">
        <v>1</v>
      </c>
      <c r="BG390" s="8">
        <v>1</v>
      </c>
      <c r="BH390" s="8">
        <v>1</v>
      </c>
      <c r="BI390" s="8">
        <v>1</v>
      </c>
      <c r="BJ390" s="8">
        <v>1</v>
      </c>
      <c r="BK390" s="8">
        <v>1</v>
      </c>
      <c r="BL390" s="8">
        <v>1</v>
      </c>
      <c r="BM390" s="8">
        <v>1</v>
      </c>
      <c r="BN390" s="8">
        <v>1</v>
      </c>
      <c r="BO390" s="8">
        <v>1</v>
      </c>
      <c r="BP390" s="8">
        <v>1</v>
      </c>
      <c r="BQ390" s="8">
        <v>1</v>
      </c>
      <c r="BR390" s="8">
        <v>1</v>
      </c>
      <c r="BS390" s="8">
        <v>1</v>
      </c>
      <c r="BT390" s="8">
        <v>1</v>
      </c>
      <c r="BU390" s="8">
        <v>1</v>
      </c>
      <c r="BV390" s="8">
        <v>1</v>
      </c>
      <c r="BW390" s="8">
        <v>1</v>
      </c>
      <c r="CK390" s="8">
        <f t="shared" si="101"/>
        <v>0</v>
      </c>
      <c r="CL390" s="8">
        <f t="shared" si="102"/>
        <v>0</v>
      </c>
      <c r="CM390" s="8">
        <f t="shared" si="103"/>
        <v>0</v>
      </c>
      <c r="CN390" s="8">
        <f t="shared" si="104"/>
        <v>0</v>
      </c>
      <c r="CO390" s="8">
        <f t="shared" si="105"/>
        <v>0</v>
      </c>
      <c r="CP390" s="8">
        <f t="shared" si="106"/>
        <v>0</v>
      </c>
      <c r="CQ390" s="8">
        <f t="shared" si="107"/>
        <v>0</v>
      </c>
      <c r="CR390" s="8">
        <f t="shared" si="108"/>
        <v>0</v>
      </c>
      <c r="CS390" s="8">
        <f t="shared" si="109"/>
        <v>0</v>
      </c>
      <c r="CT390" s="8">
        <f t="shared" si="110"/>
        <v>0</v>
      </c>
      <c r="CU390" s="8">
        <f t="shared" si="111"/>
        <v>0</v>
      </c>
      <c r="CV390" s="8">
        <f t="shared" si="112"/>
        <v>0</v>
      </c>
      <c r="CW390" s="8" t="str">
        <f>+_xlfn.XLOOKUP(Table1[[#This Row],[L4 Code]],KIRMATAŞ!B:B,KIRMATAŞ!B:B,"")</f>
        <v/>
      </c>
      <c r="CX390" s="8" t="str">
        <f>+_xlfn.XLOOKUP(Table1[[#This Row],[L4 Code]],'SU TEMİNİ'!C:C,'SU TEMİNİ'!C:C,"")</f>
        <v/>
      </c>
      <c r="CY390" s="8" t="str">
        <f>+_xlfn.XLOOKUP(Table1[[#This Row],[L4 Code]],TAŞ!C:C,TAŞ!C:C,"")</f>
        <v/>
      </c>
      <c r="CZ390" s="8" t="str">
        <f>Table1[[#This Row],[L4 Code]]&amp;"-"&amp;Table1[[#This Row],[T1 Code]]</f>
        <v>E-02.MAK-05.OPS-095-1000</v>
      </c>
      <c r="DA390" s="8"/>
      <c r="DB390" s="8"/>
      <c r="DC390" s="8"/>
      <c r="DD390" s="8"/>
      <c r="DE390" s="8"/>
      <c r="DF390" s="8"/>
      <c r="DG390" s="8"/>
      <c r="DH390" s="8"/>
    </row>
    <row r="391" spans="1:112">
      <c r="A391" s="3" t="s">
        <v>5443</v>
      </c>
      <c r="B391" t="s">
        <v>5202</v>
      </c>
      <c r="D391" t="s">
        <v>4967</v>
      </c>
      <c r="F391" s="77" t="s">
        <v>4973</v>
      </c>
      <c r="H391" s="3" t="s">
        <v>5444</v>
      </c>
      <c r="I391" s="3"/>
      <c r="J391" s="78"/>
      <c r="K391" s="78"/>
      <c r="M391" s="78"/>
      <c r="V391" s="8">
        <v>1</v>
      </c>
      <c r="W391" s="8">
        <v>1</v>
      </c>
      <c r="X391" s="8">
        <v>1</v>
      </c>
      <c r="Y391" s="10">
        <v>1</v>
      </c>
      <c r="Z391" s="8">
        <v>1</v>
      </c>
      <c r="AA391" s="8">
        <v>1</v>
      </c>
      <c r="AB391" s="8">
        <v>1</v>
      </c>
      <c r="AC391" s="8">
        <v>1</v>
      </c>
      <c r="AD391" s="8">
        <v>1</v>
      </c>
      <c r="AE391" s="8">
        <v>1</v>
      </c>
      <c r="AF391" s="8">
        <v>1</v>
      </c>
      <c r="AG391" s="8">
        <v>1</v>
      </c>
      <c r="AH391" s="8">
        <v>1</v>
      </c>
      <c r="AI391" s="8">
        <v>1</v>
      </c>
      <c r="AJ391" s="8">
        <v>1</v>
      </c>
      <c r="AK391" s="8">
        <v>1</v>
      </c>
      <c r="AL391" s="8">
        <v>1</v>
      </c>
      <c r="AM391" s="8">
        <v>1</v>
      </c>
      <c r="AN391" s="8">
        <v>1</v>
      </c>
      <c r="AO391" s="8">
        <v>1</v>
      </c>
      <c r="AP391" s="8">
        <v>1</v>
      </c>
      <c r="AQ391" s="8">
        <v>1</v>
      </c>
      <c r="AR391" s="8">
        <v>1</v>
      </c>
      <c r="AS391" s="8">
        <v>1</v>
      </c>
      <c r="AT391" s="8">
        <v>1</v>
      </c>
      <c r="AU391" s="8">
        <v>1</v>
      </c>
      <c r="AV391" s="8">
        <v>1</v>
      </c>
      <c r="AW391" s="8">
        <v>1</v>
      </c>
      <c r="AX391" s="8">
        <v>1</v>
      </c>
      <c r="AY391" s="8">
        <v>1</v>
      </c>
      <c r="AZ391" s="8">
        <v>1</v>
      </c>
      <c r="BA391" s="8">
        <v>1</v>
      </c>
      <c r="BB391" s="8">
        <v>1</v>
      </c>
      <c r="BC391" s="8">
        <v>1</v>
      </c>
      <c r="BD391" s="8">
        <v>1</v>
      </c>
      <c r="BE391" s="8">
        <v>1</v>
      </c>
      <c r="BF391" s="8">
        <v>1</v>
      </c>
      <c r="BG391" s="8">
        <v>1</v>
      </c>
      <c r="BH391" s="8">
        <v>1</v>
      </c>
      <c r="BI391" s="8">
        <v>1</v>
      </c>
      <c r="BJ391" s="8">
        <v>1</v>
      </c>
      <c r="BK391" s="8">
        <v>1</v>
      </c>
      <c r="BL391" s="8">
        <v>1</v>
      </c>
      <c r="BM391" s="8">
        <v>1</v>
      </c>
      <c r="BN391" s="8">
        <v>1</v>
      </c>
      <c r="BO391" s="8">
        <v>1</v>
      </c>
      <c r="BP391" s="8">
        <v>1</v>
      </c>
      <c r="BQ391" s="8">
        <v>1</v>
      </c>
      <c r="BR391" s="8">
        <v>1</v>
      </c>
      <c r="BS391" s="8">
        <v>1</v>
      </c>
      <c r="BT391" s="8">
        <v>1</v>
      </c>
      <c r="BU391" s="8">
        <v>1</v>
      </c>
      <c r="BV391" s="8">
        <v>1</v>
      </c>
      <c r="BW391" s="8">
        <v>1</v>
      </c>
      <c r="CK391" s="8">
        <f t="shared" si="101"/>
        <v>0</v>
      </c>
      <c r="CL391" s="8">
        <f t="shared" si="102"/>
        <v>0</v>
      </c>
      <c r="CM391" s="8">
        <f t="shared" si="103"/>
        <v>0</v>
      </c>
      <c r="CN391" s="8">
        <f t="shared" si="104"/>
        <v>0</v>
      </c>
      <c r="CO391" s="8">
        <f t="shared" si="105"/>
        <v>0</v>
      </c>
      <c r="CP391" s="8">
        <f t="shared" si="106"/>
        <v>0</v>
      </c>
      <c r="CQ391" s="8">
        <f t="shared" si="107"/>
        <v>0</v>
      </c>
      <c r="CR391" s="8">
        <f t="shared" si="108"/>
        <v>0</v>
      </c>
      <c r="CS391" s="8">
        <f t="shared" si="109"/>
        <v>0</v>
      </c>
      <c r="CT391" s="8">
        <f t="shared" si="110"/>
        <v>0</v>
      </c>
      <c r="CU391" s="8">
        <f t="shared" si="111"/>
        <v>0</v>
      </c>
      <c r="CV391" s="8">
        <f t="shared" si="112"/>
        <v>0</v>
      </c>
      <c r="CW391" s="8" t="str">
        <f>+_xlfn.XLOOKUP(Table1[[#This Row],[L4 Code]],KIRMATAŞ!B:B,KIRMATAŞ!B:B,"")</f>
        <v/>
      </c>
      <c r="CX391" s="8" t="str">
        <f>+_xlfn.XLOOKUP(Table1[[#This Row],[L4 Code]],'SU TEMİNİ'!C:C,'SU TEMİNİ'!C:C,"")</f>
        <v/>
      </c>
      <c r="CY391" s="8" t="str">
        <f>+_xlfn.XLOOKUP(Table1[[#This Row],[L4 Code]],TAŞ!C:C,TAŞ!C:C,"")</f>
        <v/>
      </c>
      <c r="CZ391" s="8" t="str">
        <f>Table1[[#This Row],[L4 Code]]&amp;"-"&amp;Table1[[#This Row],[T1 Code]]</f>
        <v>E-02.MAK-05.OPS-100-1000</v>
      </c>
      <c r="DA391" s="8"/>
      <c r="DB391" s="8"/>
      <c r="DC391" s="8"/>
      <c r="DD391" s="8"/>
      <c r="DE391" s="8"/>
      <c r="DF391" s="8"/>
      <c r="DG391" s="8"/>
      <c r="DH391" s="8"/>
    </row>
    <row r="392" spans="1:112">
      <c r="A392" s="3" t="s">
        <v>5443</v>
      </c>
      <c r="B392" t="s">
        <v>4171</v>
      </c>
      <c r="D392" t="s">
        <v>4967</v>
      </c>
      <c r="F392" s="77" t="s">
        <v>4973</v>
      </c>
      <c r="H392" s="3" t="s">
        <v>5444</v>
      </c>
      <c r="I392" s="3"/>
      <c r="J392" s="78"/>
      <c r="K392" s="78"/>
      <c r="M392" s="78"/>
      <c r="V392" s="8">
        <v>1</v>
      </c>
      <c r="W392" s="8">
        <v>1</v>
      </c>
      <c r="X392" s="8">
        <v>1</v>
      </c>
      <c r="Y392" s="10">
        <v>1</v>
      </c>
      <c r="Z392" s="8">
        <v>1</v>
      </c>
      <c r="AA392" s="8">
        <v>1</v>
      </c>
      <c r="AB392" s="8">
        <v>1</v>
      </c>
      <c r="AC392" s="8">
        <v>1</v>
      </c>
      <c r="AD392" s="8">
        <v>1</v>
      </c>
      <c r="AE392" s="8">
        <v>1</v>
      </c>
      <c r="AF392" s="8">
        <v>1</v>
      </c>
      <c r="AG392" s="8">
        <v>1</v>
      </c>
      <c r="AH392" s="8">
        <v>1</v>
      </c>
      <c r="AI392" s="8">
        <v>1</v>
      </c>
      <c r="AJ392" s="8">
        <v>1</v>
      </c>
      <c r="AK392" s="8">
        <v>1</v>
      </c>
      <c r="AL392" s="8">
        <v>1</v>
      </c>
      <c r="AM392" s="8">
        <v>1</v>
      </c>
      <c r="AN392" s="8">
        <v>1</v>
      </c>
      <c r="AO392" s="8">
        <v>1</v>
      </c>
      <c r="AP392" s="8">
        <v>1</v>
      </c>
      <c r="AQ392" s="8">
        <v>1</v>
      </c>
      <c r="AR392" s="8">
        <v>1</v>
      </c>
      <c r="AS392" s="8">
        <v>1</v>
      </c>
      <c r="AT392" s="8">
        <v>1</v>
      </c>
      <c r="AU392" s="8">
        <v>1</v>
      </c>
      <c r="AV392" s="8">
        <v>1</v>
      </c>
      <c r="AW392" s="8">
        <v>1</v>
      </c>
      <c r="AX392" s="8">
        <v>1</v>
      </c>
      <c r="AY392" s="8">
        <v>1</v>
      </c>
      <c r="AZ392" s="8">
        <v>1</v>
      </c>
      <c r="BA392" s="8">
        <v>1</v>
      </c>
      <c r="BB392" s="8">
        <v>1</v>
      </c>
      <c r="BC392" s="8">
        <v>1</v>
      </c>
      <c r="BD392" s="8">
        <v>1</v>
      </c>
      <c r="BE392" s="8">
        <v>1</v>
      </c>
      <c r="BF392" s="8">
        <v>1</v>
      </c>
      <c r="BG392" s="8">
        <v>1</v>
      </c>
      <c r="BH392" s="8">
        <v>1</v>
      </c>
      <c r="BI392" s="8">
        <v>1</v>
      </c>
      <c r="BJ392" s="8">
        <v>1</v>
      </c>
      <c r="BK392" s="8">
        <v>1</v>
      </c>
      <c r="BL392" s="8">
        <v>1</v>
      </c>
      <c r="BM392" s="8">
        <v>1</v>
      </c>
      <c r="BN392" s="8">
        <v>1</v>
      </c>
      <c r="BO392" s="8">
        <v>1</v>
      </c>
      <c r="BP392" s="8">
        <v>1</v>
      </c>
      <c r="BQ392" s="8">
        <v>1</v>
      </c>
      <c r="BR392" s="8">
        <v>1</v>
      </c>
      <c r="BS392" s="8">
        <v>1</v>
      </c>
      <c r="BT392" s="8">
        <v>1</v>
      </c>
      <c r="BU392" s="8">
        <v>1</v>
      </c>
      <c r="BV392" s="8">
        <v>1</v>
      </c>
      <c r="BW392" s="8">
        <v>1</v>
      </c>
      <c r="CK392" s="8">
        <f t="shared" si="101"/>
        <v>0</v>
      </c>
      <c r="CL392" s="8">
        <f t="shared" si="102"/>
        <v>0</v>
      </c>
      <c r="CM392" s="8">
        <f t="shared" si="103"/>
        <v>0</v>
      </c>
      <c r="CN392" s="8">
        <f t="shared" si="104"/>
        <v>0</v>
      </c>
      <c r="CO392" s="8">
        <f t="shared" si="105"/>
        <v>0</v>
      </c>
      <c r="CP392" s="8">
        <f t="shared" si="106"/>
        <v>0</v>
      </c>
      <c r="CQ392" s="8">
        <f t="shared" si="107"/>
        <v>0</v>
      </c>
      <c r="CR392" s="8">
        <f t="shared" si="108"/>
        <v>0</v>
      </c>
      <c r="CS392" s="8">
        <f t="shared" si="109"/>
        <v>0</v>
      </c>
      <c r="CT392" s="8">
        <f t="shared" si="110"/>
        <v>0</v>
      </c>
      <c r="CU392" s="8">
        <f t="shared" si="111"/>
        <v>0</v>
      </c>
      <c r="CV392" s="8">
        <f t="shared" si="112"/>
        <v>0</v>
      </c>
      <c r="CW392" s="8" t="str">
        <f>+_xlfn.XLOOKUP(Table1[[#This Row],[L4 Code]],KIRMATAŞ!B:B,KIRMATAŞ!B:B,"")</f>
        <v/>
      </c>
      <c r="CX392" s="8" t="str">
        <f>+_xlfn.XLOOKUP(Table1[[#This Row],[L4 Code]],'SU TEMİNİ'!C:C,'SU TEMİNİ'!C:C,"")</f>
        <v/>
      </c>
      <c r="CY392" s="8" t="str">
        <f>+_xlfn.XLOOKUP(Table1[[#This Row],[L4 Code]],TAŞ!C:C,TAŞ!C:C,"")</f>
        <v/>
      </c>
      <c r="CZ392" s="8" t="str">
        <f>Table1[[#This Row],[L4 Code]]&amp;"-"&amp;Table1[[#This Row],[T1 Code]]</f>
        <v>E-02.MAK-05.OPS-105-1000</v>
      </c>
      <c r="DA392" s="8"/>
      <c r="DB392" s="8"/>
      <c r="DC392" s="8"/>
      <c r="DD392" s="8"/>
      <c r="DE392" s="8"/>
      <c r="DF392" s="8"/>
      <c r="DG392" s="8"/>
      <c r="DH392" s="8"/>
    </row>
    <row r="393" spans="1:112">
      <c r="A393" s="3" t="s">
        <v>5443</v>
      </c>
      <c r="B393" t="s">
        <v>5203</v>
      </c>
      <c r="D393" t="s">
        <v>4967</v>
      </c>
      <c r="F393" s="77" t="s">
        <v>4973</v>
      </c>
      <c r="H393" s="3" t="s">
        <v>5444</v>
      </c>
      <c r="I393" s="3"/>
      <c r="J393" s="78"/>
      <c r="K393" s="78"/>
      <c r="M393" s="78"/>
      <c r="V393" s="8">
        <v>1</v>
      </c>
      <c r="W393" s="8">
        <v>1</v>
      </c>
      <c r="X393" s="8">
        <v>1</v>
      </c>
      <c r="Y393" s="10">
        <v>1</v>
      </c>
      <c r="Z393" s="8">
        <v>1</v>
      </c>
      <c r="AA393" s="8">
        <v>1</v>
      </c>
      <c r="AB393" s="8">
        <v>1</v>
      </c>
      <c r="AC393" s="8">
        <v>1</v>
      </c>
      <c r="AD393" s="8">
        <v>1</v>
      </c>
      <c r="AE393" s="8">
        <v>1</v>
      </c>
      <c r="AF393" s="8">
        <v>1</v>
      </c>
      <c r="AG393" s="8">
        <v>1</v>
      </c>
      <c r="AH393" s="8">
        <v>1</v>
      </c>
      <c r="AI393" s="8">
        <v>1</v>
      </c>
      <c r="AJ393" s="8">
        <v>1</v>
      </c>
      <c r="AK393" s="8">
        <v>1</v>
      </c>
      <c r="AL393" s="8">
        <v>1</v>
      </c>
      <c r="AM393" s="8">
        <v>1</v>
      </c>
      <c r="AN393" s="8">
        <v>1</v>
      </c>
      <c r="AO393" s="8">
        <v>1</v>
      </c>
      <c r="AP393" s="8">
        <v>1</v>
      </c>
      <c r="AQ393" s="8">
        <v>1</v>
      </c>
      <c r="AR393" s="8">
        <v>1</v>
      </c>
      <c r="AS393" s="8">
        <v>1</v>
      </c>
      <c r="AT393" s="8">
        <v>1</v>
      </c>
      <c r="AU393" s="8">
        <v>1</v>
      </c>
      <c r="AV393" s="8">
        <v>1</v>
      </c>
      <c r="AW393" s="8">
        <v>1</v>
      </c>
      <c r="AX393" s="8">
        <v>1</v>
      </c>
      <c r="AY393" s="8">
        <v>1</v>
      </c>
      <c r="AZ393" s="8">
        <v>1</v>
      </c>
      <c r="BA393" s="8">
        <v>1</v>
      </c>
      <c r="BB393" s="8">
        <v>1</v>
      </c>
      <c r="BC393" s="8">
        <v>1</v>
      </c>
      <c r="BD393" s="8">
        <v>1</v>
      </c>
      <c r="BE393" s="8">
        <v>1</v>
      </c>
      <c r="BF393" s="8">
        <v>1</v>
      </c>
      <c r="BG393" s="8">
        <v>1</v>
      </c>
      <c r="BH393" s="8">
        <v>1</v>
      </c>
      <c r="BI393" s="8">
        <v>1</v>
      </c>
      <c r="BJ393" s="8">
        <v>1</v>
      </c>
      <c r="BK393" s="8">
        <v>1</v>
      </c>
      <c r="BL393" s="8">
        <v>1</v>
      </c>
      <c r="BM393" s="8">
        <v>1</v>
      </c>
      <c r="BN393" s="8">
        <v>1</v>
      </c>
      <c r="BO393" s="8">
        <v>1</v>
      </c>
      <c r="BP393" s="8">
        <v>1</v>
      </c>
      <c r="BQ393" s="8">
        <v>1</v>
      </c>
      <c r="BR393" s="8">
        <v>1</v>
      </c>
      <c r="BS393" s="8">
        <v>1</v>
      </c>
      <c r="BT393" s="8">
        <v>1</v>
      </c>
      <c r="BU393" s="8">
        <v>1</v>
      </c>
      <c r="BV393" s="8">
        <v>1</v>
      </c>
      <c r="BW393" s="8">
        <v>1</v>
      </c>
      <c r="CK393" s="8">
        <f t="shared" si="101"/>
        <v>0</v>
      </c>
      <c r="CL393" s="8">
        <f t="shared" si="102"/>
        <v>0</v>
      </c>
      <c r="CM393" s="8">
        <f t="shared" si="103"/>
        <v>0</v>
      </c>
      <c r="CN393" s="8">
        <f t="shared" si="104"/>
        <v>0</v>
      </c>
      <c r="CO393" s="8">
        <f t="shared" si="105"/>
        <v>0</v>
      </c>
      <c r="CP393" s="8">
        <f t="shared" si="106"/>
        <v>0</v>
      </c>
      <c r="CQ393" s="8">
        <f t="shared" si="107"/>
        <v>0</v>
      </c>
      <c r="CR393" s="8">
        <f t="shared" si="108"/>
        <v>0</v>
      </c>
      <c r="CS393" s="8">
        <f t="shared" si="109"/>
        <v>0</v>
      </c>
      <c r="CT393" s="8">
        <f t="shared" si="110"/>
        <v>0</v>
      </c>
      <c r="CU393" s="8">
        <f t="shared" si="111"/>
        <v>0</v>
      </c>
      <c r="CV393" s="8">
        <f t="shared" si="112"/>
        <v>0</v>
      </c>
      <c r="CW393" s="8" t="str">
        <f>+_xlfn.XLOOKUP(Table1[[#This Row],[L4 Code]],KIRMATAŞ!B:B,KIRMATAŞ!B:B,"")</f>
        <v/>
      </c>
      <c r="CX393" s="8" t="str">
        <f>+_xlfn.XLOOKUP(Table1[[#This Row],[L4 Code]],'SU TEMİNİ'!C:C,'SU TEMİNİ'!C:C,"")</f>
        <v/>
      </c>
      <c r="CY393" s="8" t="str">
        <f>+_xlfn.XLOOKUP(Table1[[#This Row],[L4 Code]],TAŞ!C:C,TAŞ!C:C,"")</f>
        <v/>
      </c>
      <c r="CZ393" s="8" t="str">
        <f>Table1[[#This Row],[L4 Code]]&amp;"-"&amp;Table1[[#This Row],[T1 Code]]</f>
        <v>E-02.MAK-05.OPS-106-1000</v>
      </c>
      <c r="DA393" s="8"/>
      <c r="DB393" s="8"/>
      <c r="DC393" s="8"/>
      <c r="DD393" s="8"/>
      <c r="DE393" s="8"/>
      <c r="DF393" s="8"/>
      <c r="DG393" s="8"/>
      <c r="DH393" s="8"/>
    </row>
    <row r="394" spans="1:112">
      <c r="A394" s="3" t="s">
        <v>5443</v>
      </c>
      <c r="B394" t="s">
        <v>4173</v>
      </c>
      <c r="D394" t="s">
        <v>4967</v>
      </c>
      <c r="F394" s="77" t="s">
        <v>4973</v>
      </c>
      <c r="H394" s="3" t="s">
        <v>5444</v>
      </c>
      <c r="I394" s="3"/>
      <c r="J394" s="78"/>
      <c r="K394" s="78"/>
      <c r="M394" s="78"/>
      <c r="V394" s="8">
        <v>1</v>
      </c>
      <c r="W394" s="8">
        <v>1</v>
      </c>
      <c r="X394" s="8">
        <v>1</v>
      </c>
      <c r="Y394" s="10">
        <v>1</v>
      </c>
      <c r="Z394" s="8">
        <v>1</v>
      </c>
      <c r="AA394" s="8">
        <v>1</v>
      </c>
      <c r="AB394" s="8">
        <v>1</v>
      </c>
      <c r="AC394" s="8">
        <v>1</v>
      </c>
      <c r="AD394" s="8">
        <v>1</v>
      </c>
      <c r="AE394" s="8">
        <v>1</v>
      </c>
      <c r="AF394" s="8">
        <v>1</v>
      </c>
      <c r="AG394" s="8">
        <v>1</v>
      </c>
      <c r="AH394" s="8">
        <v>1</v>
      </c>
      <c r="AI394" s="8">
        <v>1</v>
      </c>
      <c r="AJ394" s="8">
        <v>1</v>
      </c>
      <c r="AK394" s="8">
        <v>1</v>
      </c>
      <c r="AL394" s="8">
        <v>1</v>
      </c>
      <c r="AM394" s="8">
        <v>1</v>
      </c>
      <c r="AN394" s="8">
        <v>1</v>
      </c>
      <c r="AO394" s="8">
        <v>1</v>
      </c>
      <c r="AP394" s="8">
        <v>1</v>
      </c>
      <c r="AQ394" s="8">
        <v>1</v>
      </c>
      <c r="AR394" s="8">
        <v>1</v>
      </c>
      <c r="AS394" s="8">
        <v>1</v>
      </c>
      <c r="AT394" s="8">
        <v>1</v>
      </c>
      <c r="AU394" s="8">
        <v>1</v>
      </c>
      <c r="AV394" s="8">
        <v>1</v>
      </c>
      <c r="AW394" s="8">
        <v>1</v>
      </c>
      <c r="AX394" s="8">
        <v>1</v>
      </c>
      <c r="AY394" s="8">
        <v>1</v>
      </c>
      <c r="AZ394" s="8">
        <v>1</v>
      </c>
      <c r="BA394" s="8">
        <v>1</v>
      </c>
      <c r="BB394" s="8">
        <v>1</v>
      </c>
      <c r="BC394" s="8">
        <v>1</v>
      </c>
      <c r="BD394" s="8">
        <v>1</v>
      </c>
      <c r="BE394" s="8">
        <v>1</v>
      </c>
      <c r="BF394" s="8">
        <v>1</v>
      </c>
      <c r="BG394" s="8">
        <v>1</v>
      </c>
      <c r="BH394" s="8">
        <v>1</v>
      </c>
      <c r="BI394" s="8">
        <v>1</v>
      </c>
      <c r="BJ394" s="8">
        <v>1</v>
      </c>
      <c r="BK394" s="8">
        <v>1</v>
      </c>
      <c r="BL394" s="8">
        <v>1</v>
      </c>
      <c r="BM394" s="8">
        <v>1</v>
      </c>
      <c r="BN394" s="8">
        <v>1</v>
      </c>
      <c r="BO394" s="8">
        <v>1</v>
      </c>
      <c r="BP394" s="8">
        <v>1</v>
      </c>
      <c r="BQ394" s="8">
        <v>1</v>
      </c>
      <c r="BR394" s="8">
        <v>1</v>
      </c>
      <c r="BS394" s="8">
        <v>1</v>
      </c>
      <c r="BT394" s="8">
        <v>1</v>
      </c>
      <c r="BU394" s="8">
        <v>1</v>
      </c>
      <c r="BV394" s="8">
        <v>1</v>
      </c>
      <c r="BW394" s="8">
        <v>1</v>
      </c>
      <c r="CK394" s="8">
        <f t="shared" si="101"/>
        <v>0</v>
      </c>
      <c r="CL394" s="8">
        <f t="shared" si="102"/>
        <v>0</v>
      </c>
      <c r="CM394" s="8">
        <f t="shared" si="103"/>
        <v>0</v>
      </c>
      <c r="CN394" s="8">
        <f t="shared" si="104"/>
        <v>0</v>
      </c>
      <c r="CO394" s="8">
        <f t="shared" si="105"/>
        <v>0</v>
      </c>
      <c r="CP394" s="8">
        <f t="shared" si="106"/>
        <v>0</v>
      </c>
      <c r="CQ394" s="8">
        <f t="shared" si="107"/>
        <v>0</v>
      </c>
      <c r="CR394" s="8">
        <f t="shared" si="108"/>
        <v>0</v>
      </c>
      <c r="CS394" s="8">
        <f t="shared" si="109"/>
        <v>0</v>
      </c>
      <c r="CT394" s="8">
        <f t="shared" si="110"/>
        <v>0</v>
      </c>
      <c r="CU394" s="8">
        <f t="shared" si="111"/>
        <v>0</v>
      </c>
      <c r="CV394" s="8">
        <f t="shared" si="112"/>
        <v>0</v>
      </c>
      <c r="CW394" s="8" t="str">
        <f>+_xlfn.XLOOKUP(Table1[[#This Row],[L4 Code]],KIRMATAŞ!B:B,KIRMATAŞ!B:B,"")</f>
        <v/>
      </c>
      <c r="CX394" s="8" t="str">
        <f>+_xlfn.XLOOKUP(Table1[[#This Row],[L4 Code]],'SU TEMİNİ'!C:C,'SU TEMİNİ'!C:C,"")</f>
        <v/>
      </c>
      <c r="CY394" s="8" t="str">
        <f>+_xlfn.XLOOKUP(Table1[[#This Row],[L4 Code]],TAŞ!C:C,TAŞ!C:C,"")</f>
        <v/>
      </c>
      <c r="CZ394" s="8" t="str">
        <f>Table1[[#This Row],[L4 Code]]&amp;"-"&amp;Table1[[#This Row],[T1 Code]]</f>
        <v>E-02.MAK-05.OPS-110-1000</v>
      </c>
      <c r="DA394" s="8"/>
      <c r="DB394" s="8"/>
      <c r="DC394" s="8"/>
      <c r="DD394" s="8"/>
      <c r="DE394" s="8"/>
      <c r="DF394" s="8"/>
      <c r="DG394" s="8"/>
      <c r="DH394" s="8"/>
    </row>
    <row r="395" spans="1:112">
      <c r="A395" s="3" t="s">
        <v>5443</v>
      </c>
      <c r="B395" t="s">
        <v>4175</v>
      </c>
      <c r="D395" t="s">
        <v>4967</v>
      </c>
      <c r="F395" s="77" t="s">
        <v>4973</v>
      </c>
      <c r="H395" s="3" t="s">
        <v>5444</v>
      </c>
      <c r="I395" s="3"/>
      <c r="J395" s="78"/>
      <c r="K395" s="78"/>
      <c r="M395" s="78"/>
      <c r="V395" s="8">
        <v>1</v>
      </c>
      <c r="W395" s="8">
        <v>1</v>
      </c>
      <c r="X395" s="8">
        <v>1</v>
      </c>
      <c r="Y395" s="10">
        <v>1</v>
      </c>
      <c r="Z395" s="8">
        <v>1</v>
      </c>
      <c r="AA395" s="8">
        <v>1</v>
      </c>
      <c r="AB395" s="8">
        <v>1</v>
      </c>
      <c r="AC395" s="8">
        <v>1</v>
      </c>
      <c r="AD395" s="8">
        <v>1</v>
      </c>
      <c r="AE395" s="8">
        <v>1</v>
      </c>
      <c r="AF395" s="8">
        <v>1</v>
      </c>
      <c r="AG395" s="8">
        <v>1</v>
      </c>
      <c r="AH395" s="8">
        <v>1</v>
      </c>
      <c r="AI395" s="8">
        <v>1</v>
      </c>
      <c r="AJ395" s="8">
        <v>1</v>
      </c>
      <c r="AK395" s="8">
        <v>1</v>
      </c>
      <c r="AL395" s="8">
        <v>1</v>
      </c>
      <c r="AM395" s="8">
        <v>1</v>
      </c>
      <c r="AN395" s="8">
        <v>1</v>
      </c>
      <c r="AO395" s="8">
        <v>1</v>
      </c>
      <c r="AP395" s="8">
        <v>1</v>
      </c>
      <c r="AQ395" s="8">
        <v>1</v>
      </c>
      <c r="AR395" s="8">
        <v>1</v>
      </c>
      <c r="AS395" s="8">
        <v>1</v>
      </c>
      <c r="AT395" s="8">
        <v>1</v>
      </c>
      <c r="AU395" s="8">
        <v>1</v>
      </c>
      <c r="AV395" s="8">
        <v>1</v>
      </c>
      <c r="AW395" s="8">
        <v>1</v>
      </c>
      <c r="AX395" s="8">
        <v>1</v>
      </c>
      <c r="AY395" s="8">
        <v>1</v>
      </c>
      <c r="AZ395" s="8">
        <v>1</v>
      </c>
      <c r="BA395" s="8">
        <v>1</v>
      </c>
      <c r="BB395" s="8">
        <v>1</v>
      </c>
      <c r="BC395" s="8">
        <v>1</v>
      </c>
      <c r="BD395" s="8">
        <v>1</v>
      </c>
      <c r="BE395" s="8">
        <v>1</v>
      </c>
      <c r="BF395" s="8">
        <v>1</v>
      </c>
      <c r="BG395" s="8">
        <v>1</v>
      </c>
      <c r="BH395" s="8">
        <v>1</v>
      </c>
      <c r="BI395" s="8">
        <v>1</v>
      </c>
      <c r="BJ395" s="8">
        <v>1</v>
      </c>
      <c r="BK395" s="8">
        <v>1</v>
      </c>
      <c r="BL395" s="8">
        <v>1</v>
      </c>
      <c r="BM395" s="8">
        <v>1</v>
      </c>
      <c r="BN395" s="8">
        <v>1</v>
      </c>
      <c r="BO395" s="8">
        <v>1</v>
      </c>
      <c r="BP395" s="8">
        <v>1</v>
      </c>
      <c r="BQ395" s="8">
        <v>1</v>
      </c>
      <c r="BR395" s="8">
        <v>1</v>
      </c>
      <c r="BS395" s="8">
        <v>1</v>
      </c>
      <c r="BT395" s="8">
        <v>1</v>
      </c>
      <c r="BU395" s="8">
        <v>1</v>
      </c>
      <c r="BV395" s="8">
        <v>1</v>
      </c>
      <c r="BW395" s="8">
        <v>1</v>
      </c>
      <c r="CK395" s="8">
        <f t="shared" si="101"/>
        <v>0</v>
      </c>
      <c r="CL395" s="8">
        <f t="shared" si="102"/>
        <v>0</v>
      </c>
      <c r="CM395" s="8">
        <f t="shared" si="103"/>
        <v>0</v>
      </c>
      <c r="CN395" s="8">
        <f t="shared" si="104"/>
        <v>0</v>
      </c>
      <c r="CO395" s="8">
        <f t="shared" si="105"/>
        <v>0</v>
      </c>
      <c r="CP395" s="8">
        <f t="shared" si="106"/>
        <v>0</v>
      </c>
      <c r="CQ395" s="8">
        <f t="shared" si="107"/>
        <v>0</v>
      </c>
      <c r="CR395" s="8">
        <f t="shared" si="108"/>
        <v>0</v>
      </c>
      <c r="CS395" s="8">
        <f t="shared" si="109"/>
        <v>0</v>
      </c>
      <c r="CT395" s="8">
        <f t="shared" si="110"/>
        <v>0</v>
      </c>
      <c r="CU395" s="8">
        <f t="shared" si="111"/>
        <v>0</v>
      </c>
      <c r="CV395" s="8">
        <f t="shared" si="112"/>
        <v>0</v>
      </c>
      <c r="CW395" s="8" t="str">
        <f>+_xlfn.XLOOKUP(Table1[[#This Row],[L4 Code]],KIRMATAŞ!B:B,KIRMATAŞ!B:B,"")</f>
        <v/>
      </c>
      <c r="CX395" s="8" t="str">
        <f>+_xlfn.XLOOKUP(Table1[[#This Row],[L4 Code]],'SU TEMİNİ'!C:C,'SU TEMİNİ'!C:C,"")</f>
        <v/>
      </c>
      <c r="CY395" s="8" t="str">
        <f>+_xlfn.XLOOKUP(Table1[[#This Row],[L4 Code]],TAŞ!C:C,TAŞ!C:C,"")</f>
        <v/>
      </c>
      <c r="CZ395" s="8" t="str">
        <f>Table1[[#This Row],[L4 Code]]&amp;"-"&amp;Table1[[#This Row],[T1 Code]]</f>
        <v>E-02.MAK-05.OPS-111-1000</v>
      </c>
      <c r="DA395" s="8"/>
      <c r="DB395" s="8"/>
      <c r="DC395" s="8"/>
      <c r="DD395" s="8"/>
      <c r="DE395" s="8"/>
      <c r="DF395" s="8"/>
      <c r="DG395" s="8"/>
      <c r="DH395" s="8"/>
    </row>
    <row r="396" spans="1:112">
      <c r="A396" s="3" t="s">
        <v>5443</v>
      </c>
      <c r="B396" t="s">
        <v>4177</v>
      </c>
      <c r="D396" t="s">
        <v>4967</v>
      </c>
      <c r="F396" s="77" t="s">
        <v>4973</v>
      </c>
      <c r="H396" s="3" t="s">
        <v>5444</v>
      </c>
      <c r="I396" s="3"/>
      <c r="J396" s="78"/>
      <c r="K396" s="78"/>
      <c r="M396" s="78"/>
      <c r="V396" s="8">
        <v>1</v>
      </c>
      <c r="W396" s="8">
        <v>1</v>
      </c>
      <c r="X396" s="8">
        <v>1</v>
      </c>
      <c r="Y396" s="10">
        <v>1</v>
      </c>
      <c r="Z396" s="8">
        <v>1</v>
      </c>
      <c r="AA396" s="8">
        <v>1</v>
      </c>
      <c r="AB396" s="8">
        <v>1</v>
      </c>
      <c r="AC396" s="8">
        <v>1</v>
      </c>
      <c r="AD396" s="8">
        <v>1</v>
      </c>
      <c r="AE396" s="8">
        <v>1</v>
      </c>
      <c r="AF396" s="8">
        <v>1</v>
      </c>
      <c r="AG396" s="8">
        <v>1</v>
      </c>
      <c r="AH396" s="8">
        <v>1</v>
      </c>
      <c r="AI396" s="8">
        <v>1</v>
      </c>
      <c r="AJ396" s="8">
        <v>1</v>
      </c>
      <c r="AK396" s="8">
        <v>1</v>
      </c>
      <c r="AL396" s="8">
        <v>1</v>
      </c>
      <c r="AM396" s="8">
        <v>1</v>
      </c>
      <c r="AN396" s="8">
        <v>1</v>
      </c>
      <c r="AO396" s="8">
        <v>1</v>
      </c>
      <c r="AP396" s="8">
        <v>1</v>
      </c>
      <c r="AQ396" s="8">
        <v>1</v>
      </c>
      <c r="AR396" s="8">
        <v>1</v>
      </c>
      <c r="AS396" s="8">
        <v>1</v>
      </c>
      <c r="AT396" s="8">
        <v>1</v>
      </c>
      <c r="AU396" s="8">
        <v>1</v>
      </c>
      <c r="AV396" s="8">
        <v>1</v>
      </c>
      <c r="AW396" s="8">
        <v>1</v>
      </c>
      <c r="AX396" s="8">
        <v>1</v>
      </c>
      <c r="AY396" s="8">
        <v>1</v>
      </c>
      <c r="AZ396" s="8">
        <v>1</v>
      </c>
      <c r="BA396" s="8">
        <v>1</v>
      </c>
      <c r="BB396" s="8">
        <v>1</v>
      </c>
      <c r="BC396" s="8">
        <v>1</v>
      </c>
      <c r="BD396" s="8">
        <v>1</v>
      </c>
      <c r="BE396" s="8">
        <v>1</v>
      </c>
      <c r="BF396" s="8">
        <v>1</v>
      </c>
      <c r="BG396" s="8">
        <v>1</v>
      </c>
      <c r="BH396" s="8">
        <v>1</v>
      </c>
      <c r="BI396" s="8">
        <v>1</v>
      </c>
      <c r="BJ396" s="8">
        <v>1</v>
      </c>
      <c r="BK396" s="8">
        <v>1</v>
      </c>
      <c r="BL396" s="8">
        <v>1</v>
      </c>
      <c r="BM396" s="8">
        <v>1</v>
      </c>
      <c r="BN396" s="8">
        <v>1</v>
      </c>
      <c r="BO396" s="8">
        <v>1</v>
      </c>
      <c r="BP396" s="8">
        <v>1</v>
      </c>
      <c r="BQ396" s="8">
        <v>1</v>
      </c>
      <c r="BR396" s="8">
        <v>1</v>
      </c>
      <c r="BS396" s="8">
        <v>1</v>
      </c>
      <c r="BT396" s="8">
        <v>1</v>
      </c>
      <c r="BU396" s="8">
        <v>1</v>
      </c>
      <c r="BV396" s="8">
        <v>1</v>
      </c>
      <c r="BW396" s="8">
        <v>1</v>
      </c>
      <c r="CK396" s="8">
        <f t="shared" si="101"/>
        <v>0</v>
      </c>
      <c r="CL396" s="8">
        <f t="shared" si="102"/>
        <v>0</v>
      </c>
      <c r="CM396" s="8">
        <f t="shared" si="103"/>
        <v>0</v>
      </c>
      <c r="CN396" s="8">
        <f t="shared" si="104"/>
        <v>0</v>
      </c>
      <c r="CO396" s="8">
        <f t="shared" si="105"/>
        <v>0</v>
      </c>
      <c r="CP396" s="8">
        <f t="shared" si="106"/>
        <v>0</v>
      </c>
      <c r="CQ396" s="8">
        <f t="shared" si="107"/>
        <v>0</v>
      </c>
      <c r="CR396" s="8">
        <f t="shared" si="108"/>
        <v>0</v>
      </c>
      <c r="CS396" s="8">
        <f t="shared" si="109"/>
        <v>0</v>
      </c>
      <c r="CT396" s="8">
        <f t="shared" si="110"/>
        <v>0</v>
      </c>
      <c r="CU396" s="8">
        <f t="shared" si="111"/>
        <v>0</v>
      </c>
      <c r="CV396" s="8">
        <f t="shared" si="112"/>
        <v>0</v>
      </c>
      <c r="CW396" s="8" t="str">
        <f>+_xlfn.XLOOKUP(Table1[[#This Row],[L4 Code]],KIRMATAŞ!B:B,KIRMATAŞ!B:B,"")</f>
        <v/>
      </c>
      <c r="CX396" s="8" t="str">
        <f>+_xlfn.XLOOKUP(Table1[[#This Row],[L4 Code]],'SU TEMİNİ'!C:C,'SU TEMİNİ'!C:C,"")</f>
        <v/>
      </c>
      <c r="CY396" s="8" t="str">
        <f>+_xlfn.XLOOKUP(Table1[[#This Row],[L4 Code]],TAŞ!C:C,TAŞ!C:C,"")</f>
        <v/>
      </c>
      <c r="CZ396" s="8" t="str">
        <f>Table1[[#This Row],[L4 Code]]&amp;"-"&amp;Table1[[#This Row],[T1 Code]]</f>
        <v>E-02.MAK-05.OPS-140-1000</v>
      </c>
      <c r="DA396" s="8"/>
      <c r="DB396" s="8"/>
      <c r="DC396" s="8"/>
      <c r="DD396" s="8"/>
      <c r="DE396" s="8"/>
      <c r="DF396" s="8"/>
      <c r="DG396" s="8"/>
      <c r="DH396" s="8"/>
    </row>
    <row r="397" spans="1:112">
      <c r="A397" s="3" t="s">
        <v>5443</v>
      </c>
      <c r="B397" t="s">
        <v>4196</v>
      </c>
      <c r="D397" t="s">
        <v>4967</v>
      </c>
      <c r="F397" s="77" t="s">
        <v>4973</v>
      </c>
      <c r="H397" s="3" t="s">
        <v>5444</v>
      </c>
      <c r="I397" s="3"/>
      <c r="J397" s="78"/>
      <c r="K397" s="78"/>
      <c r="M397" s="78"/>
      <c r="Y397" s="10">
        <v>2.5000000000000001E-2</v>
      </c>
      <c r="Z397" s="8">
        <v>2.5000000000000001E-2</v>
      </c>
      <c r="AA397" s="8">
        <v>2.5000000000000001E-2</v>
      </c>
      <c r="AB397" s="8">
        <v>2.5000000000000001E-2</v>
      </c>
      <c r="AC397" s="8">
        <v>2.5000000000000001E-2</v>
      </c>
      <c r="AD397" s="8">
        <v>2.5000000000000001E-2</v>
      </c>
      <c r="AE397" s="8">
        <v>2.5000000000000001E-2</v>
      </c>
      <c r="AF397" s="8">
        <v>2.5000000000000001E-2</v>
      </c>
      <c r="AG397" s="8">
        <v>2.5000000000000001E-2</v>
      </c>
      <c r="AH397" s="8">
        <v>2.5000000000000001E-2</v>
      </c>
      <c r="AI397" s="8">
        <v>2.5000000000000001E-2</v>
      </c>
      <c r="AJ397" s="8">
        <v>2.5000000000000001E-2</v>
      </c>
      <c r="AK397" s="8">
        <v>2.5000000000000001E-2</v>
      </c>
      <c r="AL397" s="8">
        <v>2.5000000000000001E-2</v>
      </c>
      <c r="AM397" s="8">
        <v>2.5000000000000001E-2</v>
      </c>
      <c r="AN397" s="8">
        <v>2.5000000000000001E-2</v>
      </c>
      <c r="AO397" s="8">
        <v>2.5000000000000001E-2</v>
      </c>
      <c r="AP397" s="8">
        <v>2.5000000000000001E-2</v>
      </c>
      <c r="AQ397" s="8">
        <v>2.5000000000000001E-2</v>
      </c>
      <c r="AR397" s="8">
        <v>2.5000000000000001E-2</v>
      </c>
      <c r="AS397" s="8">
        <v>2.5000000000000001E-2</v>
      </c>
      <c r="AT397" s="8">
        <v>2.5000000000000001E-2</v>
      </c>
      <c r="AU397" s="8">
        <v>2.5000000000000001E-2</v>
      </c>
      <c r="AV397" s="8">
        <v>2.5000000000000001E-2</v>
      </c>
      <c r="AW397" s="8">
        <v>2.5000000000000001E-2</v>
      </c>
      <c r="AX397" s="8">
        <v>2.5000000000000001E-2</v>
      </c>
      <c r="AY397" s="8">
        <v>2.5000000000000001E-2</v>
      </c>
      <c r="AZ397" s="8">
        <v>2.5000000000000001E-2</v>
      </c>
      <c r="BA397" s="8">
        <v>2.5000000000000001E-2</v>
      </c>
      <c r="BB397" s="8">
        <v>2.5000000000000001E-2</v>
      </c>
      <c r="BC397" s="8">
        <v>2.5000000000000001E-2</v>
      </c>
      <c r="BD397" s="8">
        <v>2.5000000000000001E-2</v>
      </c>
      <c r="BE397" s="8">
        <v>2.5000000000000001E-2</v>
      </c>
      <c r="BF397" s="8">
        <v>2.5000000000000001E-2</v>
      </c>
      <c r="BG397" s="8">
        <v>2.5000000000000001E-2</v>
      </c>
      <c r="BH397" s="8">
        <v>2.5000000000000001E-2</v>
      </c>
      <c r="BI397" s="8">
        <v>2.5000000000000001E-2</v>
      </c>
      <c r="BJ397" s="8">
        <v>2.5000000000000001E-2</v>
      </c>
      <c r="BK397" s="8">
        <v>2.5000000000000001E-2</v>
      </c>
      <c r="BL397" s="8">
        <v>2.5000000000000001E-2</v>
      </c>
      <c r="CK397" s="8">
        <f t="shared" si="101"/>
        <v>0</v>
      </c>
      <c r="CL397" s="8">
        <f t="shared" si="102"/>
        <v>0</v>
      </c>
      <c r="CM397" s="8">
        <f t="shared" si="103"/>
        <v>0</v>
      </c>
      <c r="CN397" s="8">
        <f t="shared" si="104"/>
        <v>0</v>
      </c>
      <c r="CO397" s="8">
        <f t="shared" si="105"/>
        <v>0</v>
      </c>
      <c r="CP397" s="8">
        <f t="shared" si="106"/>
        <v>0</v>
      </c>
      <c r="CQ397" s="8">
        <f t="shared" si="107"/>
        <v>0</v>
      </c>
      <c r="CR397" s="8">
        <f t="shared" si="108"/>
        <v>0</v>
      </c>
      <c r="CS397" s="8">
        <f t="shared" si="109"/>
        <v>0</v>
      </c>
      <c r="CT397" s="8">
        <f t="shared" si="110"/>
        <v>0</v>
      </c>
      <c r="CU397" s="8">
        <f t="shared" si="111"/>
        <v>0</v>
      </c>
      <c r="CV397" s="8">
        <f t="shared" si="112"/>
        <v>0</v>
      </c>
      <c r="CW397" s="8" t="str">
        <f>+_xlfn.XLOOKUP(Table1[[#This Row],[L4 Code]],KIRMATAŞ!B:B,KIRMATAŞ!B:B,"")</f>
        <v/>
      </c>
      <c r="CX397" s="8" t="str">
        <f>+_xlfn.XLOOKUP(Table1[[#This Row],[L4 Code]],'SU TEMİNİ'!C:C,'SU TEMİNİ'!C:C,"")</f>
        <v/>
      </c>
      <c r="CY397" s="8" t="str">
        <f>+_xlfn.XLOOKUP(Table1[[#This Row],[L4 Code]],TAŞ!C:C,TAŞ!C:C,"")</f>
        <v/>
      </c>
      <c r="CZ397" s="8" t="str">
        <f>Table1[[#This Row],[L4 Code]]&amp;"-"&amp;Table1[[#This Row],[T1 Code]]</f>
        <v>E-04.DNS-01.SEC-120-1000</v>
      </c>
      <c r="DA397" s="8"/>
      <c r="DB397" s="8"/>
      <c r="DC397" s="8"/>
      <c r="DD397" s="8"/>
      <c r="DE397" s="8"/>
      <c r="DF397" s="8"/>
      <c r="DG397" s="8"/>
      <c r="DH397" s="8"/>
    </row>
    <row r="398" spans="1:112">
      <c r="A398" s="3" t="s">
        <v>5443</v>
      </c>
      <c r="B398" t="s">
        <v>4198</v>
      </c>
      <c r="D398" t="s">
        <v>4967</v>
      </c>
      <c r="F398" s="77" t="s">
        <v>4973</v>
      </c>
      <c r="H398" s="3" t="s">
        <v>5444</v>
      </c>
      <c r="I398" s="3"/>
      <c r="J398" s="78"/>
      <c r="K398" s="78"/>
      <c r="M398" s="78"/>
      <c r="Y398" s="10">
        <v>2.5000000000000001E-2</v>
      </c>
      <c r="Z398" s="8">
        <v>2.5000000000000001E-2</v>
      </c>
      <c r="AA398" s="8">
        <v>2.5000000000000001E-2</v>
      </c>
      <c r="AB398" s="8">
        <v>2.5000000000000001E-2</v>
      </c>
      <c r="AC398" s="8">
        <v>2.5000000000000001E-2</v>
      </c>
      <c r="AD398" s="8">
        <v>2.5000000000000001E-2</v>
      </c>
      <c r="AE398" s="8">
        <v>2.5000000000000001E-2</v>
      </c>
      <c r="AF398" s="8">
        <v>2.5000000000000001E-2</v>
      </c>
      <c r="AG398" s="8">
        <v>2.5000000000000001E-2</v>
      </c>
      <c r="AH398" s="8">
        <v>2.5000000000000001E-2</v>
      </c>
      <c r="AI398" s="8">
        <v>2.5000000000000001E-2</v>
      </c>
      <c r="AJ398" s="8">
        <v>2.5000000000000001E-2</v>
      </c>
      <c r="AK398" s="8">
        <v>2.5000000000000001E-2</v>
      </c>
      <c r="AL398" s="8">
        <v>2.5000000000000001E-2</v>
      </c>
      <c r="AM398" s="8">
        <v>2.5000000000000001E-2</v>
      </c>
      <c r="AN398" s="8">
        <v>2.5000000000000001E-2</v>
      </c>
      <c r="AO398" s="8">
        <v>2.5000000000000001E-2</v>
      </c>
      <c r="AP398" s="8">
        <v>2.5000000000000001E-2</v>
      </c>
      <c r="AQ398" s="8">
        <v>2.5000000000000001E-2</v>
      </c>
      <c r="AR398" s="8">
        <v>2.5000000000000001E-2</v>
      </c>
      <c r="AS398" s="8">
        <v>2.5000000000000001E-2</v>
      </c>
      <c r="AT398" s="8">
        <v>2.5000000000000001E-2</v>
      </c>
      <c r="AU398" s="8">
        <v>2.5000000000000001E-2</v>
      </c>
      <c r="AV398" s="8">
        <v>2.5000000000000001E-2</v>
      </c>
      <c r="AW398" s="8">
        <v>2.5000000000000001E-2</v>
      </c>
      <c r="AX398" s="8">
        <v>2.5000000000000001E-2</v>
      </c>
      <c r="AY398" s="8">
        <v>2.5000000000000001E-2</v>
      </c>
      <c r="AZ398" s="8">
        <v>2.5000000000000001E-2</v>
      </c>
      <c r="BA398" s="8">
        <v>2.5000000000000001E-2</v>
      </c>
      <c r="BB398" s="8">
        <v>2.5000000000000001E-2</v>
      </c>
      <c r="BC398" s="8">
        <v>2.5000000000000001E-2</v>
      </c>
      <c r="BD398" s="8">
        <v>2.5000000000000001E-2</v>
      </c>
      <c r="BE398" s="8">
        <v>2.5000000000000001E-2</v>
      </c>
      <c r="BF398" s="8">
        <v>2.5000000000000001E-2</v>
      </c>
      <c r="BG398" s="8">
        <v>2.5000000000000001E-2</v>
      </c>
      <c r="BH398" s="8">
        <v>2.5000000000000001E-2</v>
      </c>
      <c r="BI398" s="8">
        <v>2.5000000000000001E-2</v>
      </c>
      <c r="BJ398" s="8">
        <v>2.5000000000000001E-2</v>
      </c>
      <c r="BK398" s="8">
        <v>2.5000000000000001E-2</v>
      </c>
      <c r="BL398" s="8">
        <v>2.5000000000000001E-2</v>
      </c>
      <c r="CK398" s="8">
        <f t="shared" si="101"/>
        <v>0</v>
      </c>
      <c r="CL398" s="8">
        <f t="shared" si="102"/>
        <v>0</v>
      </c>
      <c r="CM398" s="8">
        <f t="shared" si="103"/>
        <v>0</v>
      </c>
      <c r="CN398" s="8">
        <f t="shared" si="104"/>
        <v>0</v>
      </c>
      <c r="CO398" s="8">
        <f t="shared" si="105"/>
        <v>0</v>
      </c>
      <c r="CP398" s="8">
        <f t="shared" si="106"/>
        <v>0</v>
      </c>
      <c r="CQ398" s="8">
        <f t="shared" si="107"/>
        <v>0</v>
      </c>
      <c r="CR398" s="8">
        <f t="shared" si="108"/>
        <v>0</v>
      </c>
      <c r="CS398" s="8">
        <f t="shared" si="109"/>
        <v>0</v>
      </c>
      <c r="CT398" s="8">
        <f t="shared" si="110"/>
        <v>0</v>
      </c>
      <c r="CU398" s="8">
        <f t="shared" si="111"/>
        <v>0</v>
      </c>
      <c r="CV398" s="8">
        <f t="shared" si="112"/>
        <v>0</v>
      </c>
      <c r="CW398" s="8" t="str">
        <f>+_xlfn.XLOOKUP(Table1[[#This Row],[L4 Code]],KIRMATAŞ!B:B,KIRMATAŞ!B:B,"")</f>
        <v/>
      </c>
      <c r="CX398" s="8" t="str">
        <f>+_xlfn.XLOOKUP(Table1[[#This Row],[L4 Code]],'SU TEMİNİ'!C:C,'SU TEMİNİ'!C:C,"")</f>
        <v/>
      </c>
      <c r="CY398" s="8" t="str">
        <f>+_xlfn.XLOOKUP(Table1[[#This Row],[L4 Code]],TAŞ!C:C,TAŞ!C:C,"")</f>
        <v/>
      </c>
      <c r="CZ398" s="8" t="str">
        <f>Table1[[#This Row],[L4 Code]]&amp;"-"&amp;Table1[[#This Row],[T1 Code]]</f>
        <v>E-04.DNS-01.SEC-125-1000</v>
      </c>
      <c r="DA398" s="8"/>
      <c r="DB398" s="8"/>
      <c r="DC398" s="8"/>
      <c r="DD398" s="8"/>
      <c r="DE398" s="8"/>
      <c r="DF398" s="8"/>
      <c r="DG398" s="8"/>
      <c r="DH398" s="8"/>
    </row>
    <row r="399" spans="1:112">
      <c r="A399" s="3" t="s">
        <v>5443</v>
      </c>
      <c r="B399" t="s">
        <v>4200</v>
      </c>
      <c r="D399" t="s">
        <v>4967</v>
      </c>
      <c r="F399" s="77" t="s">
        <v>4973</v>
      </c>
      <c r="H399" s="3" t="s">
        <v>5444</v>
      </c>
      <c r="I399" s="3"/>
      <c r="J399" s="78"/>
      <c r="K399" s="78"/>
      <c r="M399" s="78"/>
      <c r="Y399" s="10">
        <v>2.5000000000000001E-2</v>
      </c>
      <c r="Z399" s="8">
        <v>2.5000000000000001E-2</v>
      </c>
      <c r="AA399" s="8">
        <v>2.5000000000000001E-2</v>
      </c>
      <c r="AB399" s="8">
        <v>2.5000000000000001E-2</v>
      </c>
      <c r="AC399" s="8">
        <v>2.5000000000000001E-2</v>
      </c>
      <c r="AD399" s="8">
        <v>2.5000000000000001E-2</v>
      </c>
      <c r="AE399" s="8">
        <v>2.5000000000000001E-2</v>
      </c>
      <c r="AF399" s="8">
        <v>2.5000000000000001E-2</v>
      </c>
      <c r="AG399" s="8">
        <v>2.5000000000000001E-2</v>
      </c>
      <c r="AH399" s="8">
        <v>2.5000000000000001E-2</v>
      </c>
      <c r="AI399" s="8">
        <v>2.5000000000000001E-2</v>
      </c>
      <c r="AJ399" s="8">
        <v>2.5000000000000001E-2</v>
      </c>
      <c r="AK399" s="8">
        <v>2.5000000000000001E-2</v>
      </c>
      <c r="AL399" s="8">
        <v>2.5000000000000001E-2</v>
      </c>
      <c r="AM399" s="8">
        <v>2.5000000000000001E-2</v>
      </c>
      <c r="AN399" s="8">
        <v>2.5000000000000001E-2</v>
      </c>
      <c r="AO399" s="8">
        <v>2.5000000000000001E-2</v>
      </c>
      <c r="AP399" s="8">
        <v>2.5000000000000001E-2</v>
      </c>
      <c r="AQ399" s="8">
        <v>2.5000000000000001E-2</v>
      </c>
      <c r="AR399" s="8">
        <v>2.5000000000000001E-2</v>
      </c>
      <c r="AS399" s="8">
        <v>2.5000000000000001E-2</v>
      </c>
      <c r="AT399" s="8">
        <v>2.5000000000000001E-2</v>
      </c>
      <c r="AU399" s="8">
        <v>2.5000000000000001E-2</v>
      </c>
      <c r="AV399" s="8">
        <v>2.5000000000000001E-2</v>
      </c>
      <c r="AW399" s="8">
        <v>2.5000000000000001E-2</v>
      </c>
      <c r="AX399" s="8">
        <v>2.5000000000000001E-2</v>
      </c>
      <c r="AY399" s="8">
        <v>2.5000000000000001E-2</v>
      </c>
      <c r="AZ399" s="8">
        <v>2.5000000000000001E-2</v>
      </c>
      <c r="BA399" s="8">
        <v>2.5000000000000001E-2</v>
      </c>
      <c r="BB399" s="8">
        <v>2.5000000000000001E-2</v>
      </c>
      <c r="BC399" s="8">
        <v>2.5000000000000001E-2</v>
      </c>
      <c r="BD399" s="8">
        <v>2.5000000000000001E-2</v>
      </c>
      <c r="BE399" s="8">
        <v>2.5000000000000001E-2</v>
      </c>
      <c r="BF399" s="8">
        <v>2.5000000000000001E-2</v>
      </c>
      <c r="BG399" s="8">
        <v>2.5000000000000001E-2</v>
      </c>
      <c r="BH399" s="8">
        <v>2.5000000000000001E-2</v>
      </c>
      <c r="BI399" s="8">
        <v>2.5000000000000001E-2</v>
      </c>
      <c r="BJ399" s="8">
        <v>2.5000000000000001E-2</v>
      </c>
      <c r="BK399" s="8">
        <v>2.5000000000000001E-2</v>
      </c>
      <c r="BL399" s="8">
        <v>2.5000000000000001E-2</v>
      </c>
      <c r="CK399" s="8">
        <f t="shared" si="101"/>
        <v>0</v>
      </c>
      <c r="CL399" s="8">
        <f t="shared" si="102"/>
        <v>0</v>
      </c>
      <c r="CM399" s="8">
        <f t="shared" si="103"/>
        <v>0</v>
      </c>
      <c r="CN399" s="8">
        <f t="shared" si="104"/>
        <v>0</v>
      </c>
      <c r="CO399" s="8">
        <f t="shared" si="105"/>
        <v>0</v>
      </c>
      <c r="CP399" s="8">
        <f t="shared" si="106"/>
        <v>0</v>
      </c>
      <c r="CQ399" s="8">
        <f t="shared" si="107"/>
        <v>0</v>
      </c>
      <c r="CR399" s="8">
        <f t="shared" si="108"/>
        <v>0</v>
      </c>
      <c r="CS399" s="8">
        <f t="shared" si="109"/>
        <v>0</v>
      </c>
      <c r="CT399" s="8">
        <f t="shared" si="110"/>
        <v>0</v>
      </c>
      <c r="CU399" s="8">
        <f t="shared" si="111"/>
        <v>0</v>
      </c>
      <c r="CV399" s="8">
        <f t="shared" si="112"/>
        <v>0</v>
      </c>
      <c r="CW399" s="8" t="str">
        <f>+_xlfn.XLOOKUP(Table1[[#This Row],[L4 Code]],KIRMATAŞ!B:B,KIRMATAŞ!B:B,"")</f>
        <v/>
      </c>
      <c r="CX399" s="8" t="str">
        <f>+_xlfn.XLOOKUP(Table1[[#This Row],[L4 Code]],'SU TEMİNİ'!C:C,'SU TEMİNİ'!C:C,"")</f>
        <v/>
      </c>
      <c r="CY399" s="8" t="str">
        <f>+_xlfn.XLOOKUP(Table1[[#This Row],[L4 Code]],TAŞ!C:C,TAŞ!C:C,"")</f>
        <v/>
      </c>
      <c r="CZ399" s="8" t="str">
        <f>Table1[[#This Row],[L4 Code]]&amp;"-"&amp;Table1[[#This Row],[T1 Code]]</f>
        <v>E-04.DNS-01.SEC-130-1000</v>
      </c>
      <c r="DA399" s="8"/>
      <c r="DB399" s="8"/>
      <c r="DC399" s="8"/>
      <c r="DD399" s="8"/>
      <c r="DE399" s="8"/>
      <c r="DF399" s="8"/>
      <c r="DG399" s="8"/>
      <c r="DH399" s="8"/>
    </row>
    <row r="400" spans="1:112">
      <c r="A400" s="3" t="s">
        <v>5443</v>
      </c>
      <c r="B400" t="s">
        <v>4219</v>
      </c>
      <c r="D400" t="s">
        <v>4967</v>
      </c>
      <c r="F400" s="77" t="s">
        <v>4973</v>
      </c>
      <c r="H400" s="3" t="s">
        <v>5444</v>
      </c>
      <c r="I400" s="3"/>
      <c r="J400" s="78"/>
      <c r="K400" s="78"/>
      <c r="M400" s="78"/>
      <c r="Y400" s="10">
        <v>2.5000000000000001E-2</v>
      </c>
      <c r="Z400" s="8">
        <v>2.5000000000000001E-2</v>
      </c>
      <c r="AA400" s="8">
        <v>2.5000000000000001E-2</v>
      </c>
      <c r="AB400" s="8">
        <v>2.5000000000000001E-2</v>
      </c>
      <c r="AC400" s="8">
        <v>2.5000000000000001E-2</v>
      </c>
      <c r="AD400" s="8">
        <v>2.5000000000000001E-2</v>
      </c>
      <c r="AE400" s="8">
        <v>2.5000000000000001E-2</v>
      </c>
      <c r="AF400" s="8">
        <v>2.5000000000000001E-2</v>
      </c>
      <c r="AG400" s="8">
        <v>2.5000000000000001E-2</v>
      </c>
      <c r="AH400" s="8">
        <v>2.5000000000000001E-2</v>
      </c>
      <c r="AI400" s="8">
        <v>2.5000000000000001E-2</v>
      </c>
      <c r="AJ400" s="8">
        <v>2.5000000000000001E-2</v>
      </c>
      <c r="AK400" s="8">
        <v>2.5000000000000001E-2</v>
      </c>
      <c r="AL400" s="8">
        <v>2.5000000000000001E-2</v>
      </c>
      <c r="AM400" s="8">
        <v>2.5000000000000001E-2</v>
      </c>
      <c r="AN400" s="8">
        <v>2.5000000000000001E-2</v>
      </c>
      <c r="AO400" s="8">
        <v>2.5000000000000001E-2</v>
      </c>
      <c r="AP400" s="8">
        <v>2.5000000000000001E-2</v>
      </c>
      <c r="AQ400" s="8">
        <v>2.5000000000000001E-2</v>
      </c>
      <c r="AR400" s="8">
        <v>2.5000000000000001E-2</v>
      </c>
      <c r="AS400" s="8">
        <v>2.5000000000000001E-2</v>
      </c>
      <c r="AT400" s="8">
        <v>2.5000000000000001E-2</v>
      </c>
      <c r="AU400" s="8">
        <v>2.5000000000000001E-2</v>
      </c>
      <c r="AV400" s="8">
        <v>2.5000000000000001E-2</v>
      </c>
      <c r="AW400" s="8">
        <v>2.5000000000000001E-2</v>
      </c>
      <c r="AX400" s="8">
        <v>2.5000000000000001E-2</v>
      </c>
      <c r="AY400" s="8">
        <v>2.5000000000000001E-2</v>
      </c>
      <c r="AZ400" s="8">
        <v>2.5000000000000001E-2</v>
      </c>
      <c r="BA400" s="8">
        <v>2.5000000000000001E-2</v>
      </c>
      <c r="BB400" s="8">
        <v>2.5000000000000001E-2</v>
      </c>
      <c r="BC400" s="8">
        <v>2.5000000000000001E-2</v>
      </c>
      <c r="BD400" s="8">
        <v>2.5000000000000001E-2</v>
      </c>
      <c r="BE400" s="8">
        <v>2.5000000000000001E-2</v>
      </c>
      <c r="BF400" s="8">
        <v>2.5000000000000001E-2</v>
      </c>
      <c r="BG400" s="8">
        <v>2.5000000000000001E-2</v>
      </c>
      <c r="BH400" s="8">
        <v>2.5000000000000001E-2</v>
      </c>
      <c r="BI400" s="8">
        <v>2.5000000000000001E-2</v>
      </c>
      <c r="BJ400" s="8">
        <v>2.5000000000000001E-2</v>
      </c>
      <c r="BK400" s="8">
        <v>2.5000000000000001E-2</v>
      </c>
      <c r="BL400" s="8">
        <v>2.5000000000000001E-2</v>
      </c>
      <c r="CK400" s="8">
        <f t="shared" si="101"/>
        <v>0</v>
      </c>
      <c r="CL400" s="8">
        <f t="shared" si="102"/>
        <v>0</v>
      </c>
      <c r="CM400" s="8">
        <f t="shared" si="103"/>
        <v>0</v>
      </c>
      <c r="CN400" s="8">
        <f t="shared" si="104"/>
        <v>0</v>
      </c>
      <c r="CO400" s="8">
        <f t="shared" si="105"/>
        <v>0</v>
      </c>
      <c r="CP400" s="8">
        <f t="shared" si="106"/>
        <v>0</v>
      </c>
      <c r="CQ400" s="8">
        <f t="shared" si="107"/>
        <v>0</v>
      </c>
      <c r="CR400" s="8">
        <f t="shared" si="108"/>
        <v>0</v>
      </c>
      <c r="CS400" s="8">
        <f t="shared" si="109"/>
        <v>0</v>
      </c>
      <c r="CT400" s="8">
        <f t="shared" si="110"/>
        <v>0</v>
      </c>
      <c r="CU400" s="8">
        <f t="shared" si="111"/>
        <v>0</v>
      </c>
      <c r="CV400" s="8">
        <f t="shared" si="112"/>
        <v>0</v>
      </c>
      <c r="CW400" s="8" t="str">
        <f>+_xlfn.XLOOKUP(Table1[[#This Row],[L4 Code]],KIRMATAŞ!B:B,KIRMATAŞ!B:B,"")</f>
        <v/>
      </c>
      <c r="CX400" s="8" t="str">
        <f>+_xlfn.XLOOKUP(Table1[[#This Row],[L4 Code]],'SU TEMİNİ'!C:C,'SU TEMİNİ'!C:C,"")</f>
        <v/>
      </c>
      <c r="CY400" s="8" t="str">
        <f>+_xlfn.XLOOKUP(Table1[[#This Row],[L4 Code]],TAŞ!C:C,TAŞ!C:C,"")</f>
        <v/>
      </c>
      <c r="CZ400" s="8" t="str">
        <f>Table1[[#This Row],[L4 Code]]&amp;"-"&amp;Table1[[#This Row],[T1 Code]]</f>
        <v>E-04.DNS-02.PRJ-110-1000</v>
      </c>
      <c r="DA400" s="8"/>
      <c r="DB400" s="8"/>
      <c r="DC400" s="8"/>
      <c r="DD400" s="8"/>
      <c r="DE400" s="8"/>
      <c r="DF400" s="8"/>
      <c r="DG400" s="8"/>
      <c r="DH400" s="8"/>
    </row>
    <row r="401" spans="1:112">
      <c r="A401" s="3" t="s">
        <v>5443</v>
      </c>
      <c r="B401" t="s">
        <v>4224</v>
      </c>
      <c r="D401" t="s">
        <v>4967</v>
      </c>
      <c r="F401" s="77" t="s">
        <v>4973</v>
      </c>
      <c r="H401" s="3" t="s">
        <v>5444</v>
      </c>
      <c r="I401" s="3"/>
      <c r="J401" s="78"/>
      <c r="K401" s="78"/>
      <c r="M401" s="78"/>
      <c r="Y401" s="10">
        <v>2.5000000000000001E-2</v>
      </c>
      <c r="Z401" s="8">
        <v>2.5000000000000001E-2</v>
      </c>
      <c r="AA401" s="8">
        <v>2.5000000000000001E-2</v>
      </c>
      <c r="AB401" s="8">
        <v>2.5000000000000001E-2</v>
      </c>
      <c r="AC401" s="8">
        <v>2.5000000000000001E-2</v>
      </c>
      <c r="AD401" s="8">
        <v>2.5000000000000001E-2</v>
      </c>
      <c r="AE401" s="8">
        <v>2.5000000000000001E-2</v>
      </c>
      <c r="AF401" s="8">
        <v>2.5000000000000001E-2</v>
      </c>
      <c r="AG401" s="8">
        <v>2.5000000000000001E-2</v>
      </c>
      <c r="AH401" s="8">
        <v>2.5000000000000001E-2</v>
      </c>
      <c r="AI401" s="8">
        <v>2.5000000000000001E-2</v>
      </c>
      <c r="AJ401" s="8">
        <v>2.5000000000000001E-2</v>
      </c>
      <c r="AK401" s="8">
        <v>2.5000000000000001E-2</v>
      </c>
      <c r="AL401" s="8">
        <v>2.5000000000000001E-2</v>
      </c>
      <c r="AM401" s="8">
        <v>2.5000000000000001E-2</v>
      </c>
      <c r="AN401" s="8">
        <v>2.5000000000000001E-2</v>
      </c>
      <c r="AO401" s="8">
        <v>2.5000000000000001E-2</v>
      </c>
      <c r="AP401" s="8">
        <v>2.5000000000000001E-2</v>
      </c>
      <c r="AQ401" s="8">
        <v>2.5000000000000001E-2</v>
      </c>
      <c r="AR401" s="8">
        <v>2.5000000000000001E-2</v>
      </c>
      <c r="AS401" s="8">
        <v>2.5000000000000001E-2</v>
      </c>
      <c r="AT401" s="8">
        <v>2.5000000000000001E-2</v>
      </c>
      <c r="AU401" s="8">
        <v>2.5000000000000001E-2</v>
      </c>
      <c r="AV401" s="8">
        <v>2.5000000000000001E-2</v>
      </c>
      <c r="AW401" s="8">
        <v>2.5000000000000001E-2</v>
      </c>
      <c r="AX401" s="8">
        <v>2.5000000000000001E-2</v>
      </c>
      <c r="AY401" s="8">
        <v>2.5000000000000001E-2</v>
      </c>
      <c r="AZ401" s="8">
        <v>2.5000000000000001E-2</v>
      </c>
      <c r="BA401" s="8">
        <v>2.5000000000000001E-2</v>
      </c>
      <c r="BB401" s="8">
        <v>2.5000000000000001E-2</v>
      </c>
      <c r="BC401" s="8">
        <v>2.5000000000000001E-2</v>
      </c>
      <c r="BD401" s="8">
        <v>2.5000000000000001E-2</v>
      </c>
      <c r="BE401" s="8">
        <v>2.5000000000000001E-2</v>
      </c>
      <c r="BF401" s="8">
        <v>2.5000000000000001E-2</v>
      </c>
      <c r="BG401" s="8">
        <v>2.5000000000000001E-2</v>
      </c>
      <c r="BH401" s="8">
        <v>2.5000000000000001E-2</v>
      </c>
      <c r="BI401" s="8">
        <v>2.5000000000000001E-2</v>
      </c>
      <c r="BJ401" s="8">
        <v>2.5000000000000001E-2</v>
      </c>
      <c r="BK401" s="8">
        <v>2.5000000000000001E-2</v>
      </c>
      <c r="BL401" s="8">
        <v>2.5000000000000001E-2</v>
      </c>
      <c r="CK401" s="8">
        <f t="shared" si="101"/>
        <v>0</v>
      </c>
      <c r="CL401" s="8">
        <f t="shared" si="102"/>
        <v>0</v>
      </c>
      <c r="CM401" s="8">
        <f t="shared" si="103"/>
        <v>0</v>
      </c>
      <c r="CN401" s="8">
        <f t="shared" si="104"/>
        <v>0</v>
      </c>
      <c r="CO401" s="8">
        <f t="shared" si="105"/>
        <v>0</v>
      </c>
      <c r="CP401" s="8">
        <f t="shared" si="106"/>
        <v>0</v>
      </c>
      <c r="CQ401" s="8">
        <f t="shared" si="107"/>
        <v>0</v>
      </c>
      <c r="CR401" s="8">
        <f t="shared" si="108"/>
        <v>0</v>
      </c>
      <c r="CS401" s="8">
        <f t="shared" si="109"/>
        <v>0</v>
      </c>
      <c r="CT401" s="8">
        <f t="shared" si="110"/>
        <v>0</v>
      </c>
      <c r="CU401" s="8">
        <f t="shared" si="111"/>
        <v>0</v>
      </c>
      <c r="CV401" s="8">
        <f t="shared" si="112"/>
        <v>0</v>
      </c>
      <c r="CW401" s="8" t="str">
        <f>+_xlfn.XLOOKUP(Table1[[#This Row],[L4 Code]],KIRMATAŞ!B:B,KIRMATAŞ!B:B,"")</f>
        <v/>
      </c>
      <c r="CX401" s="8" t="str">
        <f>+_xlfn.XLOOKUP(Table1[[#This Row],[L4 Code]],'SU TEMİNİ'!C:C,'SU TEMİNİ'!C:C,"")</f>
        <v/>
      </c>
      <c r="CY401" s="8" t="str">
        <f>+_xlfn.XLOOKUP(Table1[[#This Row],[L4 Code]],TAŞ!C:C,TAŞ!C:C,"")</f>
        <v/>
      </c>
      <c r="CZ401" s="8" t="str">
        <f>Table1[[#This Row],[L4 Code]]&amp;"-"&amp;Table1[[#This Row],[T1 Code]]</f>
        <v>E-04.DNS-03.TKN-110-1000</v>
      </c>
      <c r="DA401" s="8"/>
      <c r="DB401" s="8"/>
      <c r="DC401" s="8"/>
      <c r="DD401" s="8"/>
      <c r="DE401" s="8"/>
      <c r="DF401" s="8"/>
      <c r="DG401" s="8"/>
      <c r="DH401" s="8"/>
    </row>
    <row r="402" spans="1:112">
      <c r="A402" s="3" t="s">
        <v>5443</v>
      </c>
      <c r="B402" t="s">
        <v>4229</v>
      </c>
      <c r="D402" t="s">
        <v>4967</v>
      </c>
      <c r="F402" s="77" t="s">
        <v>4973</v>
      </c>
      <c r="H402" s="3" t="s">
        <v>5444</v>
      </c>
      <c r="I402" s="3"/>
      <c r="J402" s="78"/>
      <c r="K402" s="78"/>
      <c r="M402" s="78"/>
      <c r="Y402" s="10">
        <v>2.5000000000000001E-2</v>
      </c>
      <c r="Z402" s="8">
        <v>2.5000000000000001E-2</v>
      </c>
      <c r="AA402" s="8">
        <v>2.5000000000000001E-2</v>
      </c>
      <c r="AB402" s="8">
        <v>2.5000000000000001E-2</v>
      </c>
      <c r="AC402" s="8">
        <v>2.5000000000000001E-2</v>
      </c>
      <c r="AD402" s="8">
        <v>2.5000000000000001E-2</v>
      </c>
      <c r="AE402" s="8">
        <v>2.5000000000000001E-2</v>
      </c>
      <c r="AF402" s="8">
        <v>2.5000000000000001E-2</v>
      </c>
      <c r="AG402" s="8">
        <v>2.5000000000000001E-2</v>
      </c>
      <c r="AH402" s="8">
        <v>2.5000000000000001E-2</v>
      </c>
      <c r="AI402" s="8">
        <v>2.5000000000000001E-2</v>
      </c>
      <c r="AJ402" s="8">
        <v>2.5000000000000001E-2</v>
      </c>
      <c r="AK402" s="8">
        <v>2.5000000000000001E-2</v>
      </c>
      <c r="AL402" s="8">
        <v>2.5000000000000001E-2</v>
      </c>
      <c r="AM402" s="8">
        <v>2.5000000000000001E-2</v>
      </c>
      <c r="AN402" s="8">
        <v>2.5000000000000001E-2</v>
      </c>
      <c r="AO402" s="8">
        <v>2.5000000000000001E-2</v>
      </c>
      <c r="AP402" s="8">
        <v>2.5000000000000001E-2</v>
      </c>
      <c r="AQ402" s="8">
        <v>2.5000000000000001E-2</v>
      </c>
      <c r="AR402" s="8">
        <v>2.5000000000000001E-2</v>
      </c>
      <c r="AS402" s="8">
        <v>2.5000000000000001E-2</v>
      </c>
      <c r="AT402" s="8">
        <v>2.5000000000000001E-2</v>
      </c>
      <c r="AU402" s="8">
        <v>2.5000000000000001E-2</v>
      </c>
      <c r="AV402" s="8">
        <v>2.5000000000000001E-2</v>
      </c>
      <c r="AW402" s="8">
        <v>2.5000000000000001E-2</v>
      </c>
      <c r="AX402" s="8">
        <v>2.5000000000000001E-2</v>
      </c>
      <c r="AY402" s="8">
        <v>2.5000000000000001E-2</v>
      </c>
      <c r="AZ402" s="8">
        <v>2.5000000000000001E-2</v>
      </c>
      <c r="BA402" s="8">
        <v>2.5000000000000001E-2</v>
      </c>
      <c r="BB402" s="8">
        <v>2.5000000000000001E-2</v>
      </c>
      <c r="BC402" s="8">
        <v>2.5000000000000001E-2</v>
      </c>
      <c r="BD402" s="8">
        <v>2.5000000000000001E-2</v>
      </c>
      <c r="BE402" s="8">
        <v>2.5000000000000001E-2</v>
      </c>
      <c r="BF402" s="8">
        <v>2.5000000000000001E-2</v>
      </c>
      <c r="BG402" s="8">
        <v>2.5000000000000001E-2</v>
      </c>
      <c r="BH402" s="8">
        <v>2.5000000000000001E-2</v>
      </c>
      <c r="BI402" s="8">
        <v>2.5000000000000001E-2</v>
      </c>
      <c r="BJ402" s="8">
        <v>2.5000000000000001E-2</v>
      </c>
      <c r="BK402" s="8">
        <v>2.5000000000000001E-2</v>
      </c>
      <c r="BL402" s="8">
        <v>2.5000000000000001E-2</v>
      </c>
      <c r="CK402" s="8">
        <f t="shared" si="101"/>
        <v>0</v>
      </c>
      <c r="CL402" s="8">
        <f t="shared" si="102"/>
        <v>0</v>
      </c>
      <c r="CM402" s="8">
        <f t="shared" si="103"/>
        <v>0</v>
      </c>
      <c r="CN402" s="8">
        <f t="shared" si="104"/>
        <v>0</v>
      </c>
      <c r="CO402" s="8">
        <f t="shared" si="105"/>
        <v>0</v>
      </c>
      <c r="CP402" s="8">
        <f t="shared" si="106"/>
        <v>0</v>
      </c>
      <c r="CQ402" s="8">
        <f t="shared" si="107"/>
        <v>0</v>
      </c>
      <c r="CR402" s="8">
        <f t="shared" si="108"/>
        <v>0</v>
      </c>
      <c r="CS402" s="8">
        <f t="shared" si="109"/>
        <v>0</v>
      </c>
      <c r="CT402" s="8">
        <f t="shared" si="110"/>
        <v>0</v>
      </c>
      <c r="CU402" s="8">
        <f t="shared" si="111"/>
        <v>0</v>
      </c>
      <c r="CV402" s="8">
        <f t="shared" si="112"/>
        <v>0</v>
      </c>
      <c r="CW402" s="8" t="str">
        <f>+_xlfn.XLOOKUP(Table1[[#This Row],[L4 Code]],KIRMATAŞ!B:B,KIRMATAŞ!B:B,"")</f>
        <v/>
      </c>
      <c r="CX402" s="8" t="str">
        <f>+_xlfn.XLOOKUP(Table1[[#This Row],[L4 Code]],'SU TEMİNİ'!C:C,'SU TEMİNİ'!C:C,"")</f>
        <v/>
      </c>
      <c r="CY402" s="8" t="str">
        <f>+_xlfn.XLOOKUP(Table1[[#This Row],[L4 Code]],TAŞ!C:C,TAŞ!C:C,"")</f>
        <v/>
      </c>
      <c r="CZ402" s="8" t="str">
        <f>Table1[[#This Row],[L4 Code]]&amp;"-"&amp;Table1[[#This Row],[T1 Code]]</f>
        <v>E-04.DNS-04.ZMN-110-1000</v>
      </c>
      <c r="DA402" s="8"/>
      <c r="DB402" s="8"/>
      <c r="DC402" s="8"/>
      <c r="DD402" s="8"/>
      <c r="DE402" s="8"/>
      <c r="DF402" s="8"/>
      <c r="DG402" s="8"/>
      <c r="DH402" s="8"/>
    </row>
    <row r="403" spans="1:112">
      <c r="A403" s="3" t="s">
        <v>5443</v>
      </c>
      <c r="B403" t="s">
        <v>4231</v>
      </c>
      <c r="D403" t="s">
        <v>4967</v>
      </c>
      <c r="F403" s="77" t="s">
        <v>4973</v>
      </c>
      <c r="H403" s="3" t="s">
        <v>5444</v>
      </c>
      <c r="I403" s="3"/>
      <c r="J403" s="78"/>
      <c r="K403" s="78"/>
      <c r="M403" s="78"/>
      <c r="Y403" s="10">
        <v>2.5000000000000001E-2</v>
      </c>
      <c r="Z403" s="8">
        <v>2.5000000000000001E-2</v>
      </c>
      <c r="AA403" s="8">
        <v>2.5000000000000001E-2</v>
      </c>
      <c r="AB403" s="8">
        <v>2.5000000000000001E-2</v>
      </c>
      <c r="AC403" s="8">
        <v>2.5000000000000001E-2</v>
      </c>
      <c r="AD403" s="8">
        <v>2.5000000000000001E-2</v>
      </c>
      <c r="AE403" s="8">
        <v>2.5000000000000001E-2</v>
      </c>
      <c r="AF403" s="8">
        <v>2.5000000000000001E-2</v>
      </c>
      <c r="AG403" s="8">
        <v>2.5000000000000001E-2</v>
      </c>
      <c r="AH403" s="8">
        <v>2.5000000000000001E-2</v>
      </c>
      <c r="AI403" s="8">
        <v>2.5000000000000001E-2</v>
      </c>
      <c r="AJ403" s="8">
        <v>2.5000000000000001E-2</v>
      </c>
      <c r="AK403" s="8">
        <v>2.5000000000000001E-2</v>
      </c>
      <c r="AL403" s="8">
        <v>2.5000000000000001E-2</v>
      </c>
      <c r="AM403" s="8">
        <v>2.5000000000000001E-2</v>
      </c>
      <c r="AN403" s="8">
        <v>2.5000000000000001E-2</v>
      </c>
      <c r="AO403" s="8">
        <v>2.5000000000000001E-2</v>
      </c>
      <c r="AP403" s="8">
        <v>2.5000000000000001E-2</v>
      </c>
      <c r="AQ403" s="8">
        <v>2.5000000000000001E-2</v>
      </c>
      <c r="AR403" s="8">
        <v>2.5000000000000001E-2</v>
      </c>
      <c r="AS403" s="8">
        <v>2.5000000000000001E-2</v>
      </c>
      <c r="AT403" s="8">
        <v>2.5000000000000001E-2</v>
      </c>
      <c r="AU403" s="8">
        <v>2.5000000000000001E-2</v>
      </c>
      <c r="AV403" s="8">
        <v>2.5000000000000001E-2</v>
      </c>
      <c r="AW403" s="8">
        <v>2.5000000000000001E-2</v>
      </c>
      <c r="AX403" s="8">
        <v>2.5000000000000001E-2</v>
      </c>
      <c r="AY403" s="8">
        <v>2.5000000000000001E-2</v>
      </c>
      <c r="AZ403" s="8">
        <v>2.5000000000000001E-2</v>
      </c>
      <c r="BA403" s="8">
        <v>2.5000000000000001E-2</v>
      </c>
      <c r="BB403" s="8">
        <v>2.5000000000000001E-2</v>
      </c>
      <c r="BC403" s="8">
        <v>2.5000000000000001E-2</v>
      </c>
      <c r="BD403" s="8">
        <v>2.5000000000000001E-2</v>
      </c>
      <c r="BE403" s="8">
        <v>2.5000000000000001E-2</v>
      </c>
      <c r="BF403" s="8">
        <v>2.5000000000000001E-2</v>
      </c>
      <c r="BG403" s="8">
        <v>2.5000000000000001E-2</v>
      </c>
      <c r="BH403" s="8">
        <v>2.5000000000000001E-2</v>
      </c>
      <c r="BI403" s="8">
        <v>2.5000000000000001E-2</v>
      </c>
      <c r="BJ403" s="8">
        <v>2.5000000000000001E-2</v>
      </c>
      <c r="BK403" s="8">
        <v>2.5000000000000001E-2</v>
      </c>
      <c r="BL403" s="8">
        <v>2.5000000000000001E-2</v>
      </c>
      <c r="CK403" s="8">
        <f t="shared" si="101"/>
        <v>0</v>
      </c>
      <c r="CL403" s="8">
        <f t="shared" si="102"/>
        <v>0</v>
      </c>
      <c r="CM403" s="8">
        <f t="shared" si="103"/>
        <v>0</v>
      </c>
      <c r="CN403" s="8">
        <f t="shared" si="104"/>
        <v>0</v>
      </c>
      <c r="CO403" s="8">
        <f t="shared" si="105"/>
        <v>0</v>
      </c>
      <c r="CP403" s="8">
        <f t="shared" si="106"/>
        <v>0</v>
      </c>
      <c r="CQ403" s="8">
        <f t="shared" si="107"/>
        <v>0</v>
      </c>
      <c r="CR403" s="8">
        <f t="shared" si="108"/>
        <v>0</v>
      </c>
      <c r="CS403" s="8">
        <f t="shared" si="109"/>
        <v>0</v>
      </c>
      <c r="CT403" s="8">
        <f t="shared" si="110"/>
        <v>0</v>
      </c>
      <c r="CU403" s="8">
        <f t="shared" si="111"/>
        <v>0</v>
      </c>
      <c r="CV403" s="8">
        <f t="shared" si="112"/>
        <v>0</v>
      </c>
      <c r="CW403" s="8" t="str">
        <f>+_xlfn.XLOOKUP(Table1[[#This Row],[L4 Code]],KIRMATAŞ!B:B,KIRMATAŞ!B:B,"")</f>
        <v/>
      </c>
      <c r="CX403" s="8" t="str">
        <f>+_xlfn.XLOOKUP(Table1[[#This Row],[L4 Code]],'SU TEMİNİ'!C:C,'SU TEMİNİ'!C:C,"")</f>
        <v/>
      </c>
      <c r="CY403" s="8" t="str">
        <f>+_xlfn.XLOOKUP(Table1[[#This Row],[L4 Code]],TAŞ!C:C,TAŞ!C:C,"")</f>
        <v/>
      </c>
      <c r="CZ403" s="8" t="str">
        <f>Table1[[#This Row],[L4 Code]]&amp;"-"&amp;Table1[[#This Row],[T1 Code]]</f>
        <v>E-04.DNS-04.ZMN-120-1000</v>
      </c>
      <c r="DA403" s="8"/>
      <c r="DB403" s="8"/>
      <c r="DC403" s="8"/>
      <c r="DD403" s="8"/>
      <c r="DE403" s="8"/>
      <c r="DF403" s="8"/>
      <c r="DG403" s="8"/>
      <c r="DH403" s="8"/>
    </row>
    <row r="404" spans="1:112">
      <c r="A404" s="3" t="s">
        <v>5443</v>
      </c>
      <c r="B404" t="s">
        <v>4233</v>
      </c>
      <c r="D404" t="s">
        <v>4967</v>
      </c>
      <c r="F404" s="77" t="s">
        <v>4973</v>
      </c>
      <c r="H404" s="3" t="s">
        <v>5444</v>
      </c>
      <c r="I404" s="3"/>
      <c r="J404" s="78"/>
      <c r="K404" s="78"/>
      <c r="M404" s="78"/>
      <c r="Y404" s="10">
        <v>2.5000000000000001E-2</v>
      </c>
      <c r="Z404" s="8">
        <v>2.5000000000000001E-2</v>
      </c>
      <c r="AA404" s="8">
        <v>2.5000000000000001E-2</v>
      </c>
      <c r="AB404" s="8">
        <v>2.5000000000000001E-2</v>
      </c>
      <c r="AC404" s="8">
        <v>2.5000000000000001E-2</v>
      </c>
      <c r="AD404" s="8">
        <v>2.5000000000000001E-2</v>
      </c>
      <c r="AE404" s="8">
        <v>2.5000000000000001E-2</v>
      </c>
      <c r="AF404" s="8">
        <v>2.5000000000000001E-2</v>
      </c>
      <c r="AG404" s="8">
        <v>2.5000000000000001E-2</v>
      </c>
      <c r="AH404" s="8">
        <v>2.5000000000000001E-2</v>
      </c>
      <c r="AI404" s="8">
        <v>2.5000000000000001E-2</v>
      </c>
      <c r="AJ404" s="8">
        <v>2.5000000000000001E-2</v>
      </c>
      <c r="AK404" s="8">
        <v>2.5000000000000001E-2</v>
      </c>
      <c r="AL404" s="8">
        <v>2.5000000000000001E-2</v>
      </c>
      <c r="AM404" s="8">
        <v>2.5000000000000001E-2</v>
      </c>
      <c r="AN404" s="8">
        <v>2.5000000000000001E-2</v>
      </c>
      <c r="AO404" s="8">
        <v>2.5000000000000001E-2</v>
      </c>
      <c r="AP404" s="8">
        <v>2.5000000000000001E-2</v>
      </c>
      <c r="AQ404" s="8">
        <v>2.5000000000000001E-2</v>
      </c>
      <c r="AR404" s="8">
        <v>2.5000000000000001E-2</v>
      </c>
      <c r="AS404" s="8">
        <v>2.5000000000000001E-2</v>
      </c>
      <c r="AT404" s="8">
        <v>2.5000000000000001E-2</v>
      </c>
      <c r="AU404" s="8">
        <v>2.5000000000000001E-2</v>
      </c>
      <c r="AV404" s="8">
        <v>2.5000000000000001E-2</v>
      </c>
      <c r="AW404" s="8">
        <v>2.5000000000000001E-2</v>
      </c>
      <c r="AX404" s="8">
        <v>2.5000000000000001E-2</v>
      </c>
      <c r="AY404" s="8">
        <v>2.5000000000000001E-2</v>
      </c>
      <c r="AZ404" s="8">
        <v>2.5000000000000001E-2</v>
      </c>
      <c r="BA404" s="8">
        <v>2.5000000000000001E-2</v>
      </c>
      <c r="BB404" s="8">
        <v>2.5000000000000001E-2</v>
      </c>
      <c r="BC404" s="8">
        <v>2.5000000000000001E-2</v>
      </c>
      <c r="BD404" s="8">
        <v>2.5000000000000001E-2</v>
      </c>
      <c r="BE404" s="8">
        <v>2.5000000000000001E-2</v>
      </c>
      <c r="BF404" s="8">
        <v>2.5000000000000001E-2</v>
      </c>
      <c r="BG404" s="8">
        <v>2.5000000000000001E-2</v>
      </c>
      <c r="BH404" s="8">
        <v>2.5000000000000001E-2</v>
      </c>
      <c r="BI404" s="8">
        <v>2.5000000000000001E-2</v>
      </c>
      <c r="BJ404" s="8">
        <v>2.5000000000000001E-2</v>
      </c>
      <c r="BK404" s="8">
        <v>2.5000000000000001E-2</v>
      </c>
      <c r="BL404" s="8">
        <v>2.5000000000000001E-2</v>
      </c>
      <c r="CK404" s="8">
        <f t="shared" si="101"/>
        <v>0</v>
      </c>
      <c r="CL404" s="8">
        <f t="shared" si="102"/>
        <v>0</v>
      </c>
      <c r="CM404" s="8">
        <f t="shared" si="103"/>
        <v>0</v>
      </c>
      <c r="CN404" s="8">
        <f t="shared" si="104"/>
        <v>0</v>
      </c>
      <c r="CO404" s="8">
        <f t="shared" si="105"/>
        <v>0</v>
      </c>
      <c r="CP404" s="8">
        <f t="shared" si="106"/>
        <v>0</v>
      </c>
      <c r="CQ404" s="8">
        <f t="shared" si="107"/>
        <v>0</v>
      </c>
      <c r="CR404" s="8">
        <f t="shared" si="108"/>
        <v>0</v>
      </c>
      <c r="CS404" s="8">
        <f t="shared" si="109"/>
        <v>0</v>
      </c>
      <c r="CT404" s="8">
        <f t="shared" si="110"/>
        <v>0</v>
      </c>
      <c r="CU404" s="8">
        <f t="shared" si="111"/>
        <v>0</v>
      </c>
      <c r="CV404" s="8">
        <f t="shared" si="112"/>
        <v>0</v>
      </c>
      <c r="CW404" s="8" t="str">
        <f>+_xlfn.XLOOKUP(Table1[[#This Row],[L4 Code]],KIRMATAŞ!B:B,KIRMATAŞ!B:B,"")</f>
        <v/>
      </c>
      <c r="CX404" s="8" t="str">
        <f>+_xlfn.XLOOKUP(Table1[[#This Row],[L4 Code]],'SU TEMİNİ'!C:C,'SU TEMİNİ'!C:C,"")</f>
        <v/>
      </c>
      <c r="CY404" s="8" t="str">
        <f>+_xlfn.XLOOKUP(Table1[[#This Row],[L4 Code]],TAŞ!C:C,TAŞ!C:C,"")</f>
        <v/>
      </c>
      <c r="CZ404" s="8" t="str">
        <f>Table1[[#This Row],[L4 Code]]&amp;"-"&amp;Table1[[#This Row],[T1 Code]]</f>
        <v>E-04.DNS-04.ZMN-130-1000</v>
      </c>
      <c r="DA404" s="8"/>
      <c r="DB404" s="8"/>
      <c r="DC404" s="8"/>
      <c r="DD404" s="8"/>
      <c r="DE404" s="8"/>
      <c r="DF404" s="8"/>
      <c r="DG404" s="8"/>
      <c r="DH404" s="8"/>
    </row>
    <row r="405" spans="1:112">
      <c r="A405" s="3" t="s">
        <v>5443</v>
      </c>
      <c r="B405" t="s">
        <v>4237</v>
      </c>
      <c r="D405" t="s">
        <v>4967</v>
      </c>
      <c r="F405" s="77" t="s">
        <v>4973</v>
      </c>
      <c r="H405" s="3" t="s">
        <v>5444</v>
      </c>
      <c r="I405" s="3"/>
      <c r="J405" s="78"/>
      <c r="K405" s="78"/>
      <c r="M405" s="78"/>
      <c r="Y405" s="10">
        <v>2.5000000000000001E-2</v>
      </c>
      <c r="Z405" s="8">
        <v>2.5000000000000001E-2</v>
      </c>
      <c r="AA405" s="8">
        <v>2.5000000000000001E-2</v>
      </c>
      <c r="AB405" s="8">
        <v>2.5000000000000001E-2</v>
      </c>
      <c r="AC405" s="8">
        <v>2.5000000000000001E-2</v>
      </c>
      <c r="AD405" s="8">
        <v>2.5000000000000001E-2</v>
      </c>
      <c r="AE405" s="8">
        <v>2.5000000000000001E-2</v>
      </c>
      <c r="AF405" s="8">
        <v>2.5000000000000001E-2</v>
      </c>
      <c r="AG405" s="8">
        <v>2.5000000000000001E-2</v>
      </c>
      <c r="AH405" s="8">
        <v>2.5000000000000001E-2</v>
      </c>
      <c r="AI405" s="8">
        <v>2.5000000000000001E-2</v>
      </c>
      <c r="AJ405" s="8">
        <v>2.5000000000000001E-2</v>
      </c>
      <c r="AK405" s="8">
        <v>2.5000000000000001E-2</v>
      </c>
      <c r="AL405" s="8">
        <v>2.5000000000000001E-2</v>
      </c>
      <c r="AM405" s="8">
        <v>2.5000000000000001E-2</v>
      </c>
      <c r="AN405" s="8">
        <v>2.5000000000000001E-2</v>
      </c>
      <c r="AO405" s="8">
        <v>2.5000000000000001E-2</v>
      </c>
      <c r="AP405" s="8">
        <v>2.5000000000000001E-2</v>
      </c>
      <c r="AQ405" s="8">
        <v>2.5000000000000001E-2</v>
      </c>
      <c r="AR405" s="8">
        <v>2.5000000000000001E-2</v>
      </c>
      <c r="AS405" s="8">
        <v>2.5000000000000001E-2</v>
      </c>
      <c r="AT405" s="8">
        <v>2.5000000000000001E-2</v>
      </c>
      <c r="AU405" s="8">
        <v>2.5000000000000001E-2</v>
      </c>
      <c r="AV405" s="8">
        <v>2.5000000000000001E-2</v>
      </c>
      <c r="AW405" s="8">
        <v>2.5000000000000001E-2</v>
      </c>
      <c r="AX405" s="8">
        <v>2.5000000000000001E-2</v>
      </c>
      <c r="AY405" s="8">
        <v>2.5000000000000001E-2</v>
      </c>
      <c r="AZ405" s="8">
        <v>2.5000000000000001E-2</v>
      </c>
      <c r="BA405" s="8">
        <v>2.5000000000000001E-2</v>
      </c>
      <c r="BB405" s="8">
        <v>2.5000000000000001E-2</v>
      </c>
      <c r="BC405" s="8">
        <v>2.5000000000000001E-2</v>
      </c>
      <c r="BD405" s="8">
        <v>2.5000000000000001E-2</v>
      </c>
      <c r="BE405" s="8">
        <v>2.5000000000000001E-2</v>
      </c>
      <c r="BF405" s="8">
        <v>2.5000000000000001E-2</v>
      </c>
      <c r="BG405" s="8">
        <v>2.5000000000000001E-2</v>
      </c>
      <c r="BH405" s="8">
        <v>2.5000000000000001E-2</v>
      </c>
      <c r="BI405" s="8">
        <v>2.5000000000000001E-2</v>
      </c>
      <c r="BJ405" s="8">
        <v>2.5000000000000001E-2</v>
      </c>
      <c r="BK405" s="8">
        <v>2.5000000000000001E-2</v>
      </c>
      <c r="BL405" s="8">
        <v>2.5000000000000001E-2</v>
      </c>
      <c r="CK405" s="8">
        <f t="shared" si="101"/>
        <v>0</v>
      </c>
      <c r="CL405" s="8">
        <f t="shared" si="102"/>
        <v>0</v>
      </c>
      <c r="CM405" s="8">
        <f t="shared" si="103"/>
        <v>0</v>
      </c>
      <c r="CN405" s="8">
        <f t="shared" si="104"/>
        <v>0</v>
      </c>
      <c r="CO405" s="8">
        <f t="shared" si="105"/>
        <v>0</v>
      </c>
      <c r="CP405" s="8">
        <f t="shared" si="106"/>
        <v>0</v>
      </c>
      <c r="CQ405" s="8">
        <f t="shared" si="107"/>
        <v>0</v>
      </c>
      <c r="CR405" s="8">
        <f t="shared" si="108"/>
        <v>0</v>
      </c>
      <c r="CS405" s="8">
        <f t="shared" si="109"/>
        <v>0</v>
      </c>
      <c r="CT405" s="8">
        <f t="shared" si="110"/>
        <v>0</v>
      </c>
      <c r="CU405" s="8">
        <f t="shared" si="111"/>
        <v>0</v>
      </c>
      <c r="CV405" s="8">
        <f t="shared" si="112"/>
        <v>0</v>
      </c>
      <c r="CW405" s="8" t="str">
        <f>+_xlfn.XLOOKUP(Table1[[#This Row],[L4 Code]],KIRMATAŞ!B:B,KIRMATAŞ!B:B,"")</f>
        <v/>
      </c>
      <c r="CX405" s="8" t="str">
        <f>+_xlfn.XLOOKUP(Table1[[#This Row],[L4 Code]],'SU TEMİNİ'!C:C,'SU TEMİNİ'!C:C,"")</f>
        <v/>
      </c>
      <c r="CY405" s="8" t="str">
        <f>+_xlfn.XLOOKUP(Table1[[#This Row],[L4 Code]],TAŞ!C:C,TAŞ!C:C,"")</f>
        <v/>
      </c>
      <c r="CZ405" s="8" t="str">
        <f>Table1[[#This Row],[L4 Code]]&amp;"-"&amp;Table1[[#This Row],[T1 Code]]</f>
        <v>E-04.DNS-90.DGR-110-1000</v>
      </c>
      <c r="DA405" s="8"/>
      <c r="DB405" s="8"/>
      <c r="DC405" s="8"/>
      <c r="DD405" s="8"/>
      <c r="DE405" s="8"/>
      <c r="DF405" s="8"/>
      <c r="DG405" s="8"/>
      <c r="DH405" s="8"/>
    </row>
    <row r="406" spans="1:112">
      <c r="A406" s="3" t="s">
        <v>5443</v>
      </c>
      <c r="B406" t="s">
        <v>4239</v>
      </c>
      <c r="D406" t="s">
        <v>4967</v>
      </c>
      <c r="F406" s="77" t="s">
        <v>4973</v>
      </c>
      <c r="H406" s="3" t="s">
        <v>5444</v>
      </c>
      <c r="I406" s="3"/>
      <c r="J406" s="78"/>
      <c r="K406" s="78"/>
      <c r="M406" s="78"/>
      <c r="Y406" s="10">
        <v>2.5000000000000001E-2</v>
      </c>
      <c r="Z406" s="8">
        <v>2.5000000000000001E-2</v>
      </c>
      <c r="AA406" s="8">
        <v>2.5000000000000001E-2</v>
      </c>
      <c r="AB406" s="8">
        <v>2.5000000000000001E-2</v>
      </c>
      <c r="AC406" s="8">
        <v>2.5000000000000001E-2</v>
      </c>
      <c r="AD406" s="8">
        <v>2.5000000000000001E-2</v>
      </c>
      <c r="AE406" s="8">
        <v>2.5000000000000001E-2</v>
      </c>
      <c r="AF406" s="8">
        <v>2.5000000000000001E-2</v>
      </c>
      <c r="AG406" s="8">
        <v>2.5000000000000001E-2</v>
      </c>
      <c r="AH406" s="8">
        <v>2.5000000000000001E-2</v>
      </c>
      <c r="AI406" s="8">
        <v>2.5000000000000001E-2</v>
      </c>
      <c r="AJ406" s="8">
        <v>2.5000000000000001E-2</v>
      </c>
      <c r="AK406" s="8">
        <v>2.5000000000000001E-2</v>
      </c>
      <c r="AL406" s="8">
        <v>2.5000000000000001E-2</v>
      </c>
      <c r="AM406" s="8">
        <v>2.5000000000000001E-2</v>
      </c>
      <c r="AN406" s="8">
        <v>2.5000000000000001E-2</v>
      </c>
      <c r="AO406" s="8">
        <v>2.5000000000000001E-2</v>
      </c>
      <c r="AP406" s="8">
        <v>2.5000000000000001E-2</v>
      </c>
      <c r="AQ406" s="8">
        <v>2.5000000000000001E-2</v>
      </c>
      <c r="AR406" s="8">
        <v>2.5000000000000001E-2</v>
      </c>
      <c r="AS406" s="8">
        <v>2.5000000000000001E-2</v>
      </c>
      <c r="AT406" s="8">
        <v>2.5000000000000001E-2</v>
      </c>
      <c r="AU406" s="8">
        <v>2.5000000000000001E-2</v>
      </c>
      <c r="AV406" s="8">
        <v>2.5000000000000001E-2</v>
      </c>
      <c r="AW406" s="8">
        <v>2.5000000000000001E-2</v>
      </c>
      <c r="AX406" s="8">
        <v>2.5000000000000001E-2</v>
      </c>
      <c r="AY406" s="8">
        <v>2.5000000000000001E-2</v>
      </c>
      <c r="AZ406" s="8">
        <v>2.5000000000000001E-2</v>
      </c>
      <c r="BA406" s="8">
        <v>2.5000000000000001E-2</v>
      </c>
      <c r="BB406" s="8">
        <v>2.5000000000000001E-2</v>
      </c>
      <c r="BC406" s="8">
        <v>2.5000000000000001E-2</v>
      </c>
      <c r="BD406" s="8">
        <v>2.5000000000000001E-2</v>
      </c>
      <c r="BE406" s="8">
        <v>2.5000000000000001E-2</v>
      </c>
      <c r="BF406" s="8">
        <v>2.5000000000000001E-2</v>
      </c>
      <c r="BG406" s="8">
        <v>2.5000000000000001E-2</v>
      </c>
      <c r="BH406" s="8">
        <v>2.5000000000000001E-2</v>
      </c>
      <c r="BI406" s="8">
        <v>2.5000000000000001E-2</v>
      </c>
      <c r="BJ406" s="8">
        <v>2.5000000000000001E-2</v>
      </c>
      <c r="BK406" s="8">
        <v>2.5000000000000001E-2</v>
      </c>
      <c r="BL406" s="8">
        <v>2.5000000000000001E-2</v>
      </c>
      <c r="CK406" s="8">
        <f t="shared" si="101"/>
        <v>0</v>
      </c>
      <c r="CL406" s="8">
        <f t="shared" si="102"/>
        <v>0</v>
      </c>
      <c r="CM406" s="8">
        <f t="shared" si="103"/>
        <v>0</v>
      </c>
      <c r="CN406" s="8">
        <f t="shared" si="104"/>
        <v>0</v>
      </c>
      <c r="CO406" s="8">
        <f t="shared" si="105"/>
        <v>0</v>
      </c>
      <c r="CP406" s="8">
        <f t="shared" si="106"/>
        <v>0</v>
      </c>
      <c r="CQ406" s="8">
        <f t="shared" si="107"/>
        <v>0</v>
      </c>
      <c r="CR406" s="8">
        <f t="shared" si="108"/>
        <v>0</v>
      </c>
      <c r="CS406" s="8">
        <f t="shared" si="109"/>
        <v>0</v>
      </c>
      <c r="CT406" s="8">
        <f t="shared" si="110"/>
        <v>0</v>
      </c>
      <c r="CU406" s="8">
        <f t="shared" si="111"/>
        <v>0</v>
      </c>
      <c r="CV406" s="8">
        <f t="shared" si="112"/>
        <v>0</v>
      </c>
      <c r="CW406" s="8" t="str">
        <f>+_xlfn.XLOOKUP(Table1[[#This Row],[L4 Code]],KIRMATAŞ!B:B,KIRMATAŞ!B:B,"")</f>
        <v/>
      </c>
      <c r="CX406" s="8" t="str">
        <f>+_xlfn.XLOOKUP(Table1[[#This Row],[L4 Code]],'SU TEMİNİ'!C:C,'SU TEMİNİ'!C:C,"")</f>
        <v/>
      </c>
      <c r="CY406" s="8" t="str">
        <f>+_xlfn.XLOOKUP(Table1[[#This Row],[L4 Code]],TAŞ!C:C,TAŞ!C:C,"")</f>
        <v/>
      </c>
      <c r="CZ406" s="8" t="str">
        <f>Table1[[#This Row],[L4 Code]]&amp;"-"&amp;Table1[[#This Row],[T1 Code]]</f>
        <v>E-04.DNS-90.DGR-210-1000</v>
      </c>
      <c r="DA406" s="8"/>
      <c r="DB406" s="8"/>
      <c r="DC406" s="8"/>
      <c r="DD406" s="8"/>
      <c r="DE406" s="8"/>
      <c r="DF406" s="8"/>
      <c r="DG406" s="8"/>
      <c r="DH406" s="8"/>
    </row>
    <row r="407" spans="1:112">
      <c r="A407" s="3" t="s">
        <v>5443</v>
      </c>
      <c r="B407" t="s">
        <v>5217</v>
      </c>
      <c r="D407" t="s">
        <v>4967</v>
      </c>
      <c r="F407" s="77" t="s">
        <v>4973</v>
      </c>
      <c r="H407" s="3" t="s">
        <v>5444</v>
      </c>
      <c r="I407" s="3"/>
      <c r="J407" s="78"/>
      <c r="K407" s="78"/>
      <c r="M407" s="78"/>
      <c r="Y407" s="10">
        <v>2.5000000000000001E-2</v>
      </c>
      <c r="Z407" s="8">
        <v>2.5000000000000001E-2</v>
      </c>
      <c r="AA407" s="8">
        <v>2.5000000000000001E-2</v>
      </c>
      <c r="AB407" s="8">
        <v>2.5000000000000001E-2</v>
      </c>
      <c r="AC407" s="8">
        <v>2.5000000000000001E-2</v>
      </c>
      <c r="AD407" s="8">
        <v>2.5000000000000001E-2</v>
      </c>
      <c r="AE407" s="8">
        <v>2.5000000000000001E-2</v>
      </c>
      <c r="AF407" s="8">
        <v>2.5000000000000001E-2</v>
      </c>
      <c r="AG407" s="8">
        <v>2.5000000000000001E-2</v>
      </c>
      <c r="AH407" s="8">
        <v>2.5000000000000001E-2</v>
      </c>
      <c r="AI407" s="8">
        <v>2.5000000000000001E-2</v>
      </c>
      <c r="AJ407" s="8">
        <v>2.5000000000000001E-2</v>
      </c>
      <c r="AK407" s="8">
        <v>2.5000000000000001E-2</v>
      </c>
      <c r="AL407" s="8">
        <v>2.5000000000000001E-2</v>
      </c>
      <c r="AM407" s="8">
        <v>2.5000000000000001E-2</v>
      </c>
      <c r="AN407" s="8">
        <v>2.5000000000000001E-2</v>
      </c>
      <c r="AO407" s="8">
        <v>2.5000000000000001E-2</v>
      </c>
      <c r="AP407" s="8">
        <v>2.5000000000000001E-2</v>
      </c>
      <c r="AQ407" s="8">
        <v>2.5000000000000001E-2</v>
      </c>
      <c r="AR407" s="8">
        <v>2.5000000000000001E-2</v>
      </c>
      <c r="AS407" s="8">
        <v>2.5000000000000001E-2</v>
      </c>
      <c r="AT407" s="8">
        <v>2.5000000000000001E-2</v>
      </c>
      <c r="AU407" s="8">
        <v>2.5000000000000001E-2</v>
      </c>
      <c r="AV407" s="8">
        <v>2.5000000000000001E-2</v>
      </c>
      <c r="AW407" s="8">
        <v>2.5000000000000001E-2</v>
      </c>
      <c r="AX407" s="8">
        <v>2.5000000000000001E-2</v>
      </c>
      <c r="AY407" s="8">
        <v>2.5000000000000001E-2</v>
      </c>
      <c r="AZ407" s="8">
        <v>2.5000000000000001E-2</v>
      </c>
      <c r="BA407" s="8">
        <v>2.5000000000000001E-2</v>
      </c>
      <c r="BB407" s="8">
        <v>2.5000000000000001E-2</v>
      </c>
      <c r="BC407" s="8">
        <v>2.5000000000000001E-2</v>
      </c>
      <c r="BD407" s="8">
        <v>2.5000000000000001E-2</v>
      </c>
      <c r="BE407" s="8">
        <v>2.5000000000000001E-2</v>
      </c>
      <c r="BF407" s="8">
        <v>2.5000000000000001E-2</v>
      </c>
      <c r="BG407" s="8">
        <v>2.5000000000000001E-2</v>
      </c>
      <c r="BH407" s="8">
        <v>2.5000000000000001E-2</v>
      </c>
      <c r="BI407" s="8">
        <v>2.5000000000000001E-2</v>
      </c>
      <c r="BJ407" s="8">
        <v>2.5000000000000001E-2</v>
      </c>
      <c r="BK407" s="8">
        <v>2.5000000000000001E-2</v>
      </c>
      <c r="BL407" s="8">
        <v>2.5000000000000001E-2</v>
      </c>
      <c r="CK407" s="8">
        <f t="shared" si="101"/>
        <v>0</v>
      </c>
      <c r="CL407" s="8">
        <f t="shared" si="102"/>
        <v>0</v>
      </c>
      <c r="CM407" s="8">
        <f t="shared" si="103"/>
        <v>0</v>
      </c>
      <c r="CN407" s="8">
        <f t="shared" si="104"/>
        <v>0</v>
      </c>
      <c r="CO407" s="8">
        <f t="shared" si="105"/>
        <v>0</v>
      </c>
      <c r="CP407" s="8">
        <f t="shared" si="106"/>
        <v>0</v>
      </c>
      <c r="CQ407" s="8">
        <f t="shared" si="107"/>
        <v>0</v>
      </c>
      <c r="CR407" s="8">
        <f t="shared" si="108"/>
        <v>0</v>
      </c>
      <c r="CS407" s="8">
        <f t="shared" si="109"/>
        <v>0</v>
      </c>
      <c r="CT407" s="8">
        <f t="shared" si="110"/>
        <v>0</v>
      </c>
      <c r="CU407" s="8">
        <f t="shared" si="111"/>
        <v>0</v>
      </c>
      <c r="CV407" s="8">
        <f t="shared" si="112"/>
        <v>0</v>
      </c>
      <c r="CW407" s="8" t="str">
        <f>+_xlfn.XLOOKUP(Table1[[#This Row],[L4 Code]],KIRMATAŞ!B:B,KIRMATAŞ!B:B,"")</f>
        <v/>
      </c>
      <c r="CX407" s="8" t="str">
        <f>+_xlfn.XLOOKUP(Table1[[#This Row],[L4 Code]],'SU TEMİNİ'!C:C,'SU TEMİNİ'!C:C,"")</f>
        <v/>
      </c>
      <c r="CY407" s="8" t="str">
        <f>+_xlfn.XLOOKUP(Table1[[#This Row],[L4 Code]],TAŞ!C:C,TAŞ!C:C,"")</f>
        <v/>
      </c>
      <c r="CZ407" s="8" t="str">
        <f>Table1[[#This Row],[L4 Code]]&amp;"-"&amp;Table1[[#This Row],[T1 Code]]</f>
        <v>E-05.GNL-01.YMK-111-1000</v>
      </c>
      <c r="DA407" s="8"/>
      <c r="DB407" s="8"/>
      <c r="DC407" s="8"/>
      <c r="DD407" s="8"/>
      <c r="DE407" s="8"/>
      <c r="DF407" s="8"/>
      <c r="DG407" s="8"/>
      <c r="DH407" s="8"/>
    </row>
    <row r="408" spans="1:112">
      <c r="A408" s="3" t="s">
        <v>5443</v>
      </c>
      <c r="B408" t="s">
        <v>4266</v>
      </c>
      <c r="D408" t="s">
        <v>4967</v>
      </c>
      <c r="F408" s="77" t="s">
        <v>4973</v>
      </c>
      <c r="H408" s="3" t="s">
        <v>5444</v>
      </c>
      <c r="I408" s="3"/>
      <c r="J408" s="78"/>
      <c r="K408" s="78"/>
      <c r="M408" s="78"/>
      <c r="Y408" s="10">
        <v>2.5000000000000001E-2</v>
      </c>
      <c r="Z408" s="8">
        <v>2.5000000000000001E-2</v>
      </c>
      <c r="AA408" s="8">
        <v>2.5000000000000001E-2</v>
      </c>
      <c r="AB408" s="8">
        <v>2.5000000000000001E-2</v>
      </c>
      <c r="AC408" s="8">
        <v>2.5000000000000001E-2</v>
      </c>
      <c r="AD408" s="8">
        <v>2.5000000000000001E-2</v>
      </c>
      <c r="AE408" s="8">
        <v>2.5000000000000001E-2</v>
      </c>
      <c r="AF408" s="8">
        <v>2.5000000000000001E-2</v>
      </c>
      <c r="AG408" s="8">
        <v>2.5000000000000001E-2</v>
      </c>
      <c r="AH408" s="8">
        <v>2.5000000000000001E-2</v>
      </c>
      <c r="AI408" s="8">
        <v>2.5000000000000001E-2</v>
      </c>
      <c r="AJ408" s="8">
        <v>2.5000000000000001E-2</v>
      </c>
      <c r="AK408" s="8">
        <v>2.5000000000000001E-2</v>
      </c>
      <c r="AL408" s="8">
        <v>2.5000000000000001E-2</v>
      </c>
      <c r="AM408" s="8">
        <v>2.5000000000000001E-2</v>
      </c>
      <c r="AN408" s="8">
        <v>2.5000000000000001E-2</v>
      </c>
      <c r="AO408" s="8">
        <v>2.5000000000000001E-2</v>
      </c>
      <c r="AP408" s="8">
        <v>2.5000000000000001E-2</v>
      </c>
      <c r="AQ408" s="8">
        <v>2.5000000000000001E-2</v>
      </c>
      <c r="AR408" s="8">
        <v>2.5000000000000001E-2</v>
      </c>
      <c r="AS408" s="8">
        <v>2.5000000000000001E-2</v>
      </c>
      <c r="AT408" s="8">
        <v>2.5000000000000001E-2</v>
      </c>
      <c r="AU408" s="8">
        <v>2.5000000000000001E-2</v>
      </c>
      <c r="AV408" s="8">
        <v>2.5000000000000001E-2</v>
      </c>
      <c r="AW408" s="8">
        <v>2.5000000000000001E-2</v>
      </c>
      <c r="AX408" s="8">
        <v>2.5000000000000001E-2</v>
      </c>
      <c r="AY408" s="8">
        <v>2.5000000000000001E-2</v>
      </c>
      <c r="AZ408" s="8">
        <v>2.5000000000000001E-2</v>
      </c>
      <c r="BA408" s="8">
        <v>2.5000000000000001E-2</v>
      </c>
      <c r="BB408" s="8">
        <v>2.5000000000000001E-2</v>
      </c>
      <c r="BC408" s="8">
        <v>2.5000000000000001E-2</v>
      </c>
      <c r="BD408" s="8">
        <v>2.5000000000000001E-2</v>
      </c>
      <c r="BE408" s="8">
        <v>2.5000000000000001E-2</v>
      </c>
      <c r="BF408" s="8">
        <v>2.5000000000000001E-2</v>
      </c>
      <c r="BG408" s="8">
        <v>2.5000000000000001E-2</v>
      </c>
      <c r="BH408" s="8">
        <v>2.5000000000000001E-2</v>
      </c>
      <c r="BI408" s="8">
        <v>2.5000000000000001E-2</v>
      </c>
      <c r="BJ408" s="8">
        <v>2.5000000000000001E-2</v>
      </c>
      <c r="BK408" s="8">
        <v>2.5000000000000001E-2</v>
      </c>
      <c r="BL408" s="8">
        <v>2.5000000000000001E-2</v>
      </c>
      <c r="CK408" s="8">
        <f t="shared" si="101"/>
        <v>0</v>
      </c>
      <c r="CL408" s="8">
        <f t="shared" si="102"/>
        <v>0</v>
      </c>
      <c r="CM408" s="8">
        <f t="shared" si="103"/>
        <v>0</v>
      </c>
      <c r="CN408" s="8">
        <f t="shared" si="104"/>
        <v>0</v>
      </c>
      <c r="CO408" s="8">
        <f t="shared" si="105"/>
        <v>0</v>
      </c>
      <c r="CP408" s="8">
        <f t="shared" si="106"/>
        <v>0</v>
      </c>
      <c r="CQ408" s="8">
        <f t="shared" si="107"/>
        <v>0</v>
      </c>
      <c r="CR408" s="8">
        <f t="shared" si="108"/>
        <v>0</v>
      </c>
      <c r="CS408" s="8">
        <f t="shared" si="109"/>
        <v>0</v>
      </c>
      <c r="CT408" s="8">
        <f t="shared" si="110"/>
        <v>0</v>
      </c>
      <c r="CU408" s="8">
        <f t="shared" si="111"/>
        <v>0</v>
      </c>
      <c r="CV408" s="8">
        <f t="shared" si="112"/>
        <v>0</v>
      </c>
      <c r="CW408" s="8" t="str">
        <f>+_xlfn.XLOOKUP(Table1[[#This Row],[L4 Code]],KIRMATAŞ!B:B,KIRMATAŞ!B:B,"")</f>
        <v/>
      </c>
      <c r="CX408" s="8" t="str">
        <f>+_xlfn.XLOOKUP(Table1[[#This Row],[L4 Code]],'SU TEMİNİ'!C:C,'SU TEMİNİ'!C:C,"")</f>
        <v/>
      </c>
      <c r="CY408" s="8" t="str">
        <f>+_xlfn.XLOOKUP(Table1[[#This Row],[L4 Code]],TAŞ!C:C,TAŞ!C:C,"")</f>
        <v/>
      </c>
      <c r="CZ408" s="8" t="str">
        <f>Table1[[#This Row],[L4 Code]]&amp;"-"&amp;Table1[[#This Row],[T1 Code]]</f>
        <v>E-05.GNL-01.YMK-120-1000</v>
      </c>
      <c r="DA408" s="8"/>
      <c r="DB408" s="8"/>
      <c r="DC408" s="8"/>
      <c r="DD408" s="8"/>
      <c r="DE408" s="8"/>
      <c r="DF408" s="8"/>
      <c r="DG408" s="8"/>
      <c r="DH408" s="8"/>
    </row>
    <row r="409" spans="1:112">
      <c r="A409" s="3" t="s">
        <v>5443</v>
      </c>
      <c r="B409" t="s">
        <v>4268</v>
      </c>
      <c r="D409" t="s">
        <v>4967</v>
      </c>
      <c r="F409" s="77" t="s">
        <v>4973</v>
      </c>
      <c r="H409" s="3" t="s">
        <v>5444</v>
      </c>
      <c r="I409" s="3"/>
      <c r="J409" s="78"/>
      <c r="K409" s="78"/>
      <c r="M409" s="78"/>
      <c r="Y409" s="10">
        <v>2.5000000000000001E-2</v>
      </c>
      <c r="Z409" s="8">
        <v>2.5000000000000001E-2</v>
      </c>
      <c r="AA409" s="8">
        <v>2.5000000000000001E-2</v>
      </c>
      <c r="AB409" s="8">
        <v>2.5000000000000001E-2</v>
      </c>
      <c r="AC409" s="8">
        <v>2.5000000000000001E-2</v>
      </c>
      <c r="AD409" s="8">
        <v>2.5000000000000001E-2</v>
      </c>
      <c r="AE409" s="8">
        <v>2.5000000000000001E-2</v>
      </c>
      <c r="AF409" s="8">
        <v>2.5000000000000001E-2</v>
      </c>
      <c r="AG409" s="8">
        <v>2.5000000000000001E-2</v>
      </c>
      <c r="AH409" s="8">
        <v>2.5000000000000001E-2</v>
      </c>
      <c r="AI409" s="8">
        <v>2.5000000000000001E-2</v>
      </c>
      <c r="AJ409" s="8">
        <v>2.5000000000000001E-2</v>
      </c>
      <c r="AK409" s="8">
        <v>2.5000000000000001E-2</v>
      </c>
      <c r="AL409" s="8">
        <v>2.5000000000000001E-2</v>
      </c>
      <c r="AM409" s="8">
        <v>2.5000000000000001E-2</v>
      </c>
      <c r="AN409" s="8">
        <v>2.5000000000000001E-2</v>
      </c>
      <c r="AO409" s="8">
        <v>2.5000000000000001E-2</v>
      </c>
      <c r="AP409" s="8">
        <v>2.5000000000000001E-2</v>
      </c>
      <c r="AQ409" s="8">
        <v>2.5000000000000001E-2</v>
      </c>
      <c r="AR409" s="8">
        <v>2.5000000000000001E-2</v>
      </c>
      <c r="AS409" s="8">
        <v>2.5000000000000001E-2</v>
      </c>
      <c r="AT409" s="8">
        <v>2.5000000000000001E-2</v>
      </c>
      <c r="AU409" s="8">
        <v>2.5000000000000001E-2</v>
      </c>
      <c r="AV409" s="8">
        <v>2.5000000000000001E-2</v>
      </c>
      <c r="AW409" s="8">
        <v>2.5000000000000001E-2</v>
      </c>
      <c r="AX409" s="8">
        <v>2.5000000000000001E-2</v>
      </c>
      <c r="AY409" s="8">
        <v>2.5000000000000001E-2</v>
      </c>
      <c r="AZ409" s="8">
        <v>2.5000000000000001E-2</v>
      </c>
      <c r="BA409" s="8">
        <v>2.5000000000000001E-2</v>
      </c>
      <c r="BB409" s="8">
        <v>2.5000000000000001E-2</v>
      </c>
      <c r="BC409" s="8">
        <v>2.5000000000000001E-2</v>
      </c>
      <c r="BD409" s="8">
        <v>2.5000000000000001E-2</v>
      </c>
      <c r="BE409" s="8">
        <v>2.5000000000000001E-2</v>
      </c>
      <c r="BF409" s="8">
        <v>2.5000000000000001E-2</v>
      </c>
      <c r="BG409" s="8">
        <v>2.5000000000000001E-2</v>
      </c>
      <c r="BH409" s="8">
        <v>2.5000000000000001E-2</v>
      </c>
      <c r="BI409" s="8">
        <v>2.5000000000000001E-2</v>
      </c>
      <c r="BJ409" s="8">
        <v>2.5000000000000001E-2</v>
      </c>
      <c r="BK409" s="8">
        <v>2.5000000000000001E-2</v>
      </c>
      <c r="BL409" s="8">
        <v>2.5000000000000001E-2</v>
      </c>
      <c r="CK409" s="8">
        <f t="shared" si="101"/>
        <v>0</v>
      </c>
      <c r="CL409" s="8">
        <f t="shared" si="102"/>
        <v>0</v>
      </c>
      <c r="CM409" s="8">
        <f t="shared" si="103"/>
        <v>0</v>
      </c>
      <c r="CN409" s="8">
        <f t="shared" si="104"/>
        <v>0</v>
      </c>
      <c r="CO409" s="8">
        <f t="shared" si="105"/>
        <v>0</v>
      </c>
      <c r="CP409" s="8">
        <f t="shared" si="106"/>
        <v>0</v>
      </c>
      <c r="CQ409" s="8">
        <f t="shared" si="107"/>
        <v>0</v>
      </c>
      <c r="CR409" s="8">
        <f t="shared" si="108"/>
        <v>0</v>
      </c>
      <c r="CS409" s="8">
        <f t="shared" si="109"/>
        <v>0</v>
      </c>
      <c r="CT409" s="8">
        <f t="shared" si="110"/>
        <v>0</v>
      </c>
      <c r="CU409" s="8">
        <f t="shared" si="111"/>
        <v>0</v>
      </c>
      <c r="CV409" s="8">
        <f t="shared" si="112"/>
        <v>0</v>
      </c>
      <c r="CW409" s="8" t="str">
        <f>+_xlfn.XLOOKUP(Table1[[#This Row],[L4 Code]],KIRMATAŞ!B:B,KIRMATAŞ!B:B,"")</f>
        <v/>
      </c>
      <c r="CX409" s="8" t="str">
        <f>+_xlfn.XLOOKUP(Table1[[#This Row],[L4 Code]],'SU TEMİNİ'!C:C,'SU TEMİNİ'!C:C,"")</f>
        <v/>
      </c>
      <c r="CY409" s="8" t="str">
        <f>+_xlfn.XLOOKUP(Table1[[#This Row],[L4 Code]],TAŞ!C:C,TAŞ!C:C,"")</f>
        <v/>
      </c>
      <c r="CZ409" s="8" t="str">
        <f>Table1[[#This Row],[L4 Code]]&amp;"-"&amp;Table1[[#This Row],[T1 Code]]</f>
        <v>E-05.GNL-01.YMK-210-1000</v>
      </c>
      <c r="DA409" s="8"/>
      <c r="DB409" s="8"/>
      <c r="DC409" s="8"/>
      <c r="DD409" s="8"/>
      <c r="DE409" s="8"/>
      <c r="DF409" s="8"/>
      <c r="DG409" s="8"/>
      <c r="DH409" s="8"/>
    </row>
    <row r="410" spans="1:112">
      <c r="A410" s="3" t="s">
        <v>5443</v>
      </c>
      <c r="B410" t="s">
        <v>4272</v>
      </c>
      <c r="D410" t="s">
        <v>4967</v>
      </c>
      <c r="F410" s="77" t="s">
        <v>4973</v>
      </c>
      <c r="H410" s="3" t="s">
        <v>5444</v>
      </c>
      <c r="I410" s="3"/>
      <c r="J410" s="78"/>
      <c r="K410" s="78"/>
      <c r="M410" s="78"/>
      <c r="Y410" s="10">
        <v>2.5000000000000001E-2</v>
      </c>
      <c r="Z410" s="8">
        <v>2.5000000000000001E-2</v>
      </c>
      <c r="AA410" s="8">
        <v>2.5000000000000001E-2</v>
      </c>
      <c r="AB410" s="8">
        <v>2.5000000000000001E-2</v>
      </c>
      <c r="AC410" s="8">
        <v>2.5000000000000001E-2</v>
      </c>
      <c r="AD410" s="8">
        <v>2.5000000000000001E-2</v>
      </c>
      <c r="AE410" s="8">
        <v>2.5000000000000001E-2</v>
      </c>
      <c r="AF410" s="8">
        <v>2.5000000000000001E-2</v>
      </c>
      <c r="AG410" s="8">
        <v>2.5000000000000001E-2</v>
      </c>
      <c r="AH410" s="8">
        <v>2.5000000000000001E-2</v>
      </c>
      <c r="AI410" s="8">
        <v>2.5000000000000001E-2</v>
      </c>
      <c r="AJ410" s="8">
        <v>2.5000000000000001E-2</v>
      </c>
      <c r="AK410" s="8">
        <v>2.5000000000000001E-2</v>
      </c>
      <c r="AL410" s="8">
        <v>2.5000000000000001E-2</v>
      </c>
      <c r="AM410" s="8">
        <v>2.5000000000000001E-2</v>
      </c>
      <c r="AN410" s="8">
        <v>2.5000000000000001E-2</v>
      </c>
      <c r="AO410" s="8">
        <v>2.5000000000000001E-2</v>
      </c>
      <c r="AP410" s="8">
        <v>2.5000000000000001E-2</v>
      </c>
      <c r="AQ410" s="8">
        <v>2.5000000000000001E-2</v>
      </c>
      <c r="AR410" s="8">
        <v>2.5000000000000001E-2</v>
      </c>
      <c r="AS410" s="8">
        <v>2.5000000000000001E-2</v>
      </c>
      <c r="AT410" s="8">
        <v>2.5000000000000001E-2</v>
      </c>
      <c r="AU410" s="8">
        <v>2.5000000000000001E-2</v>
      </c>
      <c r="AV410" s="8">
        <v>2.5000000000000001E-2</v>
      </c>
      <c r="AW410" s="8">
        <v>2.5000000000000001E-2</v>
      </c>
      <c r="AX410" s="8">
        <v>2.5000000000000001E-2</v>
      </c>
      <c r="AY410" s="8">
        <v>2.5000000000000001E-2</v>
      </c>
      <c r="AZ410" s="8">
        <v>2.5000000000000001E-2</v>
      </c>
      <c r="BA410" s="8">
        <v>2.5000000000000001E-2</v>
      </c>
      <c r="BB410" s="8">
        <v>2.5000000000000001E-2</v>
      </c>
      <c r="BC410" s="8">
        <v>2.5000000000000001E-2</v>
      </c>
      <c r="BD410" s="8">
        <v>2.5000000000000001E-2</v>
      </c>
      <c r="BE410" s="8">
        <v>2.5000000000000001E-2</v>
      </c>
      <c r="BF410" s="8">
        <v>2.5000000000000001E-2</v>
      </c>
      <c r="BG410" s="8">
        <v>2.5000000000000001E-2</v>
      </c>
      <c r="BH410" s="8">
        <v>2.5000000000000001E-2</v>
      </c>
      <c r="BI410" s="8">
        <v>2.5000000000000001E-2</v>
      </c>
      <c r="BJ410" s="8">
        <v>2.5000000000000001E-2</v>
      </c>
      <c r="BK410" s="8">
        <v>2.5000000000000001E-2</v>
      </c>
      <c r="BL410" s="8">
        <v>2.5000000000000001E-2</v>
      </c>
      <c r="CK410" s="8">
        <f t="shared" si="101"/>
        <v>0</v>
      </c>
      <c r="CL410" s="8">
        <f t="shared" si="102"/>
        <v>0</v>
      </c>
      <c r="CM410" s="8">
        <f t="shared" si="103"/>
        <v>0</v>
      </c>
      <c r="CN410" s="8">
        <f t="shared" si="104"/>
        <v>0</v>
      </c>
      <c r="CO410" s="8">
        <f t="shared" si="105"/>
        <v>0</v>
      </c>
      <c r="CP410" s="8">
        <f t="shared" si="106"/>
        <v>0</v>
      </c>
      <c r="CQ410" s="8">
        <f t="shared" si="107"/>
        <v>0</v>
      </c>
      <c r="CR410" s="8">
        <f t="shared" si="108"/>
        <v>0</v>
      </c>
      <c r="CS410" s="8">
        <f t="shared" si="109"/>
        <v>0</v>
      </c>
      <c r="CT410" s="8">
        <f t="shared" si="110"/>
        <v>0</v>
      </c>
      <c r="CU410" s="8">
        <f t="shared" si="111"/>
        <v>0</v>
      </c>
      <c r="CV410" s="8">
        <f t="shared" si="112"/>
        <v>0</v>
      </c>
      <c r="CW410" s="8" t="str">
        <f>+_xlfn.XLOOKUP(Table1[[#This Row],[L4 Code]],KIRMATAŞ!B:B,KIRMATAŞ!B:B,"")</f>
        <v/>
      </c>
      <c r="CX410" s="8" t="str">
        <f>+_xlfn.XLOOKUP(Table1[[#This Row],[L4 Code]],'SU TEMİNİ'!C:C,'SU TEMİNİ'!C:C,"")</f>
        <v/>
      </c>
      <c r="CY410" s="8" t="str">
        <f>+_xlfn.XLOOKUP(Table1[[#This Row],[L4 Code]],TAŞ!C:C,TAŞ!C:C,"")</f>
        <v/>
      </c>
      <c r="CZ410" s="8" t="str">
        <f>Table1[[#This Row],[L4 Code]]&amp;"-"&amp;Table1[[#This Row],[T1 Code]]</f>
        <v>E-05.GNL-01.YMK-510-1000</v>
      </c>
      <c r="DA410" s="8"/>
      <c r="DB410" s="8"/>
      <c r="DC410" s="8"/>
      <c r="DD410" s="8"/>
      <c r="DE410" s="8"/>
      <c r="DF410" s="8"/>
      <c r="DG410" s="8"/>
      <c r="DH410" s="8"/>
    </row>
    <row r="411" spans="1:112">
      <c r="A411" s="3" t="s">
        <v>5443</v>
      </c>
      <c r="B411" t="s">
        <v>4279</v>
      </c>
      <c r="D411" t="s">
        <v>4967</v>
      </c>
      <c r="F411" s="77" t="s">
        <v>4973</v>
      </c>
      <c r="H411" s="3" t="s">
        <v>5444</v>
      </c>
      <c r="I411" s="3"/>
      <c r="J411" s="78"/>
      <c r="K411" s="78"/>
      <c r="M411" s="78"/>
      <c r="Y411" s="10">
        <v>2.5000000000000001E-2</v>
      </c>
      <c r="Z411" s="8">
        <v>2.5000000000000001E-2</v>
      </c>
      <c r="AA411" s="8">
        <v>2.5000000000000001E-2</v>
      </c>
      <c r="AB411" s="8">
        <v>2.5000000000000001E-2</v>
      </c>
      <c r="AC411" s="8">
        <v>2.5000000000000001E-2</v>
      </c>
      <c r="AD411" s="8">
        <v>2.5000000000000001E-2</v>
      </c>
      <c r="AE411" s="8">
        <v>2.5000000000000001E-2</v>
      </c>
      <c r="AF411" s="8">
        <v>2.5000000000000001E-2</v>
      </c>
      <c r="AG411" s="8">
        <v>2.5000000000000001E-2</v>
      </c>
      <c r="AH411" s="8">
        <v>2.5000000000000001E-2</v>
      </c>
      <c r="AI411" s="8">
        <v>2.5000000000000001E-2</v>
      </c>
      <c r="AJ411" s="8">
        <v>2.5000000000000001E-2</v>
      </c>
      <c r="AK411" s="8">
        <v>2.5000000000000001E-2</v>
      </c>
      <c r="AL411" s="8">
        <v>2.5000000000000001E-2</v>
      </c>
      <c r="AM411" s="8">
        <v>2.5000000000000001E-2</v>
      </c>
      <c r="AN411" s="8">
        <v>2.5000000000000001E-2</v>
      </c>
      <c r="AO411" s="8">
        <v>2.5000000000000001E-2</v>
      </c>
      <c r="AP411" s="8">
        <v>2.5000000000000001E-2</v>
      </c>
      <c r="AQ411" s="8">
        <v>2.5000000000000001E-2</v>
      </c>
      <c r="AR411" s="8">
        <v>2.5000000000000001E-2</v>
      </c>
      <c r="AS411" s="8">
        <v>2.5000000000000001E-2</v>
      </c>
      <c r="AT411" s="8">
        <v>2.5000000000000001E-2</v>
      </c>
      <c r="AU411" s="8">
        <v>2.5000000000000001E-2</v>
      </c>
      <c r="AV411" s="8">
        <v>2.5000000000000001E-2</v>
      </c>
      <c r="AW411" s="8">
        <v>2.5000000000000001E-2</v>
      </c>
      <c r="AX411" s="8">
        <v>2.5000000000000001E-2</v>
      </c>
      <c r="AY411" s="8">
        <v>2.5000000000000001E-2</v>
      </c>
      <c r="AZ411" s="8">
        <v>2.5000000000000001E-2</v>
      </c>
      <c r="BA411" s="8">
        <v>2.5000000000000001E-2</v>
      </c>
      <c r="BB411" s="8">
        <v>2.5000000000000001E-2</v>
      </c>
      <c r="BC411" s="8">
        <v>2.5000000000000001E-2</v>
      </c>
      <c r="BD411" s="8">
        <v>2.5000000000000001E-2</v>
      </c>
      <c r="BE411" s="8">
        <v>2.5000000000000001E-2</v>
      </c>
      <c r="BF411" s="8">
        <v>2.5000000000000001E-2</v>
      </c>
      <c r="BG411" s="8">
        <v>2.5000000000000001E-2</v>
      </c>
      <c r="BH411" s="8">
        <v>2.5000000000000001E-2</v>
      </c>
      <c r="BI411" s="8">
        <v>2.5000000000000001E-2</v>
      </c>
      <c r="BJ411" s="8">
        <v>2.5000000000000001E-2</v>
      </c>
      <c r="BK411" s="8">
        <v>2.5000000000000001E-2</v>
      </c>
      <c r="BL411" s="8">
        <v>2.5000000000000001E-2</v>
      </c>
      <c r="CK411" s="8">
        <f t="shared" si="101"/>
        <v>0</v>
      </c>
      <c r="CL411" s="8">
        <f t="shared" si="102"/>
        <v>0</v>
      </c>
      <c r="CM411" s="8">
        <f t="shared" si="103"/>
        <v>0</v>
      </c>
      <c r="CN411" s="8">
        <f t="shared" si="104"/>
        <v>0</v>
      </c>
      <c r="CO411" s="8">
        <f t="shared" si="105"/>
        <v>0</v>
      </c>
      <c r="CP411" s="8">
        <f t="shared" si="106"/>
        <v>0</v>
      </c>
      <c r="CQ411" s="8">
        <f t="shared" si="107"/>
        <v>0</v>
      </c>
      <c r="CR411" s="8">
        <f t="shared" si="108"/>
        <v>0</v>
      </c>
      <c r="CS411" s="8">
        <f t="shared" si="109"/>
        <v>0</v>
      </c>
      <c r="CT411" s="8">
        <f t="shared" si="110"/>
        <v>0</v>
      </c>
      <c r="CU411" s="8">
        <f t="shared" si="111"/>
        <v>0</v>
      </c>
      <c r="CV411" s="8">
        <f t="shared" si="112"/>
        <v>0</v>
      </c>
      <c r="CW411" s="8" t="str">
        <f>+_xlfn.XLOOKUP(Table1[[#This Row],[L4 Code]],KIRMATAŞ!B:B,KIRMATAŞ!B:B,"")</f>
        <v/>
      </c>
      <c r="CX411" s="8" t="str">
        <f>+_xlfn.XLOOKUP(Table1[[#This Row],[L4 Code]],'SU TEMİNİ'!C:C,'SU TEMİNİ'!C:C,"")</f>
        <v/>
      </c>
      <c r="CY411" s="8" t="str">
        <f>+_xlfn.XLOOKUP(Table1[[#This Row],[L4 Code]],TAŞ!C:C,TAŞ!C:C,"")</f>
        <v/>
      </c>
      <c r="CZ411" s="8" t="str">
        <f>Table1[[#This Row],[L4 Code]]&amp;"-"&amp;Table1[[#This Row],[T1 Code]]</f>
        <v>E-05.GNL-02.TMZ-110-1000</v>
      </c>
      <c r="DA411" s="8"/>
      <c r="DB411" s="8"/>
      <c r="DC411" s="8"/>
      <c r="DD411" s="8"/>
      <c r="DE411" s="8"/>
      <c r="DF411" s="8"/>
      <c r="DG411" s="8"/>
      <c r="DH411" s="8"/>
    </row>
    <row r="412" spans="1:112">
      <c r="A412" s="3" t="s">
        <v>5443</v>
      </c>
      <c r="B412" t="s">
        <v>5218</v>
      </c>
      <c r="D412" t="s">
        <v>4967</v>
      </c>
      <c r="F412" s="77" t="s">
        <v>4973</v>
      </c>
      <c r="H412" s="3" t="s">
        <v>5444</v>
      </c>
      <c r="I412" s="3"/>
      <c r="J412" s="78"/>
      <c r="K412" s="78"/>
      <c r="M412" s="78"/>
      <c r="Y412" s="10">
        <v>2.5000000000000001E-2</v>
      </c>
      <c r="Z412" s="8">
        <v>2.5000000000000001E-2</v>
      </c>
      <c r="AA412" s="8">
        <v>2.5000000000000001E-2</v>
      </c>
      <c r="AB412" s="8">
        <v>2.5000000000000001E-2</v>
      </c>
      <c r="AC412" s="8">
        <v>2.5000000000000001E-2</v>
      </c>
      <c r="AD412" s="8">
        <v>2.5000000000000001E-2</v>
      </c>
      <c r="AE412" s="8">
        <v>2.5000000000000001E-2</v>
      </c>
      <c r="AF412" s="8">
        <v>2.5000000000000001E-2</v>
      </c>
      <c r="AG412" s="8">
        <v>2.5000000000000001E-2</v>
      </c>
      <c r="AH412" s="8">
        <v>2.5000000000000001E-2</v>
      </c>
      <c r="AI412" s="8">
        <v>2.5000000000000001E-2</v>
      </c>
      <c r="AJ412" s="8">
        <v>2.5000000000000001E-2</v>
      </c>
      <c r="AK412" s="8">
        <v>2.5000000000000001E-2</v>
      </c>
      <c r="AL412" s="8">
        <v>2.5000000000000001E-2</v>
      </c>
      <c r="AM412" s="8">
        <v>2.5000000000000001E-2</v>
      </c>
      <c r="AN412" s="8">
        <v>2.5000000000000001E-2</v>
      </c>
      <c r="AO412" s="8">
        <v>2.5000000000000001E-2</v>
      </c>
      <c r="AP412" s="8">
        <v>2.5000000000000001E-2</v>
      </c>
      <c r="AQ412" s="8">
        <v>2.5000000000000001E-2</v>
      </c>
      <c r="AR412" s="8">
        <v>2.5000000000000001E-2</v>
      </c>
      <c r="AS412" s="8">
        <v>2.5000000000000001E-2</v>
      </c>
      <c r="AT412" s="8">
        <v>2.5000000000000001E-2</v>
      </c>
      <c r="AU412" s="8">
        <v>2.5000000000000001E-2</v>
      </c>
      <c r="AV412" s="8">
        <v>2.5000000000000001E-2</v>
      </c>
      <c r="AW412" s="8">
        <v>2.5000000000000001E-2</v>
      </c>
      <c r="AX412" s="8">
        <v>2.5000000000000001E-2</v>
      </c>
      <c r="AY412" s="8">
        <v>2.5000000000000001E-2</v>
      </c>
      <c r="AZ412" s="8">
        <v>2.5000000000000001E-2</v>
      </c>
      <c r="BA412" s="8">
        <v>2.5000000000000001E-2</v>
      </c>
      <c r="BB412" s="8">
        <v>2.5000000000000001E-2</v>
      </c>
      <c r="BC412" s="8">
        <v>2.5000000000000001E-2</v>
      </c>
      <c r="BD412" s="8">
        <v>2.5000000000000001E-2</v>
      </c>
      <c r="BE412" s="8">
        <v>2.5000000000000001E-2</v>
      </c>
      <c r="BF412" s="8">
        <v>2.5000000000000001E-2</v>
      </c>
      <c r="BG412" s="8">
        <v>2.5000000000000001E-2</v>
      </c>
      <c r="BH412" s="8">
        <v>2.5000000000000001E-2</v>
      </c>
      <c r="BI412" s="8">
        <v>2.5000000000000001E-2</v>
      </c>
      <c r="BJ412" s="8">
        <v>2.5000000000000001E-2</v>
      </c>
      <c r="BK412" s="8">
        <v>2.5000000000000001E-2</v>
      </c>
      <c r="BL412" s="8">
        <v>2.5000000000000001E-2</v>
      </c>
      <c r="CK412" s="8">
        <f t="shared" si="101"/>
        <v>0</v>
      </c>
      <c r="CL412" s="8">
        <f t="shared" si="102"/>
        <v>0</v>
      </c>
      <c r="CM412" s="8">
        <f t="shared" si="103"/>
        <v>0</v>
      </c>
      <c r="CN412" s="8">
        <f t="shared" si="104"/>
        <v>0</v>
      </c>
      <c r="CO412" s="8">
        <f t="shared" si="105"/>
        <v>0</v>
      </c>
      <c r="CP412" s="8">
        <f t="shared" si="106"/>
        <v>0</v>
      </c>
      <c r="CQ412" s="8">
        <f t="shared" si="107"/>
        <v>0</v>
      </c>
      <c r="CR412" s="8">
        <f t="shared" si="108"/>
        <v>0</v>
      </c>
      <c r="CS412" s="8">
        <f t="shared" si="109"/>
        <v>0</v>
      </c>
      <c r="CT412" s="8">
        <f t="shared" si="110"/>
        <v>0</v>
      </c>
      <c r="CU412" s="8">
        <f t="shared" si="111"/>
        <v>0</v>
      </c>
      <c r="CV412" s="8">
        <f t="shared" si="112"/>
        <v>0</v>
      </c>
      <c r="CW412" s="8" t="str">
        <f>+_xlfn.XLOOKUP(Table1[[#This Row],[L4 Code]],KIRMATAŞ!B:B,KIRMATAŞ!B:B,"")</f>
        <v/>
      </c>
      <c r="CX412" s="8" t="str">
        <f>+_xlfn.XLOOKUP(Table1[[#This Row],[L4 Code]],'SU TEMİNİ'!C:C,'SU TEMİNİ'!C:C,"")</f>
        <v/>
      </c>
      <c r="CY412" s="8" t="str">
        <f>+_xlfn.XLOOKUP(Table1[[#This Row],[L4 Code]],TAŞ!C:C,TAŞ!C:C,"")</f>
        <v/>
      </c>
      <c r="CZ412" s="8" t="str">
        <f>Table1[[#This Row],[L4 Code]]&amp;"-"&amp;Table1[[#This Row],[T1 Code]]</f>
        <v>E-05.GNL-02.TMZ-111-1000</v>
      </c>
      <c r="DA412" s="8"/>
      <c r="DB412" s="8"/>
      <c r="DC412" s="8"/>
      <c r="DD412" s="8"/>
      <c r="DE412" s="8"/>
      <c r="DF412" s="8"/>
      <c r="DG412" s="8"/>
      <c r="DH412" s="8"/>
    </row>
    <row r="413" spans="1:112">
      <c r="A413" s="3" t="s">
        <v>5443</v>
      </c>
      <c r="B413" t="s">
        <v>4288</v>
      </c>
      <c r="D413" t="s">
        <v>4967</v>
      </c>
      <c r="F413" s="77" t="s">
        <v>4973</v>
      </c>
      <c r="H413" s="3" t="s">
        <v>5444</v>
      </c>
      <c r="I413" s="3"/>
      <c r="J413" s="78"/>
      <c r="K413" s="78"/>
      <c r="M413" s="78"/>
      <c r="Y413" s="10">
        <v>2.5000000000000001E-2</v>
      </c>
      <c r="Z413" s="8">
        <v>2.5000000000000001E-2</v>
      </c>
      <c r="AA413" s="8">
        <v>2.5000000000000001E-2</v>
      </c>
      <c r="AB413" s="8">
        <v>2.5000000000000001E-2</v>
      </c>
      <c r="AC413" s="8">
        <v>2.5000000000000001E-2</v>
      </c>
      <c r="AD413" s="8">
        <v>2.5000000000000001E-2</v>
      </c>
      <c r="AE413" s="8">
        <v>2.5000000000000001E-2</v>
      </c>
      <c r="AF413" s="8">
        <v>2.5000000000000001E-2</v>
      </c>
      <c r="AG413" s="8">
        <v>2.5000000000000001E-2</v>
      </c>
      <c r="AH413" s="8">
        <v>2.5000000000000001E-2</v>
      </c>
      <c r="AI413" s="8">
        <v>2.5000000000000001E-2</v>
      </c>
      <c r="AJ413" s="8">
        <v>2.5000000000000001E-2</v>
      </c>
      <c r="AK413" s="8">
        <v>2.5000000000000001E-2</v>
      </c>
      <c r="AL413" s="8">
        <v>2.5000000000000001E-2</v>
      </c>
      <c r="AM413" s="8">
        <v>2.5000000000000001E-2</v>
      </c>
      <c r="AN413" s="8">
        <v>2.5000000000000001E-2</v>
      </c>
      <c r="AO413" s="8">
        <v>2.5000000000000001E-2</v>
      </c>
      <c r="AP413" s="8">
        <v>2.5000000000000001E-2</v>
      </c>
      <c r="AQ413" s="8">
        <v>2.5000000000000001E-2</v>
      </c>
      <c r="AR413" s="8">
        <v>2.5000000000000001E-2</v>
      </c>
      <c r="AS413" s="8">
        <v>2.5000000000000001E-2</v>
      </c>
      <c r="AT413" s="8">
        <v>2.5000000000000001E-2</v>
      </c>
      <c r="AU413" s="8">
        <v>2.5000000000000001E-2</v>
      </c>
      <c r="AV413" s="8">
        <v>2.5000000000000001E-2</v>
      </c>
      <c r="AW413" s="8">
        <v>2.5000000000000001E-2</v>
      </c>
      <c r="AX413" s="8">
        <v>2.5000000000000001E-2</v>
      </c>
      <c r="AY413" s="8">
        <v>2.5000000000000001E-2</v>
      </c>
      <c r="AZ413" s="8">
        <v>2.5000000000000001E-2</v>
      </c>
      <c r="BA413" s="8">
        <v>2.5000000000000001E-2</v>
      </c>
      <c r="BB413" s="8">
        <v>2.5000000000000001E-2</v>
      </c>
      <c r="BC413" s="8">
        <v>2.5000000000000001E-2</v>
      </c>
      <c r="BD413" s="8">
        <v>2.5000000000000001E-2</v>
      </c>
      <c r="BE413" s="8">
        <v>2.5000000000000001E-2</v>
      </c>
      <c r="BF413" s="8">
        <v>2.5000000000000001E-2</v>
      </c>
      <c r="BG413" s="8">
        <v>2.5000000000000001E-2</v>
      </c>
      <c r="BH413" s="8">
        <v>2.5000000000000001E-2</v>
      </c>
      <c r="BI413" s="8">
        <v>2.5000000000000001E-2</v>
      </c>
      <c r="BJ413" s="8">
        <v>2.5000000000000001E-2</v>
      </c>
      <c r="BK413" s="8">
        <v>2.5000000000000001E-2</v>
      </c>
      <c r="BL413" s="8">
        <v>2.5000000000000001E-2</v>
      </c>
      <c r="CK413" s="8">
        <f t="shared" si="101"/>
        <v>0</v>
      </c>
      <c r="CL413" s="8">
        <f t="shared" si="102"/>
        <v>0</v>
      </c>
      <c r="CM413" s="8">
        <f t="shared" si="103"/>
        <v>0</v>
      </c>
      <c r="CN413" s="8">
        <f t="shared" si="104"/>
        <v>0</v>
      </c>
      <c r="CO413" s="8">
        <f t="shared" si="105"/>
        <v>0</v>
      </c>
      <c r="CP413" s="8">
        <f t="shared" si="106"/>
        <v>0</v>
      </c>
      <c r="CQ413" s="8">
        <f t="shared" si="107"/>
        <v>0</v>
      </c>
      <c r="CR413" s="8">
        <f t="shared" si="108"/>
        <v>0</v>
      </c>
      <c r="CS413" s="8">
        <f t="shared" si="109"/>
        <v>0</v>
      </c>
      <c r="CT413" s="8">
        <f t="shared" si="110"/>
        <v>0</v>
      </c>
      <c r="CU413" s="8">
        <f t="shared" si="111"/>
        <v>0</v>
      </c>
      <c r="CV413" s="8">
        <f t="shared" si="112"/>
        <v>0</v>
      </c>
      <c r="CW413" s="8" t="str">
        <f>+_xlfn.XLOOKUP(Table1[[#This Row],[L4 Code]],KIRMATAŞ!B:B,KIRMATAŞ!B:B,"")</f>
        <v/>
      </c>
      <c r="CX413" s="8" t="str">
        <f>+_xlfn.XLOOKUP(Table1[[#This Row],[L4 Code]],'SU TEMİNİ'!C:C,'SU TEMİNİ'!C:C,"")</f>
        <v/>
      </c>
      <c r="CY413" s="8" t="str">
        <f>+_xlfn.XLOOKUP(Table1[[#This Row],[L4 Code]],TAŞ!C:C,TAŞ!C:C,"")</f>
        <v/>
      </c>
      <c r="CZ413" s="8" t="str">
        <f>Table1[[#This Row],[L4 Code]]&amp;"-"&amp;Table1[[#This Row],[T1 Code]]</f>
        <v>E-05.GNL-03.ISG-210-1000</v>
      </c>
      <c r="DA413" s="8"/>
      <c r="DB413" s="8"/>
      <c r="DC413" s="8"/>
      <c r="DD413" s="8"/>
      <c r="DE413" s="8"/>
      <c r="DF413" s="8"/>
      <c r="DG413" s="8"/>
      <c r="DH413" s="8"/>
    </row>
    <row r="414" spans="1:112">
      <c r="A414" s="3" t="s">
        <v>5443</v>
      </c>
      <c r="B414" t="s">
        <v>4290</v>
      </c>
      <c r="D414" t="s">
        <v>4967</v>
      </c>
      <c r="F414" s="77" t="s">
        <v>4973</v>
      </c>
      <c r="H414" s="3" t="s">
        <v>5444</v>
      </c>
      <c r="I414" s="3"/>
      <c r="J414" s="78"/>
      <c r="K414" s="78"/>
      <c r="M414" s="78"/>
      <c r="Y414" s="10">
        <v>2.5000000000000001E-2</v>
      </c>
      <c r="Z414" s="8">
        <v>2.5000000000000001E-2</v>
      </c>
      <c r="AA414" s="8">
        <v>2.5000000000000001E-2</v>
      </c>
      <c r="AB414" s="8">
        <v>2.5000000000000001E-2</v>
      </c>
      <c r="AC414" s="8">
        <v>2.5000000000000001E-2</v>
      </c>
      <c r="AD414" s="8">
        <v>2.5000000000000001E-2</v>
      </c>
      <c r="AE414" s="8">
        <v>2.5000000000000001E-2</v>
      </c>
      <c r="AF414" s="8">
        <v>2.5000000000000001E-2</v>
      </c>
      <c r="AG414" s="8">
        <v>2.5000000000000001E-2</v>
      </c>
      <c r="AH414" s="8">
        <v>2.5000000000000001E-2</v>
      </c>
      <c r="AI414" s="8">
        <v>2.5000000000000001E-2</v>
      </c>
      <c r="AJ414" s="8">
        <v>2.5000000000000001E-2</v>
      </c>
      <c r="AK414" s="8">
        <v>2.5000000000000001E-2</v>
      </c>
      <c r="AL414" s="8">
        <v>2.5000000000000001E-2</v>
      </c>
      <c r="AM414" s="8">
        <v>2.5000000000000001E-2</v>
      </c>
      <c r="AN414" s="8">
        <v>2.5000000000000001E-2</v>
      </c>
      <c r="AO414" s="8">
        <v>2.5000000000000001E-2</v>
      </c>
      <c r="AP414" s="8">
        <v>2.5000000000000001E-2</v>
      </c>
      <c r="AQ414" s="8">
        <v>2.5000000000000001E-2</v>
      </c>
      <c r="AR414" s="8">
        <v>2.5000000000000001E-2</v>
      </c>
      <c r="AS414" s="8">
        <v>2.5000000000000001E-2</v>
      </c>
      <c r="AT414" s="8">
        <v>2.5000000000000001E-2</v>
      </c>
      <c r="AU414" s="8">
        <v>2.5000000000000001E-2</v>
      </c>
      <c r="AV414" s="8">
        <v>2.5000000000000001E-2</v>
      </c>
      <c r="AW414" s="8">
        <v>2.5000000000000001E-2</v>
      </c>
      <c r="AX414" s="8">
        <v>2.5000000000000001E-2</v>
      </c>
      <c r="AY414" s="8">
        <v>2.5000000000000001E-2</v>
      </c>
      <c r="AZ414" s="8">
        <v>2.5000000000000001E-2</v>
      </c>
      <c r="BA414" s="8">
        <v>2.5000000000000001E-2</v>
      </c>
      <c r="BB414" s="8">
        <v>2.5000000000000001E-2</v>
      </c>
      <c r="BC414" s="8">
        <v>2.5000000000000001E-2</v>
      </c>
      <c r="BD414" s="8">
        <v>2.5000000000000001E-2</v>
      </c>
      <c r="BE414" s="8">
        <v>2.5000000000000001E-2</v>
      </c>
      <c r="BF414" s="8">
        <v>2.5000000000000001E-2</v>
      </c>
      <c r="BG414" s="8">
        <v>2.5000000000000001E-2</v>
      </c>
      <c r="BH414" s="8">
        <v>2.5000000000000001E-2</v>
      </c>
      <c r="BI414" s="8">
        <v>2.5000000000000001E-2</v>
      </c>
      <c r="BJ414" s="8">
        <v>2.5000000000000001E-2</v>
      </c>
      <c r="BK414" s="8">
        <v>2.5000000000000001E-2</v>
      </c>
      <c r="BL414" s="8">
        <v>2.5000000000000001E-2</v>
      </c>
      <c r="CK414" s="8">
        <f t="shared" si="101"/>
        <v>0</v>
      </c>
      <c r="CL414" s="8">
        <f t="shared" si="102"/>
        <v>0</v>
      </c>
      <c r="CM414" s="8">
        <f t="shared" si="103"/>
        <v>0</v>
      </c>
      <c r="CN414" s="8">
        <f t="shared" si="104"/>
        <v>0</v>
      </c>
      <c r="CO414" s="8">
        <f t="shared" si="105"/>
        <v>0</v>
      </c>
      <c r="CP414" s="8">
        <f t="shared" si="106"/>
        <v>0</v>
      </c>
      <c r="CQ414" s="8">
        <f t="shared" si="107"/>
        <v>0</v>
      </c>
      <c r="CR414" s="8">
        <f t="shared" si="108"/>
        <v>0</v>
      </c>
      <c r="CS414" s="8">
        <f t="shared" si="109"/>
        <v>0</v>
      </c>
      <c r="CT414" s="8">
        <f t="shared" si="110"/>
        <v>0</v>
      </c>
      <c r="CU414" s="8">
        <f t="shared" si="111"/>
        <v>0</v>
      </c>
      <c r="CV414" s="8">
        <f t="shared" si="112"/>
        <v>0</v>
      </c>
      <c r="CW414" s="8" t="str">
        <f>+_xlfn.XLOOKUP(Table1[[#This Row],[L4 Code]],KIRMATAŞ!B:B,KIRMATAŞ!B:B,"")</f>
        <v/>
      </c>
      <c r="CX414" s="8" t="str">
        <f>+_xlfn.XLOOKUP(Table1[[#This Row],[L4 Code]],'SU TEMİNİ'!C:C,'SU TEMİNİ'!C:C,"")</f>
        <v/>
      </c>
      <c r="CY414" s="8" t="str">
        <f>+_xlfn.XLOOKUP(Table1[[#This Row],[L4 Code]],TAŞ!C:C,TAŞ!C:C,"")</f>
        <v/>
      </c>
      <c r="CZ414" s="8" t="str">
        <f>Table1[[#This Row],[L4 Code]]&amp;"-"&amp;Table1[[#This Row],[T1 Code]]</f>
        <v>E-05.GNL-03.ISG-215-1000</v>
      </c>
      <c r="DA414" s="8"/>
      <c r="DB414" s="8"/>
      <c r="DC414" s="8"/>
      <c r="DD414" s="8"/>
      <c r="DE414" s="8"/>
      <c r="DF414" s="8"/>
      <c r="DG414" s="8"/>
      <c r="DH414" s="8"/>
    </row>
    <row r="415" spans="1:112">
      <c r="A415" s="3" t="s">
        <v>5443</v>
      </c>
      <c r="B415" t="s">
        <v>4292</v>
      </c>
      <c r="D415" t="s">
        <v>4967</v>
      </c>
      <c r="F415" s="77" t="s">
        <v>4973</v>
      </c>
      <c r="H415" s="3" t="s">
        <v>5444</v>
      </c>
      <c r="I415" s="3"/>
      <c r="J415" s="78"/>
      <c r="K415" s="78"/>
      <c r="M415" s="78"/>
      <c r="Y415" s="10">
        <v>2.5000000000000001E-2</v>
      </c>
      <c r="Z415" s="8">
        <v>2.5000000000000001E-2</v>
      </c>
      <c r="AA415" s="8">
        <v>2.5000000000000001E-2</v>
      </c>
      <c r="AB415" s="8">
        <v>2.5000000000000001E-2</v>
      </c>
      <c r="AC415" s="8">
        <v>2.5000000000000001E-2</v>
      </c>
      <c r="AD415" s="8">
        <v>2.5000000000000001E-2</v>
      </c>
      <c r="AE415" s="8">
        <v>2.5000000000000001E-2</v>
      </c>
      <c r="AF415" s="8">
        <v>2.5000000000000001E-2</v>
      </c>
      <c r="AG415" s="8">
        <v>2.5000000000000001E-2</v>
      </c>
      <c r="AH415" s="8">
        <v>2.5000000000000001E-2</v>
      </c>
      <c r="AI415" s="8">
        <v>2.5000000000000001E-2</v>
      </c>
      <c r="AJ415" s="8">
        <v>2.5000000000000001E-2</v>
      </c>
      <c r="AK415" s="8">
        <v>2.5000000000000001E-2</v>
      </c>
      <c r="AL415" s="8">
        <v>2.5000000000000001E-2</v>
      </c>
      <c r="AM415" s="8">
        <v>2.5000000000000001E-2</v>
      </c>
      <c r="AN415" s="8">
        <v>2.5000000000000001E-2</v>
      </c>
      <c r="AO415" s="8">
        <v>2.5000000000000001E-2</v>
      </c>
      <c r="AP415" s="8">
        <v>2.5000000000000001E-2</v>
      </c>
      <c r="AQ415" s="8">
        <v>2.5000000000000001E-2</v>
      </c>
      <c r="AR415" s="8">
        <v>2.5000000000000001E-2</v>
      </c>
      <c r="AS415" s="8">
        <v>2.5000000000000001E-2</v>
      </c>
      <c r="AT415" s="8">
        <v>2.5000000000000001E-2</v>
      </c>
      <c r="AU415" s="8">
        <v>2.5000000000000001E-2</v>
      </c>
      <c r="AV415" s="8">
        <v>2.5000000000000001E-2</v>
      </c>
      <c r="AW415" s="8">
        <v>2.5000000000000001E-2</v>
      </c>
      <c r="AX415" s="8">
        <v>2.5000000000000001E-2</v>
      </c>
      <c r="AY415" s="8">
        <v>2.5000000000000001E-2</v>
      </c>
      <c r="AZ415" s="8">
        <v>2.5000000000000001E-2</v>
      </c>
      <c r="BA415" s="8">
        <v>2.5000000000000001E-2</v>
      </c>
      <c r="BB415" s="8">
        <v>2.5000000000000001E-2</v>
      </c>
      <c r="BC415" s="8">
        <v>2.5000000000000001E-2</v>
      </c>
      <c r="BD415" s="8">
        <v>2.5000000000000001E-2</v>
      </c>
      <c r="BE415" s="8">
        <v>2.5000000000000001E-2</v>
      </c>
      <c r="BF415" s="8">
        <v>2.5000000000000001E-2</v>
      </c>
      <c r="BG415" s="8">
        <v>2.5000000000000001E-2</v>
      </c>
      <c r="BH415" s="8">
        <v>2.5000000000000001E-2</v>
      </c>
      <c r="BI415" s="8">
        <v>2.5000000000000001E-2</v>
      </c>
      <c r="BJ415" s="8">
        <v>2.5000000000000001E-2</v>
      </c>
      <c r="BK415" s="8">
        <v>2.5000000000000001E-2</v>
      </c>
      <c r="BL415" s="8">
        <v>2.5000000000000001E-2</v>
      </c>
      <c r="CK415" s="8">
        <f t="shared" si="101"/>
        <v>0</v>
      </c>
      <c r="CL415" s="8">
        <f t="shared" si="102"/>
        <v>0</v>
      </c>
      <c r="CM415" s="8">
        <f t="shared" si="103"/>
        <v>0</v>
      </c>
      <c r="CN415" s="8">
        <f t="shared" si="104"/>
        <v>0</v>
      </c>
      <c r="CO415" s="8">
        <f t="shared" si="105"/>
        <v>0</v>
      </c>
      <c r="CP415" s="8">
        <f t="shared" si="106"/>
        <v>0</v>
      </c>
      <c r="CQ415" s="8">
        <f t="shared" si="107"/>
        <v>0</v>
      </c>
      <c r="CR415" s="8">
        <f t="shared" si="108"/>
        <v>0</v>
      </c>
      <c r="CS415" s="8">
        <f t="shared" si="109"/>
        <v>0</v>
      </c>
      <c r="CT415" s="8">
        <f t="shared" si="110"/>
        <v>0</v>
      </c>
      <c r="CU415" s="8">
        <f t="shared" si="111"/>
        <v>0</v>
      </c>
      <c r="CV415" s="8">
        <f t="shared" si="112"/>
        <v>0</v>
      </c>
      <c r="CW415" s="8" t="str">
        <f>+_xlfn.XLOOKUP(Table1[[#This Row],[L4 Code]],KIRMATAŞ!B:B,KIRMATAŞ!B:B,"")</f>
        <v/>
      </c>
      <c r="CX415" s="8" t="str">
        <f>+_xlfn.XLOOKUP(Table1[[#This Row],[L4 Code]],'SU TEMİNİ'!C:C,'SU TEMİNİ'!C:C,"")</f>
        <v/>
      </c>
      <c r="CY415" s="8" t="str">
        <f>+_xlfn.XLOOKUP(Table1[[#This Row],[L4 Code]],TAŞ!C:C,TAŞ!C:C,"")</f>
        <v/>
      </c>
      <c r="CZ415" s="8" t="str">
        <f>Table1[[#This Row],[L4 Code]]&amp;"-"&amp;Table1[[#This Row],[T1 Code]]</f>
        <v>E-05.GNL-03.ISG-310-1000</v>
      </c>
      <c r="DA415" s="8"/>
      <c r="DB415" s="8"/>
      <c r="DC415" s="8"/>
      <c r="DD415" s="8"/>
      <c r="DE415" s="8"/>
      <c r="DF415" s="8"/>
      <c r="DG415" s="8"/>
      <c r="DH415" s="8"/>
    </row>
    <row r="416" spans="1:112">
      <c r="A416" s="3" t="s">
        <v>5443</v>
      </c>
      <c r="B416" t="s">
        <v>4294</v>
      </c>
      <c r="D416" t="s">
        <v>4967</v>
      </c>
      <c r="F416" s="77" t="s">
        <v>4973</v>
      </c>
      <c r="H416" s="3" t="s">
        <v>5444</v>
      </c>
      <c r="I416" s="3"/>
      <c r="J416" s="78"/>
      <c r="K416" s="78"/>
      <c r="M416" s="78"/>
      <c r="Y416" s="10">
        <v>2.5000000000000001E-2</v>
      </c>
      <c r="Z416" s="8">
        <v>2.5000000000000001E-2</v>
      </c>
      <c r="AA416" s="8">
        <v>2.5000000000000001E-2</v>
      </c>
      <c r="AB416" s="8">
        <v>2.5000000000000001E-2</v>
      </c>
      <c r="AC416" s="8">
        <v>2.5000000000000001E-2</v>
      </c>
      <c r="AD416" s="8">
        <v>2.5000000000000001E-2</v>
      </c>
      <c r="AE416" s="8">
        <v>2.5000000000000001E-2</v>
      </c>
      <c r="AF416" s="8">
        <v>2.5000000000000001E-2</v>
      </c>
      <c r="AG416" s="8">
        <v>2.5000000000000001E-2</v>
      </c>
      <c r="AH416" s="8">
        <v>2.5000000000000001E-2</v>
      </c>
      <c r="AI416" s="8">
        <v>2.5000000000000001E-2</v>
      </c>
      <c r="AJ416" s="8">
        <v>2.5000000000000001E-2</v>
      </c>
      <c r="AK416" s="8">
        <v>2.5000000000000001E-2</v>
      </c>
      <c r="AL416" s="8">
        <v>2.5000000000000001E-2</v>
      </c>
      <c r="AM416" s="8">
        <v>2.5000000000000001E-2</v>
      </c>
      <c r="AN416" s="8">
        <v>2.5000000000000001E-2</v>
      </c>
      <c r="AO416" s="8">
        <v>2.5000000000000001E-2</v>
      </c>
      <c r="AP416" s="8">
        <v>2.5000000000000001E-2</v>
      </c>
      <c r="AQ416" s="8">
        <v>2.5000000000000001E-2</v>
      </c>
      <c r="AR416" s="8">
        <v>2.5000000000000001E-2</v>
      </c>
      <c r="AS416" s="8">
        <v>2.5000000000000001E-2</v>
      </c>
      <c r="AT416" s="8">
        <v>2.5000000000000001E-2</v>
      </c>
      <c r="AU416" s="8">
        <v>2.5000000000000001E-2</v>
      </c>
      <c r="AV416" s="8">
        <v>2.5000000000000001E-2</v>
      </c>
      <c r="AW416" s="8">
        <v>2.5000000000000001E-2</v>
      </c>
      <c r="AX416" s="8">
        <v>2.5000000000000001E-2</v>
      </c>
      <c r="AY416" s="8">
        <v>2.5000000000000001E-2</v>
      </c>
      <c r="AZ416" s="8">
        <v>2.5000000000000001E-2</v>
      </c>
      <c r="BA416" s="8">
        <v>2.5000000000000001E-2</v>
      </c>
      <c r="BB416" s="8">
        <v>2.5000000000000001E-2</v>
      </c>
      <c r="BC416" s="8">
        <v>2.5000000000000001E-2</v>
      </c>
      <c r="BD416" s="8">
        <v>2.5000000000000001E-2</v>
      </c>
      <c r="BE416" s="8">
        <v>2.5000000000000001E-2</v>
      </c>
      <c r="BF416" s="8">
        <v>2.5000000000000001E-2</v>
      </c>
      <c r="BG416" s="8">
        <v>2.5000000000000001E-2</v>
      </c>
      <c r="BH416" s="8">
        <v>2.5000000000000001E-2</v>
      </c>
      <c r="BI416" s="8">
        <v>2.5000000000000001E-2</v>
      </c>
      <c r="BJ416" s="8">
        <v>2.5000000000000001E-2</v>
      </c>
      <c r="BK416" s="8">
        <v>2.5000000000000001E-2</v>
      </c>
      <c r="BL416" s="8">
        <v>2.5000000000000001E-2</v>
      </c>
      <c r="CK416" s="8">
        <f t="shared" si="101"/>
        <v>0</v>
      </c>
      <c r="CL416" s="8">
        <f t="shared" si="102"/>
        <v>0</v>
      </c>
      <c r="CM416" s="8">
        <f t="shared" si="103"/>
        <v>0</v>
      </c>
      <c r="CN416" s="8">
        <f t="shared" si="104"/>
        <v>0</v>
      </c>
      <c r="CO416" s="8">
        <f t="shared" si="105"/>
        <v>0</v>
      </c>
      <c r="CP416" s="8">
        <f t="shared" si="106"/>
        <v>0</v>
      </c>
      <c r="CQ416" s="8">
        <f t="shared" si="107"/>
        <v>0</v>
      </c>
      <c r="CR416" s="8">
        <f t="shared" si="108"/>
        <v>0</v>
      </c>
      <c r="CS416" s="8">
        <f t="shared" si="109"/>
        <v>0</v>
      </c>
      <c r="CT416" s="8">
        <f t="shared" si="110"/>
        <v>0</v>
      </c>
      <c r="CU416" s="8">
        <f t="shared" si="111"/>
        <v>0</v>
      </c>
      <c r="CV416" s="8">
        <f t="shared" si="112"/>
        <v>0</v>
      </c>
      <c r="CW416" s="8" t="str">
        <f>+_xlfn.XLOOKUP(Table1[[#This Row],[L4 Code]],KIRMATAŞ!B:B,KIRMATAŞ!B:B,"")</f>
        <v/>
      </c>
      <c r="CX416" s="8" t="str">
        <f>+_xlfn.XLOOKUP(Table1[[#This Row],[L4 Code]],'SU TEMİNİ'!C:C,'SU TEMİNİ'!C:C,"")</f>
        <v/>
      </c>
      <c r="CY416" s="8" t="str">
        <f>+_xlfn.XLOOKUP(Table1[[#This Row],[L4 Code]],TAŞ!C:C,TAŞ!C:C,"")</f>
        <v/>
      </c>
      <c r="CZ416" s="8" t="str">
        <f>Table1[[#This Row],[L4 Code]]&amp;"-"&amp;Table1[[#This Row],[T1 Code]]</f>
        <v>E-05.GNL-03.ISG-410-1000</v>
      </c>
      <c r="DA416" s="8"/>
      <c r="DB416" s="8"/>
      <c r="DC416" s="8"/>
      <c r="DD416" s="8"/>
      <c r="DE416" s="8"/>
      <c r="DF416" s="8"/>
      <c r="DG416" s="8"/>
      <c r="DH416" s="8"/>
    </row>
    <row r="417" spans="1:112">
      <c r="A417" s="3" t="s">
        <v>5443</v>
      </c>
      <c r="B417" t="s">
        <v>5219</v>
      </c>
      <c r="D417" t="s">
        <v>4967</v>
      </c>
      <c r="F417" s="77" t="s">
        <v>4973</v>
      </c>
      <c r="H417" s="3" t="s">
        <v>5444</v>
      </c>
      <c r="I417" s="3"/>
      <c r="J417" s="78"/>
      <c r="K417" s="78"/>
      <c r="M417" s="78"/>
      <c r="Y417" s="10">
        <v>2.5000000000000001E-2</v>
      </c>
      <c r="Z417" s="8">
        <v>2.5000000000000001E-2</v>
      </c>
      <c r="AA417" s="8">
        <v>2.5000000000000001E-2</v>
      </c>
      <c r="AB417" s="8">
        <v>2.5000000000000001E-2</v>
      </c>
      <c r="AC417" s="8">
        <v>2.5000000000000001E-2</v>
      </c>
      <c r="AD417" s="8">
        <v>2.5000000000000001E-2</v>
      </c>
      <c r="AE417" s="8">
        <v>2.5000000000000001E-2</v>
      </c>
      <c r="AF417" s="8">
        <v>2.5000000000000001E-2</v>
      </c>
      <c r="AG417" s="8">
        <v>2.5000000000000001E-2</v>
      </c>
      <c r="AH417" s="8">
        <v>2.5000000000000001E-2</v>
      </c>
      <c r="AI417" s="8">
        <v>2.5000000000000001E-2</v>
      </c>
      <c r="AJ417" s="8">
        <v>2.5000000000000001E-2</v>
      </c>
      <c r="AK417" s="8">
        <v>2.5000000000000001E-2</v>
      </c>
      <c r="AL417" s="8">
        <v>2.5000000000000001E-2</v>
      </c>
      <c r="AM417" s="8">
        <v>2.5000000000000001E-2</v>
      </c>
      <c r="AN417" s="8">
        <v>2.5000000000000001E-2</v>
      </c>
      <c r="AO417" s="8">
        <v>2.5000000000000001E-2</v>
      </c>
      <c r="AP417" s="8">
        <v>2.5000000000000001E-2</v>
      </c>
      <c r="AQ417" s="8">
        <v>2.5000000000000001E-2</v>
      </c>
      <c r="AR417" s="8">
        <v>2.5000000000000001E-2</v>
      </c>
      <c r="AS417" s="8">
        <v>2.5000000000000001E-2</v>
      </c>
      <c r="AT417" s="8">
        <v>2.5000000000000001E-2</v>
      </c>
      <c r="AU417" s="8">
        <v>2.5000000000000001E-2</v>
      </c>
      <c r="AV417" s="8">
        <v>2.5000000000000001E-2</v>
      </c>
      <c r="AW417" s="8">
        <v>2.5000000000000001E-2</v>
      </c>
      <c r="AX417" s="8">
        <v>2.5000000000000001E-2</v>
      </c>
      <c r="AY417" s="8">
        <v>2.5000000000000001E-2</v>
      </c>
      <c r="AZ417" s="8">
        <v>2.5000000000000001E-2</v>
      </c>
      <c r="BA417" s="8">
        <v>2.5000000000000001E-2</v>
      </c>
      <c r="BB417" s="8">
        <v>2.5000000000000001E-2</v>
      </c>
      <c r="BC417" s="8">
        <v>2.5000000000000001E-2</v>
      </c>
      <c r="BD417" s="8">
        <v>2.5000000000000001E-2</v>
      </c>
      <c r="BE417" s="8">
        <v>2.5000000000000001E-2</v>
      </c>
      <c r="BF417" s="8">
        <v>2.5000000000000001E-2</v>
      </c>
      <c r="BG417" s="8">
        <v>2.5000000000000001E-2</v>
      </c>
      <c r="BH417" s="8">
        <v>2.5000000000000001E-2</v>
      </c>
      <c r="BI417" s="8">
        <v>2.5000000000000001E-2</v>
      </c>
      <c r="BJ417" s="8">
        <v>2.5000000000000001E-2</v>
      </c>
      <c r="BK417" s="8">
        <v>2.5000000000000001E-2</v>
      </c>
      <c r="BL417" s="8">
        <v>2.5000000000000001E-2</v>
      </c>
      <c r="CK417" s="8">
        <f t="shared" si="101"/>
        <v>0</v>
      </c>
      <c r="CL417" s="8">
        <f t="shared" si="102"/>
        <v>0</v>
      </c>
      <c r="CM417" s="8">
        <f t="shared" si="103"/>
        <v>0</v>
      </c>
      <c r="CN417" s="8">
        <f t="shared" si="104"/>
        <v>0</v>
      </c>
      <c r="CO417" s="8">
        <f t="shared" si="105"/>
        <v>0</v>
      </c>
      <c r="CP417" s="8">
        <f t="shared" si="106"/>
        <v>0</v>
      </c>
      <c r="CQ417" s="8">
        <f t="shared" si="107"/>
        <v>0</v>
      </c>
      <c r="CR417" s="8">
        <f t="shared" si="108"/>
        <v>0</v>
      </c>
      <c r="CS417" s="8">
        <f t="shared" si="109"/>
        <v>0</v>
      </c>
      <c r="CT417" s="8">
        <f t="shared" si="110"/>
        <v>0</v>
      </c>
      <c r="CU417" s="8">
        <f t="shared" si="111"/>
        <v>0</v>
      </c>
      <c r="CV417" s="8">
        <f t="shared" si="112"/>
        <v>0</v>
      </c>
      <c r="CW417" s="8" t="str">
        <f>+_xlfn.XLOOKUP(Table1[[#This Row],[L4 Code]],KIRMATAŞ!B:B,KIRMATAŞ!B:B,"")</f>
        <v/>
      </c>
      <c r="CX417" s="8" t="str">
        <f>+_xlfn.XLOOKUP(Table1[[#This Row],[L4 Code]],'SU TEMİNİ'!C:C,'SU TEMİNİ'!C:C,"")</f>
        <v/>
      </c>
      <c r="CY417" s="8" t="str">
        <f>+_xlfn.XLOOKUP(Table1[[#This Row],[L4 Code]],TAŞ!C:C,TAŞ!C:C,"")</f>
        <v/>
      </c>
      <c r="CZ417" s="8" t="str">
        <f>Table1[[#This Row],[L4 Code]]&amp;"-"&amp;Table1[[#This Row],[T1 Code]]</f>
        <v>E-05.GNL-03.ISG-411-1000</v>
      </c>
      <c r="DA417" s="8"/>
      <c r="DB417" s="8"/>
      <c r="DC417" s="8"/>
      <c r="DD417" s="8"/>
      <c r="DE417" s="8"/>
      <c r="DF417" s="8"/>
      <c r="DG417" s="8"/>
      <c r="DH417" s="8"/>
    </row>
    <row r="418" spans="1:112">
      <c r="A418" s="3" t="s">
        <v>5443</v>
      </c>
      <c r="B418" t="s">
        <v>4296</v>
      </c>
      <c r="D418" t="s">
        <v>4967</v>
      </c>
      <c r="F418" s="77" t="s">
        <v>4973</v>
      </c>
      <c r="H418" s="3" t="s">
        <v>5444</v>
      </c>
      <c r="I418" s="3"/>
      <c r="J418" s="78"/>
      <c r="K418" s="78"/>
      <c r="M418" s="78"/>
      <c r="Y418" s="10">
        <v>2.5000000000000001E-2</v>
      </c>
      <c r="Z418" s="8">
        <v>2.5000000000000001E-2</v>
      </c>
      <c r="AA418" s="8">
        <v>2.5000000000000001E-2</v>
      </c>
      <c r="AB418" s="8">
        <v>2.5000000000000001E-2</v>
      </c>
      <c r="AC418" s="8">
        <v>2.5000000000000001E-2</v>
      </c>
      <c r="AD418" s="8">
        <v>2.5000000000000001E-2</v>
      </c>
      <c r="AE418" s="8">
        <v>2.5000000000000001E-2</v>
      </c>
      <c r="AF418" s="8">
        <v>2.5000000000000001E-2</v>
      </c>
      <c r="AG418" s="8">
        <v>2.5000000000000001E-2</v>
      </c>
      <c r="AH418" s="8">
        <v>2.5000000000000001E-2</v>
      </c>
      <c r="AI418" s="8">
        <v>2.5000000000000001E-2</v>
      </c>
      <c r="AJ418" s="8">
        <v>2.5000000000000001E-2</v>
      </c>
      <c r="AK418" s="8">
        <v>2.5000000000000001E-2</v>
      </c>
      <c r="AL418" s="8">
        <v>2.5000000000000001E-2</v>
      </c>
      <c r="AM418" s="8">
        <v>2.5000000000000001E-2</v>
      </c>
      <c r="AN418" s="8">
        <v>2.5000000000000001E-2</v>
      </c>
      <c r="AO418" s="8">
        <v>2.5000000000000001E-2</v>
      </c>
      <c r="AP418" s="8">
        <v>2.5000000000000001E-2</v>
      </c>
      <c r="AQ418" s="8">
        <v>2.5000000000000001E-2</v>
      </c>
      <c r="AR418" s="8">
        <v>2.5000000000000001E-2</v>
      </c>
      <c r="AS418" s="8">
        <v>2.5000000000000001E-2</v>
      </c>
      <c r="AT418" s="8">
        <v>2.5000000000000001E-2</v>
      </c>
      <c r="AU418" s="8">
        <v>2.5000000000000001E-2</v>
      </c>
      <c r="AV418" s="8">
        <v>2.5000000000000001E-2</v>
      </c>
      <c r="AW418" s="8">
        <v>2.5000000000000001E-2</v>
      </c>
      <c r="AX418" s="8">
        <v>2.5000000000000001E-2</v>
      </c>
      <c r="AY418" s="8">
        <v>2.5000000000000001E-2</v>
      </c>
      <c r="AZ418" s="8">
        <v>2.5000000000000001E-2</v>
      </c>
      <c r="BA418" s="8">
        <v>2.5000000000000001E-2</v>
      </c>
      <c r="BB418" s="8">
        <v>2.5000000000000001E-2</v>
      </c>
      <c r="BC418" s="8">
        <v>2.5000000000000001E-2</v>
      </c>
      <c r="BD418" s="8">
        <v>2.5000000000000001E-2</v>
      </c>
      <c r="BE418" s="8">
        <v>2.5000000000000001E-2</v>
      </c>
      <c r="BF418" s="8">
        <v>2.5000000000000001E-2</v>
      </c>
      <c r="BG418" s="8">
        <v>2.5000000000000001E-2</v>
      </c>
      <c r="BH418" s="8">
        <v>2.5000000000000001E-2</v>
      </c>
      <c r="BI418" s="8">
        <v>2.5000000000000001E-2</v>
      </c>
      <c r="BJ418" s="8">
        <v>2.5000000000000001E-2</v>
      </c>
      <c r="BK418" s="8">
        <v>2.5000000000000001E-2</v>
      </c>
      <c r="BL418" s="8">
        <v>2.5000000000000001E-2</v>
      </c>
      <c r="CK418" s="8">
        <f t="shared" si="101"/>
        <v>0</v>
      </c>
      <c r="CL418" s="8">
        <f t="shared" si="102"/>
        <v>0</v>
      </c>
      <c r="CM418" s="8">
        <f t="shared" si="103"/>
        <v>0</v>
      </c>
      <c r="CN418" s="8">
        <f t="shared" si="104"/>
        <v>0</v>
      </c>
      <c r="CO418" s="8">
        <f t="shared" si="105"/>
        <v>0</v>
      </c>
      <c r="CP418" s="8">
        <f t="shared" si="106"/>
        <v>0</v>
      </c>
      <c r="CQ418" s="8">
        <f t="shared" si="107"/>
        <v>0</v>
      </c>
      <c r="CR418" s="8">
        <f t="shared" si="108"/>
        <v>0</v>
      </c>
      <c r="CS418" s="8">
        <f t="shared" si="109"/>
        <v>0</v>
      </c>
      <c r="CT418" s="8">
        <f t="shared" si="110"/>
        <v>0</v>
      </c>
      <c r="CU418" s="8">
        <f t="shared" si="111"/>
        <v>0</v>
      </c>
      <c r="CV418" s="8">
        <f t="shared" si="112"/>
        <v>0</v>
      </c>
      <c r="CW418" s="8" t="str">
        <f>+_xlfn.XLOOKUP(Table1[[#This Row],[L4 Code]],KIRMATAŞ!B:B,KIRMATAŞ!B:B,"")</f>
        <v/>
      </c>
      <c r="CX418" s="8" t="str">
        <f>+_xlfn.XLOOKUP(Table1[[#This Row],[L4 Code]],'SU TEMİNİ'!C:C,'SU TEMİNİ'!C:C,"")</f>
        <v/>
      </c>
      <c r="CY418" s="8" t="str">
        <f>+_xlfn.XLOOKUP(Table1[[#This Row],[L4 Code]],TAŞ!C:C,TAŞ!C:C,"")</f>
        <v/>
      </c>
      <c r="CZ418" s="8" t="str">
        <f>Table1[[#This Row],[L4 Code]]&amp;"-"&amp;Table1[[#This Row],[T1 Code]]</f>
        <v>E-05.GNL-03.ISG-420-1000</v>
      </c>
      <c r="DA418" s="8"/>
      <c r="DB418" s="8"/>
      <c r="DC418" s="8"/>
      <c r="DD418" s="8"/>
      <c r="DE418" s="8"/>
      <c r="DF418" s="8"/>
      <c r="DG418" s="8"/>
      <c r="DH418" s="8"/>
    </row>
    <row r="419" spans="1:112">
      <c r="A419" s="3" t="s">
        <v>5443</v>
      </c>
      <c r="B419" t="s">
        <v>4298</v>
      </c>
      <c r="D419" t="s">
        <v>4967</v>
      </c>
      <c r="F419" s="77" t="s">
        <v>4973</v>
      </c>
      <c r="H419" s="3" t="s">
        <v>5444</v>
      </c>
      <c r="I419" s="3"/>
      <c r="J419" s="78"/>
      <c r="K419" s="78"/>
      <c r="M419" s="78"/>
      <c r="Y419" s="10">
        <v>2.5000000000000001E-2</v>
      </c>
      <c r="Z419" s="8">
        <v>2.5000000000000001E-2</v>
      </c>
      <c r="AA419" s="8">
        <v>2.5000000000000001E-2</v>
      </c>
      <c r="AB419" s="8">
        <v>2.5000000000000001E-2</v>
      </c>
      <c r="AC419" s="8">
        <v>2.5000000000000001E-2</v>
      </c>
      <c r="AD419" s="8">
        <v>2.5000000000000001E-2</v>
      </c>
      <c r="AE419" s="8">
        <v>2.5000000000000001E-2</v>
      </c>
      <c r="AF419" s="8">
        <v>2.5000000000000001E-2</v>
      </c>
      <c r="AG419" s="8">
        <v>2.5000000000000001E-2</v>
      </c>
      <c r="AH419" s="8">
        <v>2.5000000000000001E-2</v>
      </c>
      <c r="AI419" s="8">
        <v>2.5000000000000001E-2</v>
      </c>
      <c r="AJ419" s="8">
        <v>2.5000000000000001E-2</v>
      </c>
      <c r="AK419" s="8">
        <v>2.5000000000000001E-2</v>
      </c>
      <c r="AL419" s="8">
        <v>2.5000000000000001E-2</v>
      </c>
      <c r="AM419" s="8">
        <v>2.5000000000000001E-2</v>
      </c>
      <c r="AN419" s="8">
        <v>2.5000000000000001E-2</v>
      </c>
      <c r="AO419" s="8">
        <v>2.5000000000000001E-2</v>
      </c>
      <c r="AP419" s="8">
        <v>2.5000000000000001E-2</v>
      </c>
      <c r="AQ419" s="8">
        <v>2.5000000000000001E-2</v>
      </c>
      <c r="AR419" s="8">
        <v>2.5000000000000001E-2</v>
      </c>
      <c r="AS419" s="8">
        <v>2.5000000000000001E-2</v>
      </c>
      <c r="AT419" s="8">
        <v>2.5000000000000001E-2</v>
      </c>
      <c r="AU419" s="8">
        <v>2.5000000000000001E-2</v>
      </c>
      <c r="AV419" s="8">
        <v>2.5000000000000001E-2</v>
      </c>
      <c r="AW419" s="8">
        <v>2.5000000000000001E-2</v>
      </c>
      <c r="AX419" s="8">
        <v>2.5000000000000001E-2</v>
      </c>
      <c r="AY419" s="8">
        <v>2.5000000000000001E-2</v>
      </c>
      <c r="AZ419" s="8">
        <v>2.5000000000000001E-2</v>
      </c>
      <c r="BA419" s="8">
        <v>2.5000000000000001E-2</v>
      </c>
      <c r="BB419" s="8">
        <v>2.5000000000000001E-2</v>
      </c>
      <c r="BC419" s="8">
        <v>2.5000000000000001E-2</v>
      </c>
      <c r="BD419" s="8">
        <v>2.5000000000000001E-2</v>
      </c>
      <c r="BE419" s="8">
        <v>2.5000000000000001E-2</v>
      </c>
      <c r="BF419" s="8">
        <v>2.5000000000000001E-2</v>
      </c>
      <c r="BG419" s="8">
        <v>2.5000000000000001E-2</v>
      </c>
      <c r="BH419" s="8">
        <v>2.5000000000000001E-2</v>
      </c>
      <c r="BI419" s="8">
        <v>2.5000000000000001E-2</v>
      </c>
      <c r="BJ419" s="8">
        <v>2.5000000000000001E-2</v>
      </c>
      <c r="BK419" s="8">
        <v>2.5000000000000001E-2</v>
      </c>
      <c r="BL419" s="8">
        <v>2.5000000000000001E-2</v>
      </c>
      <c r="CK419" s="8">
        <f t="shared" si="101"/>
        <v>0</v>
      </c>
      <c r="CL419" s="8">
        <f t="shared" si="102"/>
        <v>0</v>
      </c>
      <c r="CM419" s="8">
        <f t="shared" si="103"/>
        <v>0</v>
      </c>
      <c r="CN419" s="8">
        <f t="shared" si="104"/>
        <v>0</v>
      </c>
      <c r="CO419" s="8">
        <f t="shared" si="105"/>
        <v>0</v>
      </c>
      <c r="CP419" s="8">
        <f t="shared" si="106"/>
        <v>0</v>
      </c>
      <c r="CQ419" s="8">
        <f t="shared" si="107"/>
        <v>0</v>
      </c>
      <c r="CR419" s="8">
        <f t="shared" si="108"/>
        <v>0</v>
      </c>
      <c r="CS419" s="8">
        <f t="shared" si="109"/>
        <v>0</v>
      </c>
      <c r="CT419" s="8">
        <f t="shared" si="110"/>
        <v>0</v>
      </c>
      <c r="CU419" s="8">
        <f t="shared" si="111"/>
        <v>0</v>
      </c>
      <c r="CV419" s="8">
        <f t="shared" si="112"/>
        <v>0</v>
      </c>
      <c r="CW419" s="8" t="str">
        <f>+_xlfn.XLOOKUP(Table1[[#This Row],[L4 Code]],KIRMATAŞ!B:B,KIRMATAŞ!B:B,"")</f>
        <v/>
      </c>
      <c r="CX419" s="8" t="str">
        <f>+_xlfn.XLOOKUP(Table1[[#This Row],[L4 Code]],'SU TEMİNİ'!C:C,'SU TEMİNİ'!C:C,"")</f>
        <v/>
      </c>
      <c r="CY419" s="8" t="str">
        <f>+_xlfn.XLOOKUP(Table1[[#This Row],[L4 Code]],TAŞ!C:C,TAŞ!C:C,"")</f>
        <v/>
      </c>
      <c r="CZ419" s="8" t="str">
        <f>Table1[[#This Row],[L4 Code]]&amp;"-"&amp;Table1[[#This Row],[T1 Code]]</f>
        <v>E-05.GNL-03.ISG-430-1000</v>
      </c>
      <c r="DA419" s="8"/>
      <c r="DB419" s="8"/>
      <c r="DC419" s="8"/>
      <c r="DD419" s="8"/>
      <c r="DE419" s="8"/>
      <c r="DF419" s="8"/>
      <c r="DG419" s="8"/>
      <c r="DH419" s="8"/>
    </row>
    <row r="420" spans="1:112">
      <c r="A420" s="3" t="s">
        <v>5443</v>
      </c>
      <c r="B420" t="s">
        <v>4301</v>
      </c>
      <c r="D420" t="s">
        <v>4967</v>
      </c>
      <c r="F420" s="77" t="s">
        <v>4973</v>
      </c>
      <c r="H420" s="3" t="s">
        <v>5444</v>
      </c>
      <c r="I420" s="3"/>
      <c r="J420" s="78"/>
      <c r="K420" s="78"/>
      <c r="M420" s="78"/>
      <c r="Y420" s="10">
        <v>2.5000000000000001E-2</v>
      </c>
      <c r="Z420" s="8">
        <v>2.5000000000000001E-2</v>
      </c>
      <c r="AA420" s="8">
        <v>2.5000000000000001E-2</v>
      </c>
      <c r="AB420" s="8">
        <v>2.5000000000000001E-2</v>
      </c>
      <c r="AC420" s="8">
        <v>2.5000000000000001E-2</v>
      </c>
      <c r="AD420" s="8">
        <v>2.5000000000000001E-2</v>
      </c>
      <c r="AE420" s="8">
        <v>2.5000000000000001E-2</v>
      </c>
      <c r="AF420" s="8">
        <v>2.5000000000000001E-2</v>
      </c>
      <c r="AG420" s="8">
        <v>2.5000000000000001E-2</v>
      </c>
      <c r="AH420" s="8">
        <v>2.5000000000000001E-2</v>
      </c>
      <c r="AI420" s="8">
        <v>2.5000000000000001E-2</v>
      </c>
      <c r="AJ420" s="8">
        <v>2.5000000000000001E-2</v>
      </c>
      <c r="AK420" s="8">
        <v>2.5000000000000001E-2</v>
      </c>
      <c r="AL420" s="8">
        <v>2.5000000000000001E-2</v>
      </c>
      <c r="AM420" s="8">
        <v>2.5000000000000001E-2</v>
      </c>
      <c r="AN420" s="8">
        <v>2.5000000000000001E-2</v>
      </c>
      <c r="AO420" s="8">
        <v>2.5000000000000001E-2</v>
      </c>
      <c r="AP420" s="8">
        <v>2.5000000000000001E-2</v>
      </c>
      <c r="AQ420" s="8">
        <v>2.5000000000000001E-2</v>
      </c>
      <c r="AR420" s="8">
        <v>2.5000000000000001E-2</v>
      </c>
      <c r="AS420" s="8">
        <v>2.5000000000000001E-2</v>
      </c>
      <c r="AT420" s="8">
        <v>2.5000000000000001E-2</v>
      </c>
      <c r="AU420" s="8">
        <v>2.5000000000000001E-2</v>
      </c>
      <c r="AV420" s="8">
        <v>2.5000000000000001E-2</v>
      </c>
      <c r="AW420" s="8">
        <v>2.5000000000000001E-2</v>
      </c>
      <c r="AX420" s="8">
        <v>2.5000000000000001E-2</v>
      </c>
      <c r="AY420" s="8">
        <v>2.5000000000000001E-2</v>
      </c>
      <c r="AZ420" s="8">
        <v>2.5000000000000001E-2</v>
      </c>
      <c r="BA420" s="8">
        <v>2.5000000000000001E-2</v>
      </c>
      <c r="BB420" s="8">
        <v>2.5000000000000001E-2</v>
      </c>
      <c r="BC420" s="8">
        <v>2.5000000000000001E-2</v>
      </c>
      <c r="BD420" s="8">
        <v>2.5000000000000001E-2</v>
      </c>
      <c r="BE420" s="8">
        <v>2.5000000000000001E-2</v>
      </c>
      <c r="BF420" s="8">
        <v>2.5000000000000001E-2</v>
      </c>
      <c r="BG420" s="8">
        <v>2.5000000000000001E-2</v>
      </c>
      <c r="BH420" s="8">
        <v>2.5000000000000001E-2</v>
      </c>
      <c r="BI420" s="8">
        <v>2.5000000000000001E-2</v>
      </c>
      <c r="BJ420" s="8">
        <v>2.5000000000000001E-2</v>
      </c>
      <c r="BK420" s="8">
        <v>2.5000000000000001E-2</v>
      </c>
      <c r="BL420" s="8">
        <v>2.5000000000000001E-2</v>
      </c>
      <c r="CK420" s="8">
        <f t="shared" si="101"/>
        <v>0</v>
      </c>
      <c r="CL420" s="8">
        <f t="shared" si="102"/>
        <v>0</v>
      </c>
      <c r="CM420" s="8">
        <f t="shared" si="103"/>
        <v>0</v>
      </c>
      <c r="CN420" s="8">
        <f t="shared" si="104"/>
        <v>0</v>
      </c>
      <c r="CO420" s="8">
        <f t="shared" si="105"/>
        <v>0</v>
      </c>
      <c r="CP420" s="8">
        <f t="shared" si="106"/>
        <v>0</v>
      </c>
      <c r="CQ420" s="8">
        <f t="shared" si="107"/>
        <v>0</v>
      </c>
      <c r="CR420" s="8">
        <f t="shared" si="108"/>
        <v>0</v>
      </c>
      <c r="CS420" s="8">
        <f t="shared" si="109"/>
        <v>0</v>
      </c>
      <c r="CT420" s="8">
        <f t="shared" si="110"/>
        <v>0</v>
      </c>
      <c r="CU420" s="8">
        <f t="shared" si="111"/>
        <v>0</v>
      </c>
      <c r="CV420" s="8">
        <f t="shared" si="112"/>
        <v>0</v>
      </c>
      <c r="CW420" s="8" t="str">
        <f>+_xlfn.XLOOKUP(Table1[[#This Row],[L4 Code]],KIRMATAŞ!B:B,KIRMATAŞ!B:B,"")</f>
        <v/>
      </c>
      <c r="CX420" s="8" t="str">
        <f>+_xlfn.XLOOKUP(Table1[[#This Row],[L4 Code]],'SU TEMİNİ'!C:C,'SU TEMİNİ'!C:C,"")</f>
        <v/>
      </c>
      <c r="CY420" s="8" t="str">
        <f>+_xlfn.XLOOKUP(Table1[[#This Row],[L4 Code]],TAŞ!C:C,TAŞ!C:C,"")</f>
        <v/>
      </c>
      <c r="CZ420" s="8" t="str">
        <f>Table1[[#This Row],[L4 Code]]&amp;"-"&amp;Table1[[#This Row],[T1 Code]]</f>
        <v>E-05.GNL-03.ISG-440-1000</v>
      </c>
      <c r="DA420" s="8"/>
      <c r="DB420" s="8"/>
      <c r="DC420" s="8"/>
      <c r="DD420" s="8"/>
      <c r="DE420" s="8"/>
      <c r="DF420" s="8"/>
      <c r="DG420" s="8"/>
      <c r="DH420" s="8"/>
    </row>
    <row r="421" spans="1:112">
      <c r="A421" s="3" t="s">
        <v>5443</v>
      </c>
      <c r="B421" t="s">
        <v>4304</v>
      </c>
      <c r="D421" t="s">
        <v>4967</v>
      </c>
      <c r="F421" s="77" t="s">
        <v>4973</v>
      </c>
      <c r="H421" s="3" t="s">
        <v>5444</v>
      </c>
      <c r="I421" s="3"/>
      <c r="J421" s="78"/>
      <c r="K421" s="78"/>
      <c r="M421" s="78"/>
      <c r="Y421" s="10">
        <v>2.5000000000000001E-2</v>
      </c>
      <c r="Z421" s="8">
        <v>2.5000000000000001E-2</v>
      </c>
      <c r="AA421" s="8">
        <v>2.5000000000000001E-2</v>
      </c>
      <c r="AB421" s="8">
        <v>2.5000000000000001E-2</v>
      </c>
      <c r="AC421" s="8">
        <v>2.5000000000000001E-2</v>
      </c>
      <c r="AD421" s="8">
        <v>2.5000000000000001E-2</v>
      </c>
      <c r="AE421" s="8">
        <v>2.5000000000000001E-2</v>
      </c>
      <c r="AF421" s="8">
        <v>2.5000000000000001E-2</v>
      </c>
      <c r="AG421" s="8">
        <v>2.5000000000000001E-2</v>
      </c>
      <c r="AH421" s="8">
        <v>2.5000000000000001E-2</v>
      </c>
      <c r="AI421" s="8">
        <v>2.5000000000000001E-2</v>
      </c>
      <c r="AJ421" s="8">
        <v>2.5000000000000001E-2</v>
      </c>
      <c r="AK421" s="8">
        <v>2.5000000000000001E-2</v>
      </c>
      <c r="AL421" s="8">
        <v>2.5000000000000001E-2</v>
      </c>
      <c r="AM421" s="8">
        <v>2.5000000000000001E-2</v>
      </c>
      <c r="AN421" s="8">
        <v>2.5000000000000001E-2</v>
      </c>
      <c r="AO421" s="8">
        <v>2.5000000000000001E-2</v>
      </c>
      <c r="AP421" s="8">
        <v>2.5000000000000001E-2</v>
      </c>
      <c r="AQ421" s="8">
        <v>2.5000000000000001E-2</v>
      </c>
      <c r="AR421" s="8">
        <v>2.5000000000000001E-2</v>
      </c>
      <c r="AS421" s="8">
        <v>2.5000000000000001E-2</v>
      </c>
      <c r="AT421" s="8">
        <v>2.5000000000000001E-2</v>
      </c>
      <c r="AU421" s="8">
        <v>2.5000000000000001E-2</v>
      </c>
      <c r="AV421" s="8">
        <v>2.5000000000000001E-2</v>
      </c>
      <c r="AW421" s="8">
        <v>2.5000000000000001E-2</v>
      </c>
      <c r="AX421" s="8">
        <v>2.5000000000000001E-2</v>
      </c>
      <c r="AY421" s="8">
        <v>2.5000000000000001E-2</v>
      </c>
      <c r="AZ421" s="8">
        <v>2.5000000000000001E-2</v>
      </c>
      <c r="BA421" s="8">
        <v>2.5000000000000001E-2</v>
      </c>
      <c r="BB421" s="8">
        <v>2.5000000000000001E-2</v>
      </c>
      <c r="BC421" s="8">
        <v>2.5000000000000001E-2</v>
      </c>
      <c r="BD421" s="8">
        <v>2.5000000000000001E-2</v>
      </c>
      <c r="BE421" s="8">
        <v>2.5000000000000001E-2</v>
      </c>
      <c r="BF421" s="8">
        <v>2.5000000000000001E-2</v>
      </c>
      <c r="BG421" s="8">
        <v>2.5000000000000001E-2</v>
      </c>
      <c r="BH421" s="8">
        <v>2.5000000000000001E-2</v>
      </c>
      <c r="BI421" s="8">
        <v>2.5000000000000001E-2</v>
      </c>
      <c r="BJ421" s="8">
        <v>2.5000000000000001E-2</v>
      </c>
      <c r="BK421" s="8">
        <v>2.5000000000000001E-2</v>
      </c>
      <c r="BL421" s="8">
        <v>2.5000000000000001E-2</v>
      </c>
      <c r="CK421" s="8">
        <f t="shared" si="101"/>
        <v>0</v>
      </c>
      <c r="CL421" s="8">
        <f t="shared" si="102"/>
        <v>0</v>
      </c>
      <c r="CM421" s="8">
        <f t="shared" si="103"/>
        <v>0</v>
      </c>
      <c r="CN421" s="8">
        <f t="shared" si="104"/>
        <v>0</v>
      </c>
      <c r="CO421" s="8">
        <f t="shared" si="105"/>
        <v>0</v>
      </c>
      <c r="CP421" s="8">
        <f t="shared" si="106"/>
        <v>0</v>
      </c>
      <c r="CQ421" s="8">
        <f t="shared" si="107"/>
        <v>0</v>
      </c>
      <c r="CR421" s="8">
        <f t="shared" si="108"/>
        <v>0</v>
      </c>
      <c r="CS421" s="8">
        <f t="shared" si="109"/>
        <v>0</v>
      </c>
      <c r="CT421" s="8">
        <f t="shared" si="110"/>
        <v>0</v>
      </c>
      <c r="CU421" s="8">
        <f t="shared" si="111"/>
        <v>0</v>
      </c>
      <c r="CV421" s="8">
        <f t="shared" si="112"/>
        <v>0</v>
      </c>
      <c r="CW421" s="8" t="str">
        <f>+_xlfn.XLOOKUP(Table1[[#This Row],[L4 Code]],KIRMATAŞ!B:B,KIRMATAŞ!B:B,"")</f>
        <v/>
      </c>
      <c r="CX421" s="8" t="str">
        <f>+_xlfn.XLOOKUP(Table1[[#This Row],[L4 Code]],'SU TEMİNİ'!C:C,'SU TEMİNİ'!C:C,"")</f>
        <v/>
      </c>
      <c r="CY421" s="8" t="str">
        <f>+_xlfn.XLOOKUP(Table1[[#This Row],[L4 Code]],TAŞ!C:C,TAŞ!C:C,"")</f>
        <v/>
      </c>
      <c r="CZ421" s="8" t="str">
        <f>Table1[[#This Row],[L4 Code]]&amp;"-"&amp;Table1[[#This Row],[T1 Code]]</f>
        <v>E-05.GNL-03.ISG-450-1000</v>
      </c>
      <c r="DA421" s="8"/>
      <c r="DB421" s="8"/>
      <c r="DC421" s="8"/>
      <c r="DD421" s="8"/>
      <c r="DE421" s="8"/>
      <c r="DF421" s="8"/>
      <c r="DG421" s="8"/>
      <c r="DH421" s="8"/>
    </row>
    <row r="422" spans="1:112">
      <c r="A422" s="3" t="s">
        <v>5443</v>
      </c>
      <c r="B422" t="s">
        <v>4307</v>
      </c>
      <c r="D422" t="s">
        <v>4967</v>
      </c>
      <c r="F422" s="77" t="s">
        <v>4973</v>
      </c>
      <c r="H422" s="3" t="s">
        <v>5444</v>
      </c>
      <c r="I422" s="3"/>
      <c r="J422" s="78"/>
      <c r="K422" s="78"/>
      <c r="M422" s="78"/>
      <c r="Y422" s="10">
        <v>2.5000000000000001E-2</v>
      </c>
      <c r="Z422" s="8">
        <v>2.5000000000000001E-2</v>
      </c>
      <c r="AA422" s="8">
        <v>2.5000000000000001E-2</v>
      </c>
      <c r="AB422" s="8">
        <v>2.5000000000000001E-2</v>
      </c>
      <c r="AC422" s="8">
        <v>2.5000000000000001E-2</v>
      </c>
      <c r="AD422" s="8">
        <v>2.5000000000000001E-2</v>
      </c>
      <c r="AE422" s="8">
        <v>2.5000000000000001E-2</v>
      </c>
      <c r="AF422" s="8">
        <v>2.5000000000000001E-2</v>
      </c>
      <c r="AG422" s="8">
        <v>2.5000000000000001E-2</v>
      </c>
      <c r="AH422" s="8">
        <v>2.5000000000000001E-2</v>
      </c>
      <c r="AI422" s="8">
        <v>2.5000000000000001E-2</v>
      </c>
      <c r="AJ422" s="8">
        <v>2.5000000000000001E-2</v>
      </c>
      <c r="AK422" s="8">
        <v>2.5000000000000001E-2</v>
      </c>
      <c r="AL422" s="8">
        <v>2.5000000000000001E-2</v>
      </c>
      <c r="AM422" s="8">
        <v>2.5000000000000001E-2</v>
      </c>
      <c r="AN422" s="8">
        <v>2.5000000000000001E-2</v>
      </c>
      <c r="AO422" s="8">
        <v>2.5000000000000001E-2</v>
      </c>
      <c r="AP422" s="8">
        <v>2.5000000000000001E-2</v>
      </c>
      <c r="AQ422" s="8">
        <v>2.5000000000000001E-2</v>
      </c>
      <c r="AR422" s="8">
        <v>2.5000000000000001E-2</v>
      </c>
      <c r="AS422" s="8">
        <v>2.5000000000000001E-2</v>
      </c>
      <c r="AT422" s="8">
        <v>2.5000000000000001E-2</v>
      </c>
      <c r="AU422" s="8">
        <v>2.5000000000000001E-2</v>
      </c>
      <c r="AV422" s="8">
        <v>2.5000000000000001E-2</v>
      </c>
      <c r="AW422" s="8">
        <v>2.5000000000000001E-2</v>
      </c>
      <c r="AX422" s="8">
        <v>2.5000000000000001E-2</v>
      </c>
      <c r="AY422" s="8">
        <v>2.5000000000000001E-2</v>
      </c>
      <c r="AZ422" s="8">
        <v>2.5000000000000001E-2</v>
      </c>
      <c r="BA422" s="8">
        <v>2.5000000000000001E-2</v>
      </c>
      <c r="BB422" s="8">
        <v>2.5000000000000001E-2</v>
      </c>
      <c r="BC422" s="8">
        <v>2.5000000000000001E-2</v>
      </c>
      <c r="BD422" s="8">
        <v>2.5000000000000001E-2</v>
      </c>
      <c r="BE422" s="8">
        <v>2.5000000000000001E-2</v>
      </c>
      <c r="BF422" s="8">
        <v>2.5000000000000001E-2</v>
      </c>
      <c r="BG422" s="8">
        <v>2.5000000000000001E-2</v>
      </c>
      <c r="BH422" s="8">
        <v>2.5000000000000001E-2</v>
      </c>
      <c r="BI422" s="8">
        <v>2.5000000000000001E-2</v>
      </c>
      <c r="BJ422" s="8">
        <v>2.5000000000000001E-2</v>
      </c>
      <c r="BK422" s="8">
        <v>2.5000000000000001E-2</v>
      </c>
      <c r="BL422" s="8">
        <v>2.5000000000000001E-2</v>
      </c>
      <c r="CK422" s="8">
        <f t="shared" si="101"/>
        <v>0</v>
      </c>
      <c r="CL422" s="8">
        <f t="shared" si="102"/>
        <v>0</v>
      </c>
      <c r="CM422" s="8">
        <f t="shared" si="103"/>
        <v>0</v>
      </c>
      <c r="CN422" s="8">
        <f t="shared" si="104"/>
        <v>0</v>
      </c>
      <c r="CO422" s="8">
        <f t="shared" si="105"/>
        <v>0</v>
      </c>
      <c r="CP422" s="8">
        <f t="shared" si="106"/>
        <v>0</v>
      </c>
      <c r="CQ422" s="8">
        <f t="shared" si="107"/>
        <v>0</v>
      </c>
      <c r="CR422" s="8">
        <f t="shared" si="108"/>
        <v>0</v>
      </c>
      <c r="CS422" s="8">
        <f t="shared" si="109"/>
        <v>0</v>
      </c>
      <c r="CT422" s="8">
        <f t="shared" si="110"/>
        <v>0</v>
      </c>
      <c r="CU422" s="8">
        <f t="shared" si="111"/>
        <v>0</v>
      </c>
      <c r="CV422" s="8">
        <f t="shared" si="112"/>
        <v>0</v>
      </c>
      <c r="CW422" s="8" t="str">
        <f>+_xlfn.XLOOKUP(Table1[[#This Row],[L4 Code]],KIRMATAŞ!B:B,KIRMATAŞ!B:B,"")</f>
        <v/>
      </c>
      <c r="CX422" s="8" t="str">
        <f>+_xlfn.XLOOKUP(Table1[[#This Row],[L4 Code]],'SU TEMİNİ'!C:C,'SU TEMİNİ'!C:C,"")</f>
        <v/>
      </c>
      <c r="CY422" s="8" t="str">
        <f>+_xlfn.XLOOKUP(Table1[[#This Row],[L4 Code]],TAŞ!C:C,TAŞ!C:C,"")</f>
        <v/>
      </c>
      <c r="CZ422" s="8" t="str">
        <f>Table1[[#This Row],[L4 Code]]&amp;"-"&amp;Table1[[#This Row],[T1 Code]]</f>
        <v>E-05.GNL-03.ISG-460-1000</v>
      </c>
      <c r="DA422" s="8"/>
      <c r="DB422" s="8"/>
      <c r="DC422" s="8"/>
      <c r="DD422" s="8"/>
      <c r="DE422" s="8"/>
      <c r="DF422" s="8"/>
      <c r="DG422" s="8"/>
      <c r="DH422" s="8"/>
    </row>
    <row r="423" spans="1:112">
      <c r="A423" s="3" t="s">
        <v>5443</v>
      </c>
      <c r="B423" t="s">
        <v>4310</v>
      </c>
      <c r="D423" t="s">
        <v>4967</v>
      </c>
      <c r="F423" s="77" t="s">
        <v>4973</v>
      </c>
      <c r="H423" s="3" t="s">
        <v>5444</v>
      </c>
      <c r="I423" s="3"/>
      <c r="J423" s="78"/>
      <c r="K423" s="78"/>
      <c r="M423" s="78"/>
      <c r="Y423" s="10">
        <v>2.5000000000000001E-2</v>
      </c>
      <c r="Z423" s="8">
        <v>2.5000000000000001E-2</v>
      </c>
      <c r="AA423" s="8">
        <v>2.5000000000000001E-2</v>
      </c>
      <c r="AB423" s="8">
        <v>2.5000000000000001E-2</v>
      </c>
      <c r="AC423" s="8">
        <v>2.5000000000000001E-2</v>
      </c>
      <c r="AD423" s="8">
        <v>2.5000000000000001E-2</v>
      </c>
      <c r="AE423" s="8">
        <v>2.5000000000000001E-2</v>
      </c>
      <c r="AF423" s="8">
        <v>2.5000000000000001E-2</v>
      </c>
      <c r="AG423" s="8">
        <v>2.5000000000000001E-2</v>
      </c>
      <c r="AH423" s="8">
        <v>2.5000000000000001E-2</v>
      </c>
      <c r="AI423" s="8">
        <v>2.5000000000000001E-2</v>
      </c>
      <c r="AJ423" s="8">
        <v>2.5000000000000001E-2</v>
      </c>
      <c r="AK423" s="8">
        <v>2.5000000000000001E-2</v>
      </c>
      <c r="AL423" s="8">
        <v>2.5000000000000001E-2</v>
      </c>
      <c r="AM423" s="8">
        <v>2.5000000000000001E-2</v>
      </c>
      <c r="AN423" s="8">
        <v>2.5000000000000001E-2</v>
      </c>
      <c r="AO423" s="8">
        <v>2.5000000000000001E-2</v>
      </c>
      <c r="AP423" s="8">
        <v>2.5000000000000001E-2</v>
      </c>
      <c r="AQ423" s="8">
        <v>2.5000000000000001E-2</v>
      </c>
      <c r="AR423" s="8">
        <v>2.5000000000000001E-2</v>
      </c>
      <c r="AS423" s="8">
        <v>2.5000000000000001E-2</v>
      </c>
      <c r="AT423" s="8">
        <v>2.5000000000000001E-2</v>
      </c>
      <c r="AU423" s="8">
        <v>2.5000000000000001E-2</v>
      </c>
      <c r="AV423" s="8">
        <v>2.5000000000000001E-2</v>
      </c>
      <c r="AW423" s="8">
        <v>2.5000000000000001E-2</v>
      </c>
      <c r="AX423" s="8">
        <v>2.5000000000000001E-2</v>
      </c>
      <c r="AY423" s="8">
        <v>2.5000000000000001E-2</v>
      </c>
      <c r="AZ423" s="8">
        <v>2.5000000000000001E-2</v>
      </c>
      <c r="BA423" s="8">
        <v>2.5000000000000001E-2</v>
      </c>
      <c r="BB423" s="8">
        <v>2.5000000000000001E-2</v>
      </c>
      <c r="BC423" s="8">
        <v>2.5000000000000001E-2</v>
      </c>
      <c r="BD423" s="8">
        <v>2.5000000000000001E-2</v>
      </c>
      <c r="BE423" s="8">
        <v>2.5000000000000001E-2</v>
      </c>
      <c r="BF423" s="8">
        <v>2.5000000000000001E-2</v>
      </c>
      <c r="BG423" s="8">
        <v>2.5000000000000001E-2</v>
      </c>
      <c r="BH423" s="8">
        <v>2.5000000000000001E-2</v>
      </c>
      <c r="BI423" s="8">
        <v>2.5000000000000001E-2</v>
      </c>
      <c r="BJ423" s="8">
        <v>2.5000000000000001E-2</v>
      </c>
      <c r="BK423" s="8">
        <v>2.5000000000000001E-2</v>
      </c>
      <c r="BL423" s="8">
        <v>2.5000000000000001E-2</v>
      </c>
      <c r="CK423" s="8">
        <f t="shared" si="101"/>
        <v>0</v>
      </c>
      <c r="CL423" s="8">
        <f t="shared" si="102"/>
        <v>0</v>
      </c>
      <c r="CM423" s="8">
        <f t="shared" si="103"/>
        <v>0</v>
      </c>
      <c r="CN423" s="8">
        <f t="shared" si="104"/>
        <v>0</v>
      </c>
      <c r="CO423" s="8">
        <f t="shared" si="105"/>
        <v>0</v>
      </c>
      <c r="CP423" s="8">
        <f t="shared" si="106"/>
        <v>0</v>
      </c>
      <c r="CQ423" s="8">
        <f t="shared" si="107"/>
        <v>0</v>
      </c>
      <c r="CR423" s="8">
        <f t="shared" si="108"/>
        <v>0</v>
      </c>
      <c r="CS423" s="8">
        <f t="shared" si="109"/>
        <v>0</v>
      </c>
      <c r="CT423" s="8">
        <f t="shared" si="110"/>
        <v>0</v>
      </c>
      <c r="CU423" s="8">
        <f t="shared" si="111"/>
        <v>0</v>
      </c>
      <c r="CV423" s="8">
        <f t="shared" si="112"/>
        <v>0</v>
      </c>
      <c r="CW423" s="8" t="str">
        <f>+_xlfn.XLOOKUP(Table1[[#This Row],[L4 Code]],KIRMATAŞ!B:B,KIRMATAŞ!B:B,"")</f>
        <v/>
      </c>
      <c r="CX423" s="8" t="str">
        <f>+_xlfn.XLOOKUP(Table1[[#This Row],[L4 Code]],'SU TEMİNİ'!C:C,'SU TEMİNİ'!C:C,"")</f>
        <v/>
      </c>
      <c r="CY423" s="8" t="str">
        <f>+_xlfn.XLOOKUP(Table1[[#This Row],[L4 Code]],TAŞ!C:C,TAŞ!C:C,"")</f>
        <v/>
      </c>
      <c r="CZ423" s="8" t="str">
        <f>Table1[[#This Row],[L4 Code]]&amp;"-"&amp;Table1[[#This Row],[T1 Code]]</f>
        <v>E-05.GNL-03.ISG-480-1000</v>
      </c>
      <c r="DA423" s="8"/>
      <c r="DB423" s="8"/>
      <c r="DC423" s="8"/>
      <c r="DD423" s="8"/>
      <c r="DE423" s="8"/>
      <c r="DF423" s="8"/>
      <c r="DG423" s="8"/>
      <c r="DH423" s="8"/>
    </row>
    <row r="424" spans="1:112">
      <c r="A424" s="3" t="s">
        <v>5443</v>
      </c>
      <c r="B424" t="s">
        <v>4313</v>
      </c>
      <c r="D424" t="s">
        <v>4967</v>
      </c>
      <c r="F424" s="77" t="s">
        <v>4973</v>
      </c>
      <c r="H424" s="3" t="s">
        <v>5444</v>
      </c>
      <c r="I424" s="3"/>
      <c r="J424" s="78"/>
      <c r="K424" s="78"/>
      <c r="M424" s="78"/>
      <c r="Y424" s="10">
        <v>2.5000000000000001E-2</v>
      </c>
      <c r="Z424" s="8">
        <v>2.5000000000000001E-2</v>
      </c>
      <c r="AA424" s="8">
        <v>2.5000000000000001E-2</v>
      </c>
      <c r="AB424" s="8">
        <v>2.5000000000000001E-2</v>
      </c>
      <c r="AC424" s="8">
        <v>2.5000000000000001E-2</v>
      </c>
      <c r="AD424" s="8">
        <v>2.5000000000000001E-2</v>
      </c>
      <c r="AE424" s="8">
        <v>2.5000000000000001E-2</v>
      </c>
      <c r="AF424" s="8">
        <v>2.5000000000000001E-2</v>
      </c>
      <c r="AG424" s="8">
        <v>2.5000000000000001E-2</v>
      </c>
      <c r="AH424" s="8">
        <v>2.5000000000000001E-2</v>
      </c>
      <c r="AI424" s="8">
        <v>2.5000000000000001E-2</v>
      </c>
      <c r="AJ424" s="8">
        <v>2.5000000000000001E-2</v>
      </c>
      <c r="AK424" s="8">
        <v>2.5000000000000001E-2</v>
      </c>
      <c r="AL424" s="8">
        <v>2.5000000000000001E-2</v>
      </c>
      <c r="AM424" s="8">
        <v>2.5000000000000001E-2</v>
      </c>
      <c r="AN424" s="8">
        <v>2.5000000000000001E-2</v>
      </c>
      <c r="AO424" s="8">
        <v>2.5000000000000001E-2</v>
      </c>
      <c r="AP424" s="8">
        <v>2.5000000000000001E-2</v>
      </c>
      <c r="AQ424" s="8">
        <v>2.5000000000000001E-2</v>
      </c>
      <c r="AR424" s="8">
        <v>2.5000000000000001E-2</v>
      </c>
      <c r="AS424" s="8">
        <v>2.5000000000000001E-2</v>
      </c>
      <c r="AT424" s="8">
        <v>2.5000000000000001E-2</v>
      </c>
      <c r="AU424" s="8">
        <v>2.5000000000000001E-2</v>
      </c>
      <c r="AV424" s="8">
        <v>2.5000000000000001E-2</v>
      </c>
      <c r="AW424" s="8">
        <v>2.5000000000000001E-2</v>
      </c>
      <c r="AX424" s="8">
        <v>2.5000000000000001E-2</v>
      </c>
      <c r="AY424" s="8">
        <v>2.5000000000000001E-2</v>
      </c>
      <c r="AZ424" s="8">
        <v>2.5000000000000001E-2</v>
      </c>
      <c r="BA424" s="8">
        <v>2.5000000000000001E-2</v>
      </c>
      <c r="BB424" s="8">
        <v>2.5000000000000001E-2</v>
      </c>
      <c r="BC424" s="8">
        <v>2.5000000000000001E-2</v>
      </c>
      <c r="BD424" s="8">
        <v>2.5000000000000001E-2</v>
      </c>
      <c r="BE424" s="8">
        <v>2.5000000000000001E-2</v>
      </c>
      <c r="BF424" s="8">
        <v>2.5000000000000001E-2</v>
      </c>
      <c r="BG424" s="8">
        <v>2.5000000000000001E-2</v>
      </c>
      <c r="BH424" s="8">
        <v>2.5000000000000001E-2</v>
      </c>
      <c r="BI424" s="8">
        <v>2.5000000000000001E-2</v>
      </c>
      <c r="BJ424" s="8">
        <v>2.5000000000000001E-2</v>
      </c>
      <c r="BK424" s="8">
        <v>2.5000000000000001E-2</v>
      </c>
      <c r="BL424" s="8">
        <v>2.5000000000000001E-2</v>
      </c>
      <c r="CK424" s="8">
        <f t="shared" si="101"/>
        <v>0</v>
      </c>
      <c r="CL424" s="8">
        <f t="shared" si="102"/>
        <v>0</v>
      </c>
      <c r="CM424" s="8">
        <f t="shared" si="103"/>
        <v>0</v>
      </c>
      <c r="CN424" s="8">
        <f t="shared" si="104"/>
        <v>0</v>
      </c>
      <c r="CO424" s="8">
        <f t="shared" si="105"/>
        <v>0</v>
      </c>
      <c r="CP424" s="8">
        <f t="shared" si="106"/>
        <v>0</v>
      </c>
      <c r="CQ424" s="8">
        <f t="shared" si="107"/>
        <v>0</v>
      </c>
      <c r="CR424" s="8">
        <f t="shared" si="108"/>
        <v>0</v>
      </c>
      <c r="CS424" s="8">
        <f t="shared" si="109"/>
        <v>0</v>
      </c>
      <c r="CT424" s="8">
        <f t="shared" si="110"/>
        <v>0</v>
      </c>
      <c r="CU424" s="8">
        <f t="shared" si="111"/>
        <v>0</v>
      </c>
      <c r="CV424" s="8">
        <f t="shared" si="112"/>
        <v>0</v>
      </c>
      <c r="CW424" s="8" t="str">
        <f>+_xlfn.XLOOKUP(Table1[[#This Row],[L4 Code]],KIRMATAŞ!B:B,KIRMATAŞ!B:B,"")</f>
        <v/>
      </c>
      <c r="CX424" s="8" t="str">
        <f>+_xlfn.XLOOKUP(Table1[[#This Row],[L4 Code]],'SU TEMİNİ'!C:C,'SU TEMİNİ'!C:C,"")</f>
        <v/>
      </c>
      <c r="CY424" s="8" t="str">
        <f>+_xlfn.XLOOKUP(Table1[[#This Row],[L4 Code]],TAŞ!C:C,TAŞ!C:C,"")</f>
        <v/>
      </c>
      <c r="CZ424" s="8" t="str">
        <f>Table1[[#This Row],[L4 Code]]&amp;"-"&amp;Table1[[#This Row],[T1 Code]]</f>
        <v>E-05.GNL-03.ISG-490-1000</v>
      </c>
      <c r="DA424" s="8"/>
      <c r="DB424" s="8"/>
      <c r="DC424" s="8"/>
      <c r="DD424" s="8"/>
      <c r="DE424" s="8"/>
      <c r="DF424" s="8"/>
      <c r="DG424" s="8"/>
      <c r="DH424" s="8"/>
    </row>
    <row r="425" spans="1:112">
      <c r="A425" s="3" t="s">
        <v>5443</v>
      </c>
      <c r="B425" t="s">
        <v>4316</v>
      </c>
      <c r="D425" t="s">
        <v>4967</v>
      </c>
      <c r="F425" s="77" t="s">
        <v>4973</v>
      </c>
      <c r="H425" s="3" t="s">
        <v>5444</v>
      </c>
      <c r="I425" s="3"/>
      <c r="J425" s="78"/>
      <c r="K425" s="78"/>
      <c r="M425" s="78"/>
      <c r="Y425" s="10">
        <v>2.5000000000000001E-2</v>
      </c>
      <c r="Z425" s="8">
        <v>2.5000000000000001E-2</v>
      </c>
      <c r="AA425" s="8">
        <v>2.5000000000000001E-2</v>
      </c>
      <c r="AB425" s="8">
        <v>2.5000000000000001E-2</v>
      </c>
      <c r="AC425" s="8">
        <v>2.5000000000000001E-2</v>
      </c>
      <c r="AD425" s="8">
        <v>2.5000000000000001E-2</v>
      </c>
      <c r="AE425" s="8">
        <v>2.5000000000000001E-2</v>
      </c>
      <c r="AF425" s="8">
        <v>2.5000000000000001E-2</v>
      </c>
      <c r="AG425" s="8">
        <v>2.5000000000000001E-2</v>
      </c>
      <c r="AH425" s="8">
        <v>2.5000000000000001E-2</v>
      </c>
      <c r="AI425" s="8">
        <v>2.5000000000000001E-2</v>
      </c>
      <c r="AJ425" s="8">
        <v>2.5000000000000001E-2</v>
      </c>
      <c r="AK425" s="8">
        <v>2.5000000000000001E-2</v>
      </c>
      <c r="AL425" s="8">
        <v>2.5000000000000001E-2</v>
      </c>
      <c r="AM425" s="8">
        <v>2.5000000000000001E-2</v>
      </c>
      <c r="AN425" s="8">
        <v>2.5000000000000001E-2</v>
      </c>
      <c r="AO425" s="8">
        <v>2.5000000000000001E-2</v>
      </c>
      <c r="AP425" s="8">
        <v>2.5000000000000001E-2</v>
      </c>
      <c r="AQ425" s="8">
        <v>2.5000000000000001E-2</v>
      </c>
      <c r="AR425" s="8">
        <v>2.5000000000000001E-2</v>
      </c>
      <c r="AS425" s="8">
        <v>2.5000000000000001E-2</v>
      </c>
      <c r="AT425" s="8">
        <v>2.5000000000000001E-2</v>
      </c>
      <c r="AU425" s="8">
        <v>2.5000000000000001E-2</v>
      </c>
      <c r="AV425" s="8">
        <v>2.5000000000000001E-2</v>
      </c>
      <c r="AW425" s="8">
        <v>2.5000000000000001E-2</v>
      </c>
      <c r="AX425" s="8">
        <v>2.5000000000000001E-2</v>
      </c>
      <c r="AY425" s="8">
        <v>2.5000000000000001E-2</v>
      </c>
      <c r="AZ425" s="8">
        <v>2.5000000000000001E-2</v>
      </c>
      <c r="BA425" s="8">
        <v>2.5000000000000001E-2</v>
      </c>
      <c r="BB425" s="8">
        <v>2.5000000000000001E-2</v>
      </c>
      <c r="BC425" s="8">
        <v>2.5000000000000001E-2</v>
      </c>
      <c r="BD425" s="8">
        <v>2.5000000000000001E-2</v>
      </c>
      <c r="BE425" s="8">
        <v>2.5000000000000001E-2</v>
      </c>
      <c r="BF425" s="8">
        <v>2.5000000000000001E-2</v>
      </c>
      <c r="BG425" s="8">
        <v>2.5000000000000001E-2</v>
      </c>
      <c r="BH425" s="8">
        <v>2.5000000000000001E-2</v>
      </c>
      <c r="BI425" s="8">
        <v>2.5000000000000001E-2</v>
      </c>
      <c r="BJ425" s="8">
        <v>2.5000000000000001E-2</v>
      </c>
      <c r="BK425" s="8">
        <v>2.5000000000000001E-2</v>
      </c>
      <c r="BL425" s="8">
        <v>2.5000000000000001E-2</v>
      </c>
      <c r="CK425" s="8">
        <f t="shared" si="101"/>
        <v>0</v>
      </c>
      <c r="CL425" s="8">
        <f t="shared" si="102"/>
        <v>0</v>
      </c>
      <c r="CM425" s="8">
        <f t="shared" si="103"/>
        <v>0</v>
      </c>
      <c r="CN425" s="8">
        <f t="shared" si="104"/>
        <v>0</v>
      </c>
      <c r="CO425" s="8">
        <f t="shared" si="105"/>
        <v>0</v>
      </c>
      <c r="CP425" s="8">
        <f t="shared" si="106"/>
        <v>0</v>
      </c>
      <c r="CQ425" s="8">
        <f t="shared" si="107"/>
        <v>0</v>
      </c>
      <c r="CR425" s="8">
        <f t="shared" si="108"/>
        <v>0</v>
      </c>
      <c r="CS425" s="8">
        <f t="shared" si="109"/>
        <v>0</v>
      </c>
      <c r="CT425" s="8">
        <f t="shared" si="110"/>
        <v>0</v>
      </c>
      <c r="CU425" s="8">
        <f t="shared" si="111"/>
        <v>0</v>
      </c>
      <c r="CV425" s="8">
        <f t="shared" si="112"/>
        <v>0</v>
      </c>
      <c r="CW425" s="8" t="str">
        <f>+_xlfn.XLOOKUP(Table1[[#This Row],[L4 Code]],KIRMATAŞ!B:B,KIRMATAŞ!B:B,"")</f>
        <v/>
      </c>
      <c r="CX425" s="8" t="str">
        <f>+_xlfn.XLOOKUP(Table1[[#This Row],[L4 Code]],'SU TEMİNİ'!C:C,'SU TEMİNİ'!C:C,"")</f>
        <v/>
      </c>
      <c r="CY425" s="8" t="str">
        <f>+_xlfn.XLOOKUP(Table1[[#This Row],[L4 Code]],TAŞ!C:C,TAŞ!C:C,"")</f>
        <v/>
      </c>
      <c r="CZ425" s="8" t="str">
        <f>Table1[[#This Row],[L4 Code]]&amp;"-"&amp;Table1[[#This Row],[T1 Code]]</f>
        <v>E-05.GNL-03.ISG-510-1000</v>
      </c>
      <c r="DA425" s="8"/>
      <c r="DB425" s="8"/>
      <c r="DC425" s="8"/>
      <c r="DD425" s="8"/>
      <c r="DE425" s="8"/>
      <c r="DF425" s="8"/>
      <c r="DG425" s="8"/>
      <c r="DH425" s="8"/>
    </row>
    <row r="426" spans="1:112">
      <c r="A426" s="3" t="s">
        <v>5443</v>
      </c>
      <c r="B426" t="s">
        <v>4318</v>
      </c>
      <c r="D426" t="s">
        <v>4967</v>
      </c>
      <c r="F426" s="77" t="s">
        <v>4973</v>
      </c>
      <c r="H426" s="3" t="s">
        <v>5444</v>
      </c>
      <c r="I426" s="3"/>
      <c r="J426" s="78"/>
      <c r="K426" s="78"/>
      <c r="M426" s="78"/>
      <c r="Y426" s="10">
        <v>2.5000000000000001E-2</v>
      </c>
      <c r="Z426" s="8">
        <v>2.5000000000000001E-2</v>
      </c>
      <c r="AA426" s="8">
        <v>2.5000000000000001E-2</v>
      </c>
      <c r="AB426" s="8">
        <v>2.5000000000000001E-2</v>
      </c>
      <c r="AC426" s="8">
        <v>2.5000000000000001E-2</v>
      </c>
      <c r="AD426" s="8">
        <v>2.5000000000000001E-2</v>
      </c>
      <c r="AE426" s="8">
        <v>2.5000000000000001E-2</v>
      </c>
      <c r="AF426" s="8">
        <v>2.5000000000000001E-2</v>
      </c>
      <c r="AG426" s="8">
        <v>2.5000000000000001E-2</v>
      </c>
      <c r="AH426" s="8">
        <v>2.5000000000000001E-2</v>
      </c>
      <c r="AI426" s="8">
        <v>2.5000000000000001E-2</v>
      </c>
      <c r="AJ426" s="8">
        <v>2.5000000000000001E-2</v>
      </c>
      <c r="AK426" s="8">
        <v>2.5000000000000001E-2</v>
      </c>
      <c r="AL426" s="8">
        <v>2.5000000000000001E-2</v>
      </c>
      <c r="AM426" s="8">
        <v>2.5000000000000001E-2</v>
      </c>
      <c r="AN426" s="8">
        <v>2.5000000000000001E-2</v>
      </c>
      <c r="AO426" s="8">
        <v>2.5000000000000001E-2</v>
      </c>
      <c r="AP426" s="8">
        <v>2.5000000000000001E-2</v>
      </c>
      <c r="AQ426" s="8">
        <v>2.5000000000000001E-2</v>
      </c>
      <c r="AR426" s="8">
        <v>2.5000000000000001E-2</v>
      </c>
      <c r="AS426" s="8">
        <v>2.5000000000000001E-2</v>
      </c>
      <c r="AT426" s="8">
        <v>2.5000000000000001E-2</v>
      </c>
      <c r="AU426" s="8">
        <v>2.5000000000000001E-2</v>
      </c>
      <c r="AV426" s="8">
        <v>2.5000000000000001E-2</v>
      </c>
      <c r="AW426" s="8">
        <v>2.5000000000000001E-2</v>
      </c>
      <c r="AX426" s="8">
        <v>2.5000000000000001E-2</v>
      </c>
      <c r="AY426" s="8">
        <v>2.5000000000000001E-2</v>
      </c>
      <c r="AZ426" s="8">
        <v>2.5000000000000001E-2</v>
      </c>
      <c r="BA426" s="8">
        <v>2.5000000000000001E-2</v>
      </c>
      <c r="BB426" s="8">
        <v>2.5000000000000001E-2</v>
      </c>
      <c r="BC426" s="8">
        <v>2.5000000000000001E-2</v>
      </c>
      <c r="BD426" s="8">
        <v>2.5000000000000001E-2</v>
      </c>
      <c r="BE426" s="8">
        <v>2.5000000000000001E-2</v>
      </c>
      <c r="BF426" s="8">
        <v>2.5000000000000001E-2</v>
      </c>
      <c r="BG426" s="8">
        <v>2.5000000000000001E-2</v>
      </c>
      <c r="BH426" s="8">
        <v>2.5000000000000001E-2</v>
      </c>
      <c r="BI426" s="8">
        <v>2.5000000000000001E-2</v>
      </c>
      <c r="BJ426" s="8">
        <v>2.5000000000000001E-2</v>
      </c>
      <c r="BK426" s="8">
        <v>2.5000000000000001E-2</v>
      </c>
      <c r="BL426" s="8">
        <v>2.5000000000000001E-2</v>
      </c>
      <c r="CK426" s="8">
        <f t="shared" si="101"/>
        <v>0</v>
      </c>
      <c r="CL426" s="8">
        <f t="shared" si="102"/>
        <v>0</v>
      </c>
      <c r="CM426" s="8">
        <f t="shared" si="103"/>
        <v>0</v>
      </c>
      <c r="CN426" s="8">
        <f t="shared" si="104"/>
        <v>0</v>
      </c>
      <c r="CO426" s="8">
        <f t="shared" si="105"/>
        <v>0</v>
      </c>
      <c r="CP426" s="8">
        <f t="shared" si="106"/>
        <v>0</v>
      </c>
      <c r="CQ426" s="8">
        <f t="shared" si="107"/>
        <v>0</v>
      </c>
      <c r="CR426" s="8">
        <f t="shared" si="108"/>
        <v>0</v>
      </c>
      <c r="CS426" s="8">
        <f t="shared" si="109"/>
        <v>0</v>
      </c>
      <c r="CT426" s="8">
        <f t="shared" si="110"/>
        <v>0</v>
      </c>
      <c r="CU426" s="8">
        <f t="shared" si="111"/>
        <v>0</v>
      </c>
      <c r="CV426" s="8">
        <f t="shared" si="112"/>
        <v>0</v>
      </c>
      <c r="CW426" s="8" t="str">
        <f>+_xlfn.XLOOKUP(Table1[[#This Row],[L4 Code]],KIRMATAŞ!B:B,KIRMATAŞ!B:B,"")</f>
        <v/>
      </c>
      <c r="CX426" s="8" t="str">
        <f>+_xlfn.XLOOKUP(Table1[[#This Row],[L4 Code]],'SU TEMİNİ'!C:C,'SU TEMİNİ'!C:C,"")</f>
        <v/>
      </c>
      <c r="CY426" s="8" t="str">
        <f>+_xlfn.XLOOKUP(Table1[[#This Row],[L4 Code]],TAŞ!C:C,TAŞ!C:C,"")</f>
        <v/>
      </c>
      <c r="CZ426" s="8" t="str">
        <f>Table1[[#This Row],[L4 Code]]&amp;"-"&amp;Table1[[#This Row],[T1 Code]]</f>
        <v>E-05.GNL-03.ISG-520-1000</v>
      </c>
      <c r="DA426" s="8"/>
      <c r="DB426" s="8"/>
      <c r="DC426" s="8"/>
      <c r="DD426" s="8"/>
      <c r="DE426" s="8"/>
      <c r="DF426" s="8"/>
      <c r="DG426" s="8"/>
      <c r="DH426" s="8"/>
    </row>
    <row r="427" spans="1:112">
      <c r="A427" s="3" t="s">
        <v>5443</v>
      </c>
      <c r="B427" t="s">
        <v>4320</v>
      </c>
      <c r="D427" t="s">
        <v>4967</v>
      </c>
      <c r="F427" s="77" t="s">
        <v>4973</v>
      </c>
      <c r="H427" s="3" t="s">
        <v>5444</v>
      </c>
      <c r="I427" s="3"/>
      <c r="J427" s="78"/>
      <c r="K427" s="78"/>
      <c r="M427" s="78"/>
      <c r="Y427" s="10">
        <v>2.5000000000000001E-2</v>
      </c>
      <c r="Z427" s="8">
        <v>2.5000000000000001E-2</v>
      </c>
      <c r="AA427" s="8">
        <v>2.5000000000000001E-2</v>
      </c>
      <c r="AB427" s="8">
        <v>2.5000000000000001E-2</v>
      </c>
      <c r="AC427" s="8">
        <v>2.5000000000000001E-2</v>
      </c>
      <c r="AD427" s="8">
        <v>2.5000000000000001E-2</v>
      </c>
      <c r="AE427" s="8">
        <v>2.5000000000000001E-2</v>
      </c>
      <c r="AF427" s="8">
        <v>2.5000000000000001E-2</v>
      </c>
      <c r="AG427" s="8">
        <v>2.5000000000000001E-2</v>
      </c>
      <c r="AH427" s="8">
        <v>2.5000000000000001E-2</v>
      </c>
      <c r="AI427" s="8">
        <v>2.5000000000000001E-2</v>
      </c>
      <c r="AJ427" s="8">
        <v>2.5000000000000001E-2</v>
      </c>
      <c r="AK427" s="8">
        <v>2.5000000000000001E-2</v>
      </c>
      <c r="AL427" s="8">
        <v>2.5000000000000001E-2</v>
      </c>
      <c r="AM427" s="8">
        <v>2.5000000000000001E-2</v>
      </c>
      <c r="AN427" s="8">
        <v>2.5000000000000001E-2</v>
      </c>
      <c r="AO427" s="8">
        <v>2.5000000000000001E-2</v>
      </c>
      <c r="AP427" s="8">
        <v>2.5000000000000001E-2</v>
      </c>
      <c r="AQ427" s="8">
        <v>2.5000000000000001E-2</v>
      </c>
      <c r="AR427" s="8">
        <v>2.5000000000000001E-2</v>
      </c>
      <c r="AS427" s="8">
        <v>2.5000000000000001E-2</v>
      </c>
      <c r="AT427" s="8">
        <v>2.5000000000000001E-2</v>
      </c>
      <c r="AU427" s="8">
        <v>2.5000000000000001E-2</v>
      </c>
      <c r="AV427" s="8">
        <v>2.5000000000000001E-2</v>
      </c>
      <c r="AW427" s="8">
        <v>2.5000000000000001E-2</v>
      </c>
      <c r="AX427" s="8">
        <v>2.5000000000000001E-2</v>
      </c>
      <c r="AY427" s="8">
        <v>2.5000000000000001E-2</v>
      </c>
      <c r="AZ427" s="8">
        <v>2.5000000000000001E-2</v>
      </c>
      <c r="BA427" s="8">
        <v>2.5000000000000001E-2</v>
      </c>
      <c r="BB427" s="8">
        <v>2.5000000000000001E-2</v>
      </c>
      <c r="BC427" s="8">
        <v>2.5000000000000001E-2</v>
      </c>
      <c r="BD427" s="8">
        <v>2.5000000000000001E-2</v>
      </c>
      <c r="BE427" s="8">
        <v>2.5000000000000001E-2</v>
      </c>
      <c r="BF427" s="8">
        <v>2.5000000000000001E-2</v>
      </c>
      <c r="BG427" s="8">
        <v>2.5000000000000001E-2</v>
      </c>
      <c r="BH427" s="8">
        <v>2.5000000000000001E-2</v>
      </c>
      <c r="BI427" s="8">
        <v>2.5000000000000001E-2</v>
      </c>
      <c r="BJ427" s="8">
        <v>2.5000000000000001E-2</v>
      </c>
      <c r="BK427" s="8">
        <v>2.5000000000000001E-2</v>
      </c>
      <c r="BL427" s="8">
        <v>2.5000000000000001E-2</v>
      </c>
      <c r="CK427" s="8">
        <f t="shared" si="101"/>
        <v>0</v>
      </c>
      <c r="CL427" s="8">
        <f t="shared" si="102"/>
        <v>0</v>
      </c>
      <c r="CM427" s="8">
        <f t="shared" si="103"/>
        <v>0</v>
      </c>
      <c r="CN427" s="8">
        <f t="shared" si="104"/>
        <v>0</v>
      </c>
      <c r="CO427" s="8">
        <f t="shared" si="105"/>
        <v>0</v>
      </c>
      <c r="CP427" s="8">
        <f t="shared" si="106"/>
        <v>0</v>
      </c>
      <c r="CQ427" s="8">
        <f t="shared" si="107"/>
        <v>0</v>
      </c>
      <c r="CR427" s="8">
        <f t="shared" si="108"/>
        <v>0</v>
      </c>
      <c r="CS427" s="8">
        <f t="shared" si="109"/>
        <v>0</v>
      </c>
      <c r="CT427" s="8">
        <f t="shared" si="110"/>
        <v>0</v>
      </c>
      <c r="CU427" s="8">
        <f t="shared" si="111"/>
        <v>0</v>
      </c>
      <c r="CV427" s="8">
        <f t="shared" si="112"/>
        <v>0</v>
      </c>
      <c r="CW427" s="8" t="str">
        <f>+_xlfn.XLOOKUP(Table1[[#This Row],[L4 Code]],KIRMATAŞ!B:B,KIRMATAŞ!B:B,"")</f>
        <v/>
      </c>
      <c r="CX427" s="8" t="str">
        <f>+_xlfn.XLOOKUP(Table1[[#This Row],[L4 Code]],'SU TEMİNİ'!C:C,'SU TEMİNİ'!C:C,"")</f>
        <v/>
      </c>
      <c r="CY427" s="8" t="str">
        <f>+_xlfn.XLOOKUP(Table1[[#This Row],[L4 Code]],TAŞ!C:C,TAŞ!C:C,"")</f>
        <v/>
      </c>
      <c r="CZ427" s="8" t="str">
        <f>Table1[[#This Row],[L4 Code]]&amp;"-"&amp;Table1[[#This Row],[T1 Code]]</f>
        <v>E-05.GNL-03.ISG-530-1000</v>
      </c>
      <c r="DA427" s="8"/>
      <c r="DB427" s="8"/>
      <c r="DC427" s="8"/>
      <c r="DD427" s="8"/>
      <c r="DE427" s="8"/>
      <c r="DF427" s="8"/>
      <c r="DG427" s="8"/>
      <c r="DH427" s="8"/>
    </row>
    <row r="428" spans="1:112">
      <c r="A428" s="3" t="s">
        <v>5443</v>
      </c>
      <c r="B428" t="s">
        <v>4322</v>
      </c>
      <c r="D428" t="s">
        <v>4967</v>
      </c>
      <c r="F428" s="77" t="s">
        <v>4973</v>
      </c>
      <c r="H428" s="3" t="s">
        <v>5444</v>
      </c>
      <c r="I428" s="3"/>
      <c r="J428" s="78"/>
      <c r="K428" s="78"/>
      <c r="M428" s="78"/>
      <c r="Y428" s="10">
        <v>2.5000000000000001E-2</v>
      </c>
      <c r="Z428" s="8">
        <v>2.5000000000000001E-2</v>
      </c>
      <c r="AA428" s="8">
        <v>2.5000000000000001E-2</v>
      </c>
      <c r="AB428" s="8">
        <v>2.5000000000000001E-2</v>
      </c>
      <c r="AC428" s="8">
        <v>2.5000000000000001E-2</v>
      </c>
      <c r="AD428" s="8">
        <v>2.5000000000000001E-2</v>
      </c>
      <c r="AE428" s="8">
        <v>2.5000000000000001E-2</v>
      </c>
      <c r="AF428" s="8">
        <v>2.5000000000000001E-2</v>
      </c>
      <c r="AG428" s="8">
        <v>2.5000000000000001E-2</v>
      </c>
      <c r="AH428" s="8">
        <v>2.5000000000000001E-2</v>
      </c>
      <c r="AI428" s="8">
        <v>2.5000000000000001E-2</v>
      </c>
      <c r="AJ428" s="8">
        <v>2.5000000000000001E-2</v>
      </c>
      <c r="AK428" s="8">
        <v>2.5000000000000001E-2</v>
      </c>
      <c r="AL428" s="8">
        <v>2.5000000000000001E-2</v>
      </c>
      <c r="AM428" s="8">
        <v>2.5000000000000001E-2</v>
      </c>
      <c r="AN428" s="8">
        <v>2.5000000000000001E-2</v>
      </c>
      <c r="AO428" s="8">
        <v>2.5000000000000001E-2</v>
      </c>
      <c r="AP428" s="8">
        <v>2.5000000000000001E-2</v>
      </c>
      <c r="AQ428" s="8">
        <v>2.5000000000000001E-2</v>
      </c>
      <c r="AR428" s="8">
        <v>2.5000000000000001E-2</v>
      </c>
      <c r="AS428" s="8">
        <v>2.5000000000000001E-2</v>
      </c>
      <c r="AT428" s="8">
        <v>2.5000000000000001E-2</v>
      </c>
      <c r="AU428" s="8">
        <v>2.5000000000000001E-2</v>
      </c>
      <c r="AV428" s="8">
        <v>2.5000000000000001E-2</v>
      </c>
      <c r="AW428" s="8">
        <v>2.5000000000000001E-2</v>
      </c>
      <c r="AX428" s="8">
        <v>2.5000000000000001E-2</v>
      </c>
      <c r="AY428" s="8">
        <v>2.5000000000000001E-2</v>
      </c>
      <c r="AZ428" s="8">
        <v>2.5000000000000001E-2</v>
      </c>
      <c r="BA428" s="8">
        <v>2.5000000000000001E-2</v>
      </c>
      <c r="BB428" s="8">
        <v>2.5000000000000001E-2</v>
      </c>
      <c r="BC428" s="8">
        <v>2.5000000000000001E-2</v>
      </c>
      <c r="BD428" s="8">
        <v>2.5000000000000001E-2</v>
      </c>
      <c r="BE428" s="8">
        <v>2.5000000000000001E-2</v>
      </c>
      <c r="BF428" s="8">
        <v>2.5000000000000001E-2</v>
      </c>
      <c r="BG428" s="8">
        <v>2.5000000000000001E-2</v>
      </c>
      <c r="BH428" s="8">
        <v>2.5000000000000001E-2</v>
      </c>
      <c r="BI428" s="8">
        <v>2.5000000000000001E-2</v>
      </c>
      <c r="BJ428" s="8">
        <v>2.5000000000000001E-2</v>
      </c>
      <c r="BK428" s="8">
        <v>2.5000000000000001E-2</v>
      </c>
      <c r="BL428" s="8">
        <v>2.5000000000000001E-2</v>
      </c>
      <c r="CK428" s="8">
        <f t="shared" si="101"/>
        <v>0</v>
      </c>
      <c r="CL428" s="8">
        <f t="shared" si="102"/>
        <v>0</v>
      </c>
      <c r="CM428" s="8">
        <f t="shared" si="103"/>
        <v>0</v>
      </c>
      <c r="CN428" s="8">
        <f t="shared" si="104"/>
        <v>0</v>
      </c>
      <c r="CO428" s="8">
        <f t="shared" si="105"/>
        <v>0</v>
      </c>
      <c r="CP428" s="8">
        <f t="shared" si="106"/>
        <v>0</v>
      </c>
      <c r="CQ428" s="8">
        <f t="shared" si="107"/>
        <v>0</v>
      </c>
      <c r="CR428" s="8">
        <f t="shared" si="108"/>
        <v>0</v>
      </c>
      <c r="CS428" s="8">
        <f t="shared" si="109"/>
        <v>0</v>
      </c>
      <c r="CT428" s="8">
        <f t="shared" si="110"/>
        <v>0</v>
      </c>
      <c r="CU428" s="8">
        <f t="shared" si="111"/>
        <v>0</v>
      </c>
      <c r="CV428" s="8">
        <f t="shared" si="112"/>
        <v>0</v>
      </c>
      <c r="CW428" s="8" t="str">
        <f>+_xlfn.XLOOKUP(Table1[[#This Row],[L4 Code]],KIRMATAŞ!B:B,KIRMATAŞ!B:B,"")</f>
        <v/>
      </c>
      <c r="CX428" s="8" t="str">
        <f>+_xlfn.XLOOKUP(Table1[[#This Row],[L4 Code]],'SU TEMİNİ'!C:C,'SU TEMİNİ'!C:C,"")</f>
        <v/>
      </c>
      <c r="CY428" s="8" t="str">
        <f>+_xlfn.XLOOKUP(Table1[[#This Row],[L4 Code]],TAŞ!C:C,TAŞ!C:C,"")</f>
        <v/>
      </c>
      <c r="CZ428" s="8" t="str">
        <f>Table1[[#This Row],[L4 Code]]&amp;"-"&amp;Table1[[#This Row],[T1 Code]]</f>
        <v>E-05.GNL-03.ISG-540-1000</v>
      </c>
      <c r="DA428" s="8"/>
      <c r="DB428" s="8"/>
      <c r="DC428" s="8"/>
      <c r="DD428" s="8"/>
      <c r="DE428" s="8"/>
      <c r="DF428" s="8"/>
      <c r="DG428" s="8"/>
      <c r="DH428" s="8"/>
    </row>
    <row r="429" spans="1:112">
      <c r="A429" s="3" t="s">
        <v>5443</v>
      </c>
      <c r="B429" t="s">
        <v>4327</v>
      </c>
      <c r="D429" t="s">
        <v>4967</v>
      </c>
      <c r="F429" s="77" t="s">
        <v>4973</v>
      </c>
      <c r="H429" s="3" t="s">
        <v>5444</v>
      </c>
      <c r="I429" s="3"/>
      <c r="J429" s="78"/>
      <c r="K429" s="78"/>
      <c r="M429" s="78"/>
      <c r="Y429" s="10">
        <v>2.5000000000000001E-2</v>
      </c>
      <c r="Z429" s="8">
        <v>2.5000000000000001E-2</v>
      </c>
      <c r="AA429" s="8">
        <v>2.5000000000000001E-2</v>
      </c>
      <c r="AB429" s="8">
        <v>2.5000000000000001E-2</v>
      </c>
      <c r="AC429" s="8">
        <v>2.5000000000000001E-2</v>
      </c>
      <c r="AD429" s="8">
        <v>2.5000000000000001E-2</v>
      </c>
      <c r="AE429" s="8">
        <v>2.5000000000000001E-2</v>
      </c>
      <c r="AF429" s="8">
        <v>2.5000000000000001E-2</v>
      </c>
      <c r="AG429" s="8">
        <v>2.5000000000000001E-2</v>
      </c>
      <c r="AH429" s="8">
        <v>2.5000000000000001E-2</v>
      </c>
      <c r="AI429" s="8">
        <v>2.5000000000000001E-2</v>
      </c>
      <c r="AJ429" s="8">
        <v>2.5000000000000001E-2</v>
      </c>
      <c r="AK429" s="8">
        <v>2.5000000000000001E-2</v>
      </c>
      <c r="AL429" s="8">
        <v>2.5000000000000001E-2</v>
      </c>
      <c r="AM429" s="8">
        <v>2.5000000000000001E-2</v>
      </c>
      <c r="AN429" s="8">
        <v>2.5000000000000001E-2</v>
      </c>
      <c r="AO429" s="8">
        <v>2.5000000000000001E-2</v>
      </c>
      <c r="AP429" s="8">
        <v>2.5000000000000001E-2</v>
      </c>
      <c r="AQ429" s="8">
        <v>2.5000000000000001E-2</v>
      </c>
      <c r="AR429" s="8">
        <v>2.5000000000000001E-2</v>
      </c>
      <c r="AS429" s="8">
        <v>2.5000000000000001E-2</v>
      </c>
      <c r="AT429" s="8">
        <v>2.5000000000000001E-2</v>
      </c>
      <c r="AU429" s="8">
        <v>2.5000000000000001E-2</v>
      </c>
      <c r="AV429" s="8">
        <v>2.5000000000000001E-2</v>
      </c>
      <c r="AW429" s="8">
        <v>2.5000000000000001E-2</v>
      </c>
      <c r="AX429" s="8">
        <v>2.5000000000000001E-2</v>
      </c>
      <c r="AY429" s="8">
        <v>2.5000000000000001E-2</v>
      </c>
      <c r="AZ429" s="8">
        <v>2.5000000000000001E-2</v>
      </c>
      <c r="BA429" s="8">
        <v>2.5000000000000001E-2</v>
      </c>
      <c r="BB429" s="8">
        <v>2.5000000000000001E-2</v>
      </c>
      <c r="BC429" s="8">
        <v>2.5000000000000001E-2</v>
      </c>
      <c r="BD429" s="8">
        <v>2.5000000000000001E-2</v>
      </c>
      <c r="BE429" s="8">
        <v>2.5000000000000001E-2</v>
      </c>
      <c r="BF429" s="8">
        <v>2.5000000000000001E-2</v>
      </c>
      <c r="BG429" s="8">
        <v>2.5000000000000001E-2</v>
      </c>
      <c r="BH429" s="8">
        <v>2.5000000000000001E-2</v>
      </c>
      <c r="BI429" s="8">
        <v>2.5000000000000001E-2</v>
      </c>
      <c r="BJ429" s="8">
        <v>2.5000000000000001E-2</v>
      </c>
      <c r="BK429" s="8">
        <v>2.5000000000000001E-2</v>
      </c>
      <c r="BL429" s="8">
        <v>2.5000000000000001E-2</v>
      </c>
      <c r="CK429" s="8">
        <f t="shared" si="101"/>
        <v>0</v>
      </c>
      <c r="CL429" s="8">
        <f t="shared" si="102"/>
        <v>0</v>
      </c>
      <c r="CM429" s="8">
        <f t="shared" si="103"/>
        <v>0</v>
      </c>
      <c r="CN429" s="8">
        <f t="shared" si="104"/>
        <v>0</v>
      </c>
      <c r="CO429" s="8">
        <f t="shared" si="105"/>
        <v>0</v>
      </c>
      <c r="CP429" s="8">
        <f t="shared" si="106"/>
        <v>0</v>
      </c>
      <c r="CQ429" s="8">
        <f t="shared" si="107"/>
        <v>0</v>
      </c>
      <c r="CR429" s="8">
        <f t="shared" si="108"/>
        <v>0</v>
      </c>
      <c r="CS429" s="8">
        <f t="shared" si="109"/>
        <v>0</v>
      </c>
      <c r="CT429" s="8">
        <f t="shared" si="110"/>
        <v>0</v>
      </c>
      <c r="CU429" s="8">
        <f t="shared" si="111"/>
        <v>0</v>
      </c>
      <c r="CV429" s="8">
        <f t="shared" si="112"/>
        <v>0</v>
      </c>
      <c r="CW429" s="8" t="str">
        <f>+_xlfn.XLOOKUP(Table1[[#This Row],[L4 Code]],KIRMATAŞ!B:B,KIRMATAŞ!B:B,"")</f>
        <v/>
      </c>
      <c r="CX429" s="8" t="str">
        <f>+_xlfn.XLOOKUP(Table1[[#This Row],[L4 Code]],'SU TEMİNİ'!C:C,'SU TEMİNİ'!C:C,"")</f>
        <v/>
      </c>
      <c r="CY429" s="8" t="str">
        <f>+_xlfn.XLOOKUP(Table1[[#This Row],[L4 Code]],TAŞ!C:C,TAŞ!C:C,"")</f>
        <v/>
      </c>
      <c r="CZ429" s="8" t="str">
        <f>Table1[[#This Row],[L4 Code]]&amp;"-"&amp;Table1[[#This Row],[T1 Code]]</f>
        <v>E-05.GNL-03.ISG-620-1000</v>
      </c>
      <c r="DA429" s="8"/>
      <c r="DB429" s="8"/>
      <c r="DC429" s="8"/>
      <c r="DD429" s="8"/>
      <c r="DE429" s="8"/>
      <c r="DF429" s="8"/>
      <c r="DG429" s="8"/>
      <c r="DH429" s="8"/>
    </row>
    <row r="430" spans="1:112">
      <c r="A430" s="3" t="s">
        <v>5443</v>
      </c>
      <c r="B430" t="s">
        <v>4343</v>
      </c>
      <c r="D430" t="s">
        <v>4967</v>
      </c>
      <c r="F430" s="77" t="s">
        <v>4973</v>
      </c>
      <c r="H430" s="3" t="s">
        <v>5444</v>
      </c>
      <c r="I430" s="3"/>
      <c r="J430" s="78"/>
      <c r="K430" s="78"/>
      <c r="M430" s="78"/>
      <c r="Y430" s="10">
        <v>2.5000000000000001E-2</v>
      </c>
      <c r="Z430" s="8">
        <v>2.5000000000000001E-2</v>
      </c>
      <c r="AA430" s="8">
        <v>2.5000000000000001E-2</v>
      </c>
      <c r="AB430" s="8">
        <v>2.5000000000000001E-2</v>
      </c>
      <c r="AC430" s="8">
        <v>2.5000000000000001E-2</v>
      </c>
      <c r="AD430" s="8">
        <v>2.5000000000000001E-2</v>
      </c>
      <c r="AE430" s="8">
        <v>2.5000000000000001E-2</v>
      </c>
      <c r="AF430" s="8">
        <v>2.5000000000000001E-2</v>
      </c>
      <c r="AG430" s="8">
        <v>2.5000000000000001E-2</v>
      </c>
      <c r="AH430" s="8">
        <v>2.5000000000000001E-2</v>
      </c>
      <c r="AI430" s="8">
        <v>2.5000000000000001E-2</v>
      </c>
      <c r="AJ430" s="8">
        <v>2.5000000000000001E-2</v>
      </c>
      <c r="AK430" s="8">
        <v>2.5000000000000001E-2</v>
      </c>
      <c r="AL430" s="8">
        <v>2.5000000000000001E-2</v>
      </c>
      <c r="AM430" s="8">
        <v>2.5000000000000001E-2</v>
      </c>
      <c r="AN430" s="8">
        <v>2.5000000000000001E-2</v>
      </c>
      <c r="AO430" s="8">
        <v>2.5000000000000001E-2</v>
      </c>
      <c r="AP430" s="8">
        <v>2.5000000000000001E-2</v>
      </c>
      <c r="AQ430" s="8">
        <v>2.5000000000000001E-2</v>
      </c>
      <c r="AR430" s="8">
        <v>2.5000000000000001E-2</v>
      </c>
      <c r="AS430" s="8">
        <v>2.5000000000000001E-2</v>
      </c>
      <c r="AT430" s="8">
        <v>2.5000000000000001E-2</v>
      </c>
      <c r="AU430" s="8">
        <v>2.5000000000000001E-2</v>
      </c>
      <c r="AV430" s="8">
        <v>2.5000000000000001E-2</v>
      </c>
      <c r="AW430" s="8">
        <v>2.5000000000000001E-2</v>
      </c>
      <c r="AX430" s="8">
        <v>2.5000000000000001E-2</v>
      </c>
      <c r="AY430" s="8">
        <v>2.5000000000000001E-2</v>
      </c>
      <c r="AZ430" s="8">
        <v>2.5000000000000001E-2</v>
      </c>
      <c r="BA430" s="8">
        <v>2.5000000000000001E-2</v>
      </c>
      <c r="BB430" s="8">
        <v>2.5000000000000001E-2</v>
      </c>
      <c r="BC430" s="8">
        <v>2.5000000000000001E-2</v>
      </c>
      <c r="BD430" s="8">
        <v>2.5000000000000001E-2</v>
      </c>
      <c r="BE430" s="8">
        <v>2.5000000000000001E-2</v>
      </c>
      <c r="BF430" s="8">
        <v>2.5000000000000001E-2</v>
      </c>
      <c r="BG430" s="8">
        <v>2.5000000000000001E-2</v>
      </c>
      <c r="BH430" s="8">
        <v>2.5000000000000001E-2</v>
      </c>
      <c r="BI430" s="8">
        <v>2.5000000000000001E-2</v>
      </c>
      <c r="BJ430" s="8">
        <v>2.5000000000000001E-2</v>
      </c>
      <c r="BK430" s="8">
        <v>2.5000000000000001E-2</v>
      </c>
      <c r="BL430" s="8">
        <v>2.5000000000000001E-2</v>
      </c>
      <c r="CK430" s="8">
        <f t="shared" si="101"/>
        <v>0</v>
      </c>
      <c r="CL430" s="8">
        <f t="shared" si="102"/>
        <v>0</v>
      </c>
      <c r="CM430" s="8">
        <f t="shared" si="103"/>
        <v>0</v>
      </c>
      <c r="CN430" s="8">
        <f t="shared" si="104"/>
        <v>0</v>
      </c>
      <c r="CO430" s="8">
        <f t="shared" si="105"/>
        <v>0</v>
      </c>
      <c r="CP430" s="8">
        <f t="shared" si="106"/>
        <v>0</v>
      </c>
      <c r="CQ430" s="8">
        <f t="shared" si="107"/>
        <v>0</v>
      </c>
      <c r="CR430" s="8">
        <f t="shared" si="108"/>
        <v>0</v>
      </c>
      <c r="CS430" s="8">
        <f t="shared" si="109"/>
        <v>0</v>
      </c>
      <c r="CT430" s="8">
        <f t="shared" si="110"/>
        <v>0</v>
      </c>
      <c r="CU430" s="8">
        <f t="shared" si="111"/>
        <v>0</v>
      </c>
      <c r="CV430" s="8">
        <f t="shared" si="112"/>
        <v>0</v>
      </c>
      <c r="CW430" s="8" t="str">
        <f>+_xlfn.XLOOKUP(Table1[[#This Row],[L4 Code]],KIRMATAŞ!B:B,KIRMATAŞ!B:B,"")</f>
        <v/>
      </c>
      <c r="CX430" s="8" t="str">
        <f>+_xlfn.XLOOKUP(Table1[[#This Row],[L4 Code]],'SU TEMİNİ'!C:C,'SU TEMİNİ'!C:C,"")</f>
        <v/>
      </c>
      <c r="CY430" s="8" t="str">
        <f>+_xlfn.XLOOKUP(Table1[[#This Row],[L4 Code]],TAŞ!C:C,TAŞ!C:C,"")</f>
        <v/>
      </c>
      <c r="CZ430" s="8" t="str">
        <f>Table1[[#This Row],[L4 Code]]&amp;"-"&amp;Table1[[#This Row],[T1 Code]]</f>
        <v>E-05.GNL-05.ISI-110-1000</v>
      </c>
      <c r="DA430" s="8"/>
      <c r="DB430" s="8"/>
      <c r="DC430" s="8"/>
      <c r="DD430" s="8"/>
      <c r="DE430" s="8"/>
      <c r="DF430" s="8"/>
      <c r="DG430" s="8"/>
      <c r="DH430" s="8"/>
    </row>
    <row r="431" spans="1:112">
      <c r="A431" s="3" t="s">
        <v>5443</v>
      </c>
      <c r="B431" t="s">
        <v>5216</v>
      </c>
      <c r="D431" t="s">
        <v>4967</v>
      </c>
      <c r="F431" s="77" t="s">
        <v>4973</v>
      </c>
      <c r="H431" s="3" t="s">
        <v>5444</v>
      </c>
      <c r="I431" s="3"/>
      <c r="J431" s="78"/>
      <c r="K431" s="78"/>
      <c r="M431" s="78"/>
      <c r="Y431" s="10">
        <v>2.5000000000000001E-2</v>
      </c>
      <c r="Z431" s="8">
        <v>2.5000000000000001E-2</v>
      </c>
      <c r="AA431" s="8">
        <v>2.5000000000000001E-2</v>
      </c>
      <c r="AB431" s="8">
        <v>2.5000000000000001E-2</v>
      </c>
      <c r="AC431" s="8">
        <v>2.5000000000000001E-2</v>
      </c>
      <c r="AD431" s="8">
        <v>2.5000000000000001E-2</v>
      </c>
      <c r="AE431" s="8">
        <v>2.5000000000000001E-2</v>
      </c>
      <c r="AF431" s="8">
        <v>2.5000000000000001E-2</v>
      </c>
      <c r="AG431" s="8">
        <v>2.5000000000000001E-2</v>
      </c>
      <c r="AH431" s="8">
        <v>2.5000000000000001E-2</v>
      </c>
      <c r="AI431" s="8">
        <v>2.5000000000000001E-2</v>
      </c>
      <c r="AJ431" s="8">
        <v>2.5000000000000001E-2</v>
      </c>
      <c r="AK431" s="8">
        <v>2.5000000000000001E-2</v>
      </c>
      <c r="AL431" s="8">
        <v>2.5000000000000001E-2</v>
      </c>
      <c r="AM431" s="8">
        <v>2.5000000000000001E-2</v>
      </c>
      <c r="AN431" s="8">
        <v>2.5000000000000001E-2</v>
      </c>
      <c r="AO431" s="8">
        <v>2.5000000000000001E-2</v>
      </c>
      <c r="AP431" s="8">
        <v>2.5000000000000001E-2</v>
      </c>
      <c r="AQ431" s="8">
        <v>2.5000000000000001E-2</v>
      </c>
      <c r="AR431" s="8">
        <v>2.5000000000000001E-2</v>
      </c>
      <c r="AS431" s="8">
        <v>2.5000000000000001E-2</v>
      </c>
      <c r="AT431" s="8">
        <v>2.5000000000000001E-2</v>
      </c>
      <c r="AU431" s="8">
        <v>2.5000000000000001E-2</v>
      </c>
      <c r="AV431" s="8">
        <v>2.5000000000000001E-2</v>
      </c>
      <c r="AW431" s="8">
        <v>2.5000000000000001E-2</v>
      </c>
      <c r="AX431" s="8">
        <v>2.5000000000000001E-2</v>
      </c>
      <c r="AY431" s="8">
        <v>2.5000000000000001E-2</v>
      </c>
      <c r="AZ431" s="8">
        <v>2.5000000000000001E-2</v>
      </c>
      <c r="BA431" s="8">
        <v>2.5000000000000001E-2</v>
      </c>
      <c r="BB431" s="8">
        <v>2.5000000000000001E-2</v>
      </c>
      <c r="BC431" s="8">
        <v>2.5000000000000001E-2</v>
      </c>
      <c r="BD431" s="8">
        <v>2.5000000000000001E-2</v>
      </c>
      <c r="BE431" s="8">
        <v>2.5000000000000001E-2</v>
      </c>
      <c r="BF431" s="8">
        <v>2.5000000000000001E-2</v>
      </c>
      <c r="BG431" s="8">
        <v>2.5000000000000001E-2</v>
      </c>
      <c r="BH431" s="8">
        <v>2.5000000000000001E-2</v>
      </c>
      <c r="BI431" s="8">
        <v>2.5000000000000001E-2</v>
      </c>
      <c r="BJ431" s="8">
        <v>2.5000000000000001E-2</v>
      </c>
      <c r="BK431" s="8">
        <v>2.5000000000000001E-2</v>
      </c>
      <c r="BL431" s="8">
        <v>2.5000000000000001E-2</v>
      </c>
      <c r="CK431" s="8">
        <f t="shared" si="101"/>
        <v>0</v>
      </c>
      <c r="CL431" s="8">
        <f t="shared" si="102"/>
        <v>0</v>
      </c>
      <c r="CM431" s="8">
        <f t="shared" si="103"/>
        <v>0</v>
      </c>
      <c r="CN431" s="8">
        <f t="shared" si="104"/>
        <v>0</v>
      </c>
      <c r="CO431" s="8">
        <f t="shared" si="105"/>
        <v>0</v>
      </c>
      <c r="CP431" s="8">
        <f t="shared" si="106"/>
        <v>0</v>
      </c>
      <c r="CQ431" s="8">
        <f t="shared" si="107"/>
        <v>0</v>
      </c>
      <c r="CR431" s="8">
        <f t="shared" si="108"/>
        <v>0</v>
      </c>
      <c r="CS431" s="8">
        <f t="shared" si="109"/>
        <v>0</v>
      </c>
      <c r="CT431" s="8">
        <f t="shared" si="110"/>
        <v>0</v>
      </c>
      <c r="CU431" s="8">
        <f t="shared" si="111"/>
        <v>0</v>
      </c>
      <c r="CV431" s="8">
        <f t="shared" si="112"/>
        <v>0</v>
      </c>
      <c r="CW431" s="8" t="str">
        <f>+_xlfn.XLOOKUP(Table1[[#This Row],[L4 Code]],KIRMATAŞ!B:B,KIRMATAŞ!B:B,"")</f>
        <v/>
      </c>
      <c r="CX431" s="8" t="str">
        <f>+_xlfn.XLOOKUP(Table1[[#This Row],[L4 Code]],'SU TEMİNİ'!C:C,'SU TEMİNİ'!C:C,"")</f>
        <v/>
      </c>
      <c r="CY431" s="8" t="str">
        <f>+_xlfn.XLOOKUP(Table1[[#This Row],[L4 Code]],TAŞ!C:C,TAŞ!C:C,"")</f>
        <v/>
      </c>
      <c r="CZ431" s="8" t="str">
        <f>Table1[[#This Row],[L4 Code]]&amp;"-"&amp;Table1[[#This Row],[T1 Code]]</f>
        <v>E-05.GNL-05.ISI-111-1000</v>
      </c>
      <c r="DA431" s="8"/>
      <c r="DB431" s="8"/>
      <c r="DC431" s="8"/>
      <c r="DD431" s="8"/>
      <c r="DE431" s="8"/>
      <c r="DF431" s="8"/>
      <c r="DG431" s="8"/>
      <c r="DH431" s="8"/>
    </row>
    <row r="432" spans="1:112">
      <c r="A432" s="3" t="s">
        <v>5443</v>
      </c>
      <c r="B432" t="s">
        <v>4349</v>
      </c>
      <c r="D432" t="s">
        <v>4967</v>
      </c>
      <c r="F432" s="77" t="s">
        <v>4973</v>
      </c>
      <c r="H432" s="3" t="s">
        <v>5444</v>
      </c>
      <c r="I432" s="3"/>
      <c r="J432" s="78"/>
      <c r="K432" s="78"/>
      <c r="M432" s="78"/>
      <c r="Y432" s="10">
        <v>2.5000000000000001E-2</v>
      </c>
      <c r="Z432" s="8">
        <v>2.5000000000000001E-2</v>
      </c>
      <c r="AA432" s="8">
        <v>2.5000000000000001E-2</v>
      </c>
      <c r="AB432" s="8">
        <v>2.5000000000000001E-2</v>
      </c>
      <c r="AC432" s="8">
        <v>2.5000000000000001E-2</v>
      </c>
      <c r="AD432" s="8">
        <v>2.5000000000000001E-2</v>
      </c>
      <c r="AE432" s="8">
        <v>2.5000000000000001E-2</v>
      </c>
      <c r="AF432" s="8">
        <v>2.5000000000000001E-2</v>
      </c>
      <c r="AG432" s="8">
        <v>2.5000000000000001E-2</v>
      </c>
      <c r="AH432" s="8">
        <v>2.5000000000000001E-2</v>
      </c>
      <c r="AI432" s="8">
        <v>2.5000000000000001E-2</v>
      </c>
      <c r="AJ432" s="8">
        <v>2.5000000000000001E-2</v>
      </c>
      <c r="AK432" s="8">
        <v>2.5000000000000001E-2</v>
      </c>
      <c r="AL432" s="8">
        <v>2.5000000000000001E-2</v>
      </c>
      <c r="AM432" s="8">
        <v>2.5000000000000001E-2</v>
      </c>
      <c r="AN432" s="8">
        <v>2.5000000000000001E-2</v>
      </c>
      <c r="AO432" s="8">
        <v>2.5000000000000001E-2</v>
      </c>
      <c r="AP432" s="8">
        <v>2.5000000000000001E-2</v>
      </c>
      <c r="AQ432" s="8">
        <v>2.5000000000000001E-2</v>
      </c>
      <c r="AR432" s="8">
        <v>2.5000000000000001E-2</v>
      </c>
      <c r="AS432" s="8">
        <v>2.5000000000000001E-2</v>
      </c>
      <c r="AT432" s="8">
        <v>2.5000000000000001E-2</v>
      </c>
      <c r="AU432" s="8">
        <v>2.5000000000000001E-2</v>
      </c>
      <c r="AV432" s="8">
        <v>2.5000000000000001E-2</v>
      </c>
      <c r="AW432" s="8">
        <v>2.5000000000000001E-2</v>
      </c>
      <c r="AX432" s="8">
        <v>2.5000000000000001E-2</v>
      </c>
      <c r="AY432" s="8">
        <v>2.5000000000000001E-2</v>
      </c>
      <c r="AZ432" s="8">
        <v>2.5000000000000001E-2</v>
      </c>
      <c r="BA432" s="8">
        <v>2.5000000000000001E-2</v>
      </c>
      <c r="BB432" s="8">
        <v>2.5000000000000001E-2</v>
      </c>
      <c r="BC432" s="8">
        <v>2.5000000000000001E-2</v>
      </c>
      <c r="BD432" s="8">
        <v>2.5000000000000001E-2</v>
      </c>
      <c r="BE432" s="8">
        <v>2.5000000000000001E-2</v>
      </c>
      <c r="BF432" s="8">
        <v>2.5000000000000001E-2</v>
      </c>
      <c r="BG432" s="8">
        <v>2.5000000000000001E-2</v>
      </c>
      <c r="BH432" s="8">
        <v>2.5000000000000001E-2</v>
      </c>
      <c r="BI432" s="8">
        <v>2.5000000000000001E-2</v>
      </c>
      <c r="BJ432" s="8">
        <v>2.5000000000000001E-2</v>
      </c>
      <c r="BK432" s="8">
        <v>2.5000000000000001E-2</v>
      </c>
      <c r="BL432" s="8">
        <v>2.5000000000000001E-2</v>
      </c>
      <c r="CK432" s="8">
        <f t="shared" si="101"/>
        <v>0</v>
      </c>
      <c r="CL432" s="8">
        <f t="shared" si="102"/>
        <v>0</v>
      </c>
      <c r="CM432" s="8">
        <f t="shared" si="103"/>
        <v>0</v>
      </c>
      <c r="CN432" s="8">
        <f t="shared" si="104"/>
        <v>0</v>
      </c>
      <c r="CO432" s="8">
        <f t="shared" si="105"/>
        <v>0</v>
      </c>
      <c r="CP432" s="8">
        <f t="shared" si="106"/>
        <v>0</v>
      </c>
      <c r="CQ432" s="8">
        <f t="shared" si="107"/>
        <v>0</v>
      </c>
      <c r="CR432" s="8">
        <f t="shared" si="108"/>
        <v>0</v>
      </c>
      <c r="CS432" s="8">
        <f t="shared" si="109"/>
        <v>0</v>
      </c>
      <c r="CT432" s="8">
        <f t="shared" si="110"/>
        <v>0</v>
      </c>
      <c r="CU432" s="8">
        <f t="shared" si="111"/>
        <v>0</v>
      </c>
      <c r="CV432" s="8">
        <f t="shared" si="112"/>
        <v>0</v>
      </c>
      <c r="CW432" s="8" t="str">
        <f>+_xlfn.XLOOKUP(Table1[[#This Row],[L4 Code]],KIRMATAŞ!B:B,KIRMATAŞ!B:B,"")</f>
        <v/>
      </c>
      <c r="CX432" s="8" t="str">
        <f>+_xlfn.XLOOKUP(Table1[[#This Row],[L4 Code]],'SU TEMİNİ'!C:C,'SU TEMİNİ'!C:C,"")</f>
        <v/>
      </c>
      <c r="CY432" s="8" t="str">
        <f>+_xlfn.XLOOKUP(Table1[[#This Row],[L4 Code]],TAŞ!C:C,TAŞ!C:C,"")</f>
        <v/>
      </c>
      <c r="CZ432" s="8" t="str">
        <f>Table1[[#This Row],[L4 Code]]&amp;"-"&amp;Table1[[#This Row],[T1 Code]]</f>
        <v>E-05.GNL-06.ESU-110-1000</v>
      </c>
      <c r="DA432" s="8"/>
      <c r="DB432" s="8"/>
      <c r="DC432" s="8"/>
      <c r="DD432" s="8"/>
      <c r="DE432" s="8"/>
      <c r="DF432" s="8"/>
      <c r="DG432" s="8"/>
      <c r="DH432" s="8"/>
    </row>
    <row r="433" spans="1:112">
      <c r="A433" s="3" t="s">
        <v>5443</v>
      </c>
      <c r="B433" t="s">
        <v>4351</v>
      </c>
      <c r="D433" t="s">
        <v>4967</v>
      </c>
      <c r="F433" s="77" t="s">
        <v>4973</v>
      </c>
      <c r="H433" s="3" t="s">
        <v>5444</v>
      </c>
      <c r="I433" s="3"/>
      <c r="J433" s="78"/>
      <c r="K433" s="78"/>
      <c r="M433" s="78"/>
      <c r="Y433" s="10">
        <v>2.5000000000000001E-2</v>
      </c>
      <c r="Z433" s="8">
        <v>2.5000000000000001E-2</v>
      </c>
      <c r="AA433" s="8">
        <v>2.5000000000000001E-2</v>
      </c>
      <c r="AB433" s="8">
        <v>2.5000000000000001E-2</v>
      </c>
      <c r="AC433" s="8">
        <v>2.5000000000000001E-2</v>
      </c>
      <c r="AD433" s="8">
        <v>2.5000000000000001E-2</v>
      </c>
      <c r="AE433" s="8">
        <v>2.5000000000000001E-2</v>
      </c>
      <c r="AF433" s="8">
        <v>2.5000000000000001E-2</v>
      </c>
      <c r="AG433" s="8">
        <v>2.5000000000000001E-2</v>
      </c>
      <c r="AH433" s="8">
        <v>2.5000000000000001E-2</v>
      </c>
      <c r="AI433" s="8">
        <v>2.5000000000000001E-2</v>
      </c>
      <c r="AJ433" s="8">
        <v>2.5000000000000001E-2</v>
      </c>
      <c r="AK433" s="8">
        <v>2.5000000000000001E-2</v>
      </c>
      <c r="AL433" s="8">
        <v>2.5000000000000001E-2</v>
      </c>
      <c r="AM433" s="8">
        <v>2.5000000000000001E-2</v>
      </c>
      <c r="AN433" s="8">
        <v>2.5000000000000001E-2</v>
      </c>
      <c r="AO433" s="8">
        <v>2.5000000000000001E-2</v>
      </c>
      <c r="AP433" s="8">
        <v>2.5000000000000001E-2</v>
      </c>
      <c r="AQ433" s="8">
        <v>2.5000000000000001E-2</v>
      </c>
      <c r="AR433" s="8">
        <v>2.5000000000000001E-2</v>
      </c>
      <c r="AS433" s="8">
        <v>2.5000000000000001E-2</v>
      </c>
      <c r="AT433" s="8">
        <v>2.5000000000000001E-2</v>
      </c>
      <c r="AU433" s="8">
        <v>2.5000000000000001E-2</v>
      </c>
      <c r="AV433" s="8">
        <v>2.5000000000000001E-2</v>
      </c>
      <c r="AW433" s="8">
        <v>2.5000000000000001E-2</v>
      </c>
      <c r="AX433" s="8">
        <v>2.5000000000000001E-2</v>
      </c>
      <c r="AY433" s="8">
        <v>2.5000000000000001E-2</v>
      </c>
      <c r="AZ433" s="8">
        <v>2.5000000000000001E-2</v>
      </c>
      <c r="BA433" s="8">
        <v>2.5000000000000001E-2</v>
      </c>
      <c r="BB433" s="8">
        <v>2.5000000000000001E-2</v>
      </c>
      <c r="BC433" s="8">
        <v>2.5000000000000001E-2</v>
      </c>
      <c r="BD433" s="8">
        <v>2.5000000000000001E-2</v>
      </c>
      <c r="BE433" s="8">
        <v>2.5000000000000001E-2</v>
      </c>
      <c r="BF433" s="8">
        <v>2.5000000000000001E-2</v>
      </c>
      <c r="BG433" s="8">
        <v>2.5000000000000001E-2</v>
      </c>
      <c r="BH433" s="8">
        <v>2.5000000000000001E-2</v>
      </c>
      <c r="BI433" s="8">
        <v>2.5000000000000001E-2</v>
      </c>
      <c r="BJ433" s="8">
        <v>2.5000000000000001E-2</v>
      </c>
      <c r="BK433" s="8">
        <v>2.5000000000000001E-2</v>
      </c>
      <c r="BL433" s="8">
        <v>2.5000000000000001E-2</v>
      </c>
      <c r="CK433" s="8">
        <f t="shared" si="101"/>
        <v>0</v>
      </c>
      <c r="CL433" s="8">
        <f t="shared" si="102"/>
        <v>0</v>
      </c>
      <c r="CM433" s="8">
        <f t="shared" si="103"/>
        <v>0</v>
      </c>
      <c r="CN433" s="8">
        <f t="shared" si="104"/>
        <v>0</v>
      </c>
      <c r="CO433" s="8">
        <f t="shared" si="105"/>
        <v>0</v>
      </c>
      <c r="CP433" s="8">
        <f t="shared" si="106"/>
        <v>0</v>
      </c>
      <c r="CQ433" s="8">
        <f t="shared" si="107"/>
        <v>0</v>
      </c>
      <c r="CR433" s="8">
        <f t="shared" si="108"/>
        <v>0</v>
      </c>
      <c r="CS433" s="8">
        <f t="shared" si="109"/>
        <v>0</v>
      </c>
      <c r="CT433" s="8">
        <f t="shared" si="110"/>
        <v>0</v>
      </c>
      <c r="CU433" s="8">
        <f t="shared" si="111"/>
        <v>0</v>
      </c>
      <c r="CV433" s="8">
        <f t="shared" si="112"/>
        <v>0</v>
      </c>
      <c r="CW433" s="8" t="str">
        <f>+_xlfn.XLOOKUP(Table1[[#This Row],[L4 Code]],KIRMATAŞ!B:B,KIRMATAŞ!B:B,"")</f>
        <v/>
      </c>
      <c r="CX433" s="8" t="str">
        <f>+_xlfn.XLOOKUP(Table1[[#This Row],[L4 Code]],'SU TEMİNİ'!C:C,'SU TEMİNİ'!C:C,"")</f>
        <v/>
      </c>
      <c r="CY433" s="8" t="str">
        <f>+_xlfn.XLOOKUP(Table1[[#This Row],[L4 Code]],TAŞ!C:C,TAŞ!C:C,"")</f>
        <v/>
      </c>
      <c r="CZ433" s="8" t="str">
        <f>Table1[[#This Row],[L4 Code]]&amp;"-"&amp;Table1[[#This Row],[T1 Code]]</f>
        <v>E-05.GNL-06.ESU-120-1000</v>
      </c>
      <c r="DA433" s="8"/>
      <c r="DB433" s="8"/>
      <c r="DC433" s="8"/>
      <c r="DD433" s="8"/>
      <c r="DE433" s="8"/>
      <c r="DF433" s="8"/>
      <c r="DG433" s="8"/>
      <c r="DH433" s="8"/>
    </row>
    <row r="434" spans="1:112">
      <c r="A434" s="3" t="s">
        <v>5443</v>
      </c>
      <c r="B434" t="s">
        <v>4353</v>
      </c>
      <c r="D434" t="s">
        <v>4967</v>
      </c>
      <c r="F434" s="77" t="s">
        <v>4973</v>
      </c>
      <c r="H434" s="3" t="s">
        <v>5444</v>
      </c>
      <c r="I434" s="3"/>
      <c r="J434" s="78"/>
      <c r="K434" s="78"/>
      <c r="M434" s="78"/>
      <c r="Y434" s="10">
        <v>2.5000000000000001E-2</v>
      </c>
      <c r="Z434" s="8">
        <v>2.5000000000000001E-2</v>
      </c>
      <c r="AA434" s="8">
        <v>2.5000000000000001E-2</v>
      </c>
      <c r="AB434" s="8">
        <v>2.5000000000000001E-2</v>
      </c>
      <c r="AC434" s="8">
        <v>2.5000000000000001E-2</v>
      </c>
      <c r="AD434" s="8">
        <v>2.5000000000000001E-2</v>
      </c>
      <c r="AE434" s="8">
        <v>2.5000000000000001E-2</v>
      </c>
      <c r="AF434" s="8">
        <v>2.5000000000000001E-2</v>
      </c>
      <c r="AG434" s="8">
        <v>2.5000000000000001E-2</v>
      </c>
      <c r="AH434" s="8">
        <v>2.5000000000000001E-2</v>
      </c>
      <c r="AI434" s="8">
        <v>2.5000000000000001E-2</v>
      </c>
      <c r="AJ434" s="8">
        <v>2.5000000000000001E-2</v>
      </c>
      <c r="AK434" s="8">
        <v>2.5000000000000001E-2</v>
      </c>
      <c r="AL434" s="8">
        <v>2.5000000000000001E-2</v>
      </c>
      <c r="AM434" s="8">
        <v>2.5000000000000001E-2</v>
      </c>
      <c r="AN434" s="8">
        <v>2.5000000000000001E-2</v>
      </c>
      <c r="AO434" s="8">
        <v>2.5000000000000001E-2</v>
      </c>
      <c r="AP434" s="8">
        <v>2.5000000000000001E-2</v>
      </c>
      <c r="AQ434" s="8">
        <v>2.5000000000000001E-2</v>
      </c>
      <c r="AR434" s="8">
        <v>2.5000000000000001E-2</v>
      </c>
      <c r="AS434" s="8">
        <v>2.5000000000000001E-2</v>
      </c>
      <c r="AT434" s="8">
        <v>2.5000000000000001E-2</v>
      </c>
      <c r="AU434" s="8">
        <v>2.5000000000000001E-2</v>
      </c>
      <c r="AV434" s="8">
        <v>2.5000000000000001E-2</v>
      </c>
      <c r="AW434" s="8">
        <v>2.5000000000000001E-2</v>
      </c>
      <c r="AX434" s="8">
        <v>2.5000000000000001E-2</v>
      </c>
      <c r="AY434" s="8">
        <v>2.5000000000000001E-2</v>
      </c>
      <c r="AZ434" s="8">
        <v>2.5000000000000001E-2</v>
      </c>
      <c r="BA434" s="8">
        <v>2.5000000000000001E-2</v>
      </c>
      <c r="BB434" s="8">
        <v>2.5000000000000001E-2</v>
      </c>
      <c r="BC434" s="8">
        <v>2.5000000000000001E-2</v>
      </c>
      <c r="BD434" s="8">
        <v>2.5000000000000001E-2</v>
      </c>
      <c r="BE434" s="8">
        <v>2.5000000000000001E-2</v>
      </c>
      <c r="BF434" s="8">
        <v>2.5000000000000001E-2</v>
      </c>
      <c r="BG434" s="8">
        <v>2.5000000000000001E-2</v>
      </c>
      <c r="BH434" s="8">
        <v>2.5000000000000001E-2</v>
      </c>
      <c r="BI434" s="8">
        <v>2.5000000000000001E-2</v>
      </c>
      <c r="BJ434" s="8">
        <v>2.5000000000000001E-2</v>
      </c>
      <c r="BK434" s="8">
        <v>2.5000000000000001E-2</v>
      </c>
      <c r="BL434" s="8">
        <v>2.5000000000000001E-2</v>
      </c>
      <c r="CK434" s="8">
        <f t="shared" si="101"/>
        <v>0</v>
      </c>
      <c r="CL434" s="8">
        <f t="shared" si="102"/>
        <v>0</v>
      </c>
      <c r="CM434" s="8">
        <f t="shared" si="103"/>
        <v>0</v>
      </c>
      <c r="CN434" s="8">
        <f t="shared" si="104"/>
        <v>0</v>
      </c>
      <c r="CO434" s="8">
        <f t="shared" si="105"/>
        <v>0</v>
      </c>
      <c r="CP434" s="8">
        <f t="shared" si="106"/>
        <v>0</v>
      </c>
      <c r="CQ434" s="8">
        <f t="shared" si="107"/>
        <v>0</v>
      </c>
      <c r="CR434" s="8">
        <f t="shared" si="108"/>
        <v>0</v>
      </c>
      <c r="CS434" s="8">
        <f t="shared" si="109"/>
        <v>0</v>
      </c>
      <c r="CT434" s="8">
        <f t="shared" si="110"/>
        <v>0</v>
      </c>
      <c r="CU434" s="8">
        <f t="shared" si="111"/>
        <v>0</v>
      </c>
      <c r="CV434" s="8">
        <f t="shared" si="112"/>
        <v>0</v>
      </c>
      <c r="CW434" s="8" t="str">
        <f>+_xlfn.XLOOKUP(Table1[[#This Row],[L4 Code]],KIRMATAŞ!B:B,KIRMATAŞ!B:B,"")</f>
        <v/>
      </c>
      <c r="CX434" s="8" t="str">
        <f>+_xlfn.XLOOKUP(Table1[[#This Row],[L4 Code]],'SU TEMİNİ'!C:C,'SU TEMİNİ'!C:C,"")</f>
        <v/>
      </c>
      <c r="CY434" s="8" t="str">
        <f>+_xlfn.XLOOKUP(Table1[[#This Row],[L4 Code]],TAŞ!C:C,TAŞ!C:C,"")</f>
        <v/>
      </c>
      <c r="CZ434" s="8" t="str">
        <f>Table1[[#This Row],[L4 Code]]&amp;"-"&amp;Table1[[#This Row],[T1 Code]]</f>
        <v>E-05.GNL-06.ESU-210-1000</v>
      </c>
      <c r="DA434" s="8"/>
      <c r="DB434" s="8"/>
      <c r="DC434" s="8"/>
      <c r="DD434" s="8"/>
      <c r="DE434" s="8"/>
      <c r="DF434" s="8"/>
      <c r="DG434" s="8"/>
      <c r="DH434" s="8"/>
    </row>
    <row r="435" spans="1:112">
      <c r="A435" s="3" t="s">
        <v>5443</v>
      </c>
      <c r="B435" t="s">
        <v>4355</v>
      </c>
      <c r="D435" t="s">
        <v>4967</v>
      </c>
      <c r="F435" s="77" t="s">
        <v>4973</v>
      </c>
      <c r="H435" s="3" t="s">
        <v>5444</v>
      </c>
      <c r="I435" s="3"/>
      <c r="J435" s="78"/>
      <c r="K435" s="78"/>
      <c r="M435" s="78"/>
      <c r="Y435" s="10">
        <v>2.5000000000000001E-2</v>
      </c>
      <c r="Z435" s="8">
        <v>2.5000000000000001E-2</v>
      </c>
      <c r="AA435" s="8">
        <v>2.5000000000000001E-2</v>
      </c>
      <c r="AB435" s="8">
        <v>2.5000000000000001E-2</v>
      </c>
      <c r="AC435" s="8">
        <v>2.5000000000000001E-2</v>
      </c>
      <c r="AD435" s="8">
        <v>2.5000000000000001E-2</v>
      </c>
      <c r="AE435" s="8">
        <v>2.5000000000000001E-2</v>
      </c>
      <c r="AF435" s="8">
        <v>2.5000000000000001E-2</v>
      </c>
      <c r="AG435" s="8">
        <v>2.5000000000000001E-2</v>
      </c>
      <c r="AH435" s="8">
        <v>2.5000000000000001E-2</v>
      </c>
      <c r="AI435" s="8">
        <v>2.5000000000000001E-2</v>
      </c>
      <c r="AJ435" s="8">
        <v>2.5000000000000001E-2</v>
      </c>
      <c r="AK435" s="8">
        <v>2.5000000000000001E-2</v>
      </c>
      <c r="AL435" s="8">
        <v>2.5000000000000001E-2</v>
      </c>
      <c r="AM435" s="8">
        <v>2.5000000000000001E-2</v>
      </c>
      <c r="AN435" s="8">
        <v>2.5000000000000001E-2</v>
      </c>
      <c r="AO435" s="8">
        <v>2.5000000000000001E-2</v>
      </c>
      <c r="AP435" s="8">
        <v>2.5000000000000001E-2</v>
      </c>
      <c r="AQ435" s="8">
        <v>2.5000000000000001E-2</v>
      </c>
      <c r="AR435" s="8">
        <v>2.5000000000000001E-2</v>
      </c>
      <c r="AS435" s="8">
        <v>2.5000000000000001E-2</v>
      </c>
      <c r="AT435" s="8">
        <v>2.5000000000000001E-2</v>
      </c>
      <c r="AU435" s="8">
        <v>2.5000000000000001E-2</v>
      </c>
      <c r="AV435" s="8">
        <v>2.5000000000000001E-2</v>
      </c>
      <c r="AW435" s="8">
        <v>2.5000000000000001E-2</v>
      </c>
      <c r="AX435" s="8">
        <v>2.5000000000000001E-2</v>
      </c>
      <c r="AY435" s="8">
        <v>2.5000000000000001E-2</v>
      </c>
      <c r="AZ435" s="8">
        <v>2.5000000000000001E-2</v>
      </c>
      <c r="BA435" s="8">
        <v>2.5000000000000001E-2</v>
      </c>
      <c r="BB435" s="8">
        <v>2.5000000000000001E-2</v>
      </c>
      <c r="BC435" s="8">
        <v>2.5000000000000001E-2</v>
      </c>
      <c r="BD435" s="8">
        <v>2.5000000000000001E-2</v>
      </c>
      <c r="BE435" s="8">
        <v>2.5000000000000001E-2</v>
      </c>
      <c r="BF435" s="8">
        <v>2.5000000000000001E-2</v>
      </c>
      <c r="BG435" s="8">
        <v>2.5000000000000001E-2</v>
      </c>
      <c r="BH435" s="8">
        <v>2.5000000000000001E-2</v>
      </c>
      <c r="BI435" s="8">
        <v>2.5000000000000001E-2</v>
      </c>
      <c r="BJ435" s="8">
        <v>2.5000000000000001E-2</v>
      </c>
      <c r="BK435" s="8">
        <v>2.5000000000000001E-2</v>
      </c>
      <c r="BL435" s="8">
        <v>2.5000000000000001E-2</v>
      </c>
      <c r="CK435" s="8">
        <f t="shared" si="101"/>
        <v>0</v>
      </c>
      <c r="CL435" s="8">
        <f t="shared" si="102"/>
        <v>0</v>
      </c>
      <c r="CM435" s="8">
        <f t="shared" si="103"/>
        <v>0</v>
      </c>
      <c r="CN435" s="8">
        <f t="shared" si="104"/>
        <v>0</v>
      </c>
      <c r="CO435" s="8">
        <f t="shared" si="105"/>
        <v>0</v>
      </c>
      <c r="CP435" s="8">
        <f t="shared" si="106"/>
        <v>0</v>
      </c>
      <c r="CQ435" s="8">
        <f t="shared" si="107"/>
        <v>0</v>
      </c>
      <c r="CR435" s="8">
        <f t="shared" si="108"/>
        <v>0</v>
      </c>
      <c r="CS435" s="8">
        <f t="shared" si="109"/>
        <v>0</v>
      </c>
      <c r="CT435" s="8">
        <f t="shared" si="110"/>
        <v>0</v>
      </c>
      <c r="CU435" s="8">
        <f t="shared" si="111"/>
        <v>0</v>
      </c>
      <c r="CV435" s="8">
        <f t="shared" si="112"/>
        <v>0</v>
      </c>
      <c r="CW435" s="8" t="str">
        <f>+_xlfn.XLOOKUP(Table1[[#This Row],[L4 Code]],KIRMATAŞ!B:B,KIRMATAŞ!B:B,"")</f>
        <v/>
      </c>
      <c r="CX435" s="8" t="str">
        <f>+_xlfn.XLOOKUP(Table1[[#This Row],[L4 Code]],'SU TEMİNİ'!C:C,'SU TEMİNİ'!C:C,"")</f>
        <v/>
      </c>
      <c r="CY435" s="8" t="str">
        <f>+_xlfn.XLOOKUP(Table1[[#This Row],[L4 Code]],TAŞ!C:C,TAŞ!C:C,"")</f>
        <v/>
      </c>
      <c r="CZ435" s="8" t="str">
        <f>Table1[[#This Row],[L4 Code]]&amp;"-"&amp;Table1[[#This Row],[T1 Code]]</f>
        <v>E-05.GNL-06.ESU-510-1000</v>
      </c>
      <c r="DA435" s="8"/>
      <c r="DB435" s="8"/>
      <c r="DC435" s="8"/>
      <c r="DD435" s="8"/>
      <c r="DE435" s="8"/>
      <c r="DF435" s="8"/>
      <c r="DG435" s="8"/>
      <c r="DH435" s="8"/>
    </row>
    <row r="436" spans="1:112">
      <c r="A436" s="3" t="s">
        <v>5443</v>
      </c>
      <c r="B436" t="s">
        <v>4368</v>
      </c>
      <c r="D436" t="s">
        <v>4967</v>
      </c>
      <c r="F436" s="77" t="s">
        <v>4973</v>
      </c>
      <c r="H436" s="3" t="s">
        <v>5444</v>
      </c>
      <c r="I436" s="3"/>
      <c r="J436" s="78"/>
      <c r="K436" s="78"/>
      <c r="M436" s="78"/>
      <c r="Y436" s="10">
        <v>2.5000000000000001E-2</v>
      </c>
      <c r="Z436" s="8">
        <v>2.5000000000000001E-2</v>
      </c>
      <c r="AA436" s="8">
        <v>2.5000000000000001E-2</v>
      </c>
      <c r="AB436" s="8">
        <v>2.5000000000000001E-2</v>
      </c>
      <c r="AC436" s="8">
        <v>2.5000000000000001E-2</v>
      </c>
      <c r="AD436" s="8">
        <v>2.5000000000000001E-2</v>
      </c>
      <c r="AE436" s="8">
        <v>2.5000000000000001E-2</v>
      </c>
      <c r="AF436" s="8">
        <v>2.5000000000000001E-2</v>
      </c>
      <c r="AG436" s="8">
        <v>2.5000000000000001E-2</v>
      </c>
      <c r="AH436" s="8">
        <v>2.5000000000000001E-2</v>
      </c>
      <c r="AI436" s="8">
        <v>2.5000000000000001E-2</v>
      </c>
      <c r="AJ436" s="8">
        <v>2.5000000000000001E-2</v>
      </c>
      <c r="AK436" s="8">
        <v>2.5000000000000001E-2</v>
      </c>
      <c r="AL436" s="8">
        <v>2.5000000000000001E-2</v>
      </c>
      <c r="AM436" s="8">
        <v>2.5000000000000001E-2</v>
      </c>
      <c r="AN436" s="8">
        <v>2.5000000000000001E-2</v>
      </c>
      <c r="AO436" s="8">
        <v>2.5000000000000001E-2</v>
      </c>
      <c r="AP436" s="8">
        <v>2.5000000000000001E-2</v>
      </c>
      <c r="AQ436" s="8">
        <v>2.5000000000000001E-2</v>
      </c>
      <c r="AR436" s="8">
        <v>2.5000000000000001E-2</v>
      </c>
      <c r="AS436" s="8">
        <v>2.5000000000000001E-2</v>
      </c>
      <c r="AT436" s="8">
        <v>2.5000000000000001E-2</v>
      </c>
      <c r="AU436" s="8">
        <v>2.5000000000000001E-2</v>
      </c>
      <c r="AV436" s="8">
        <v>2.5000000000000001E-2</v>
      </c>
      <c r="AW436" s="8">
        <v>2.5000000000000001E-2</v>
      </c>
      <c r="AX436" s="8">
        <v>2.5000000000000001E-2</v>
      </c>
      <c r="AY436" s="8">
        <v>2.5000000000000001E-2</v>
      </c>
      <c r="AZ436" s="8">
        <v>2.5000000000000001E-2</v>
      </c>
      <c r="BA436" s="8">
        <v>2.5000000000000001E-2</v>
      </c>
      <c r="BB436" s="8">
        <v>2.5000000000000001E-2</v>
      </c>
      <c r="BC436" s="8">
        <v>2.5000000000000001E-2</v>
      </c>
      <c r="BD436" s="8">
        <v>2.5000000000000001E-2</v>
      </c>
      <c r="BE436" s="8">
        <v>2.5000000000000001E-2</v>
      </c>
      <c r="BF436" s="8">
        <v>2.5000000000000001E-2</v>
      </c>
      <c r="BG436" s="8">
        <v>2.5000000000000001E-2</v>
      </c>
      <c r="BH436" s="8">
        <v>2.5000000000000001E-2</v>
      </c>
      <c r="BI436" s="8">
        <v>2.5000000000000001E-2</v>
      </c>
      <c r="BJ436" s="8">
        <v>2.5000000000000001E-2</v>
      </c>
      <c r="BK436" s="8">
        <v>2.5000000000000001E-2</v>
      </c>
      <c r="BL436" s="8">
        <v>2.5000000000000001E-2</v>
      </c>
      <c r="CK436" s="8">
        <f t="shared" si="101"/>
        <v>0</v>
      </c>
      <c r="CL436" s="8">
        <f t="shared" si="102"/>
        <v>0</v>
      </c>
      <c r="CM436" s="8">
        <f t="shared" si="103"/>
        <v>0</v>
      </c>
      <c r="CN436" s="8">
        <f t="shared" si="104"/>
        <v>0</v>
      </c>
      <c r="CO436" s="8">
        <f t="shared" si="105"/>
        <v>0</v>
      </c>
      <c r="CP436" s="8">
        <f t="shared" si="106"/>
        <v>0</v>
      </c>
      <c r="CQ436" s="8">
        <f t="shared" si="107"/>
        <v>0</v>
      </c>
      <c r="CR436" s="8">
        <f t="shared" si="108"/>
        <v>0</v>
      </c>
      <c r="CS436" s="8">
        <f t="shared" si="109"/>
        <v>0</v>
      </c>
      <c r="CT436" s="8">
        <f t="shared" si="110"/>
        <v>0</v>
      </c>
      <c r="CU436" s="8">
        <f t="shared" si="111"/>
        <v>0</v>
      </c>
      <c r="CV436" s="8">
        <f t="shared" si="112"/>
        <v>0</v>
      </c>
      <c r="CW436" s="8" t="str">
        <f>+_xlfn.XLOOKUP(Table1[[#This Row],[L4 Code]],KIRMATAŞ!B:B,KIRMATAŞ!B:B,"")</f>
        <v/>
      </c>
      <c r="CX436" s="8" t="str">
        <f>+_xlfn.XLOOKUP(Table1[[#This Row],[L4 Code]],'SU TEMİNİ'!C:C,'SU TEMİNİ'!C:C,"")</f>
        <v/>
      </c>
      <c r="CY436" s="8" t="str">
        <f>+_xlfn.XLOOKUP(Table1[[#This Row],[L4 Code]],TAŞ!C:C,TAŞ!C:C,"")</f>
        <v/>
      </c>
      <c r="CZ436" s="8" t="str">
        <f>Table1[[#This Row],[L4 Code]]&amp;"-"&amp;Table1[[#This Row],[T1 Code]]</f>
        <v>E-05.GNL-08.ILT-110-1000</v>
      </c>
      <c r="DA436" s="8"/>
      <c r="DB436" s="8"/>
      <c r="DC436" s="8"/>
      <c r="DD436" s="8"/>
      <c r="DE436" s="8"/>
      <c r="DF436" s="8"/>
      <c r="DG436" s="8"/>
      <c r="DH436" s="8"/>
    </row>
    <row r="437" spans="1:112">
      <c r="A437" s="3" t="s">
        <v>5443</v>
      </c>
      <c r="B437" t="s">
        <v>4371</v>
      </c>
      <c r="D437" t="s">
        <v>4967</v>
      </c>
      <c r="F437" s="77" t="s">
        <v>4973</v>
      </c>
      <c r="H437" s="3" t="s">
        <v>5444</v>
      </c>
      <c r="I437" s="3"/>
      <c r="J437" s="78"/>
      <c r="K437" s="78"/>
      <c r="M437" s="78"/>
      <c r="Y437" s="10">
        <v>2.5000000000000001E-2</v>
      </c>
      <c r="Z437" s="8">
        <v>2.5000000000000001E-2</v>
      </c>
      <c r="AA437" s="8">
        <v>2.5000000000000001E-2</v>
      </c>
      <c r="AB437" s="8">
        <v>2.5000000000000001E-2</v>
      </c>
      <c r="AC437" s="8">
        <v>2.5000000000000001E-2</v>
      </c>
      <c r="AD437" s="8">
        <v>2.5000000000000001E-2</v>
      </c>
      <c r="AE437" s="8">
        <v>2.5000000000000001E-2</v>
      </c>
      <c r="AF437" s="8">
        <v>2.5000000000000001E-2</v>
      </c>
      <c r="AG437" s="8">
        <v>2.5000000000000001E-2</v>
      </c>
      <c r="AH437" s="8">
        <v>2.5000000000000001E-2</v>
      </c>
      <c r="AI437" s="8">
        <v>2.5000000000000001E-2</v>
      </c>
      <c r="AJ437" s="8">
        <v>2.5000000000000001E-2</v>
      </c>
      <c r="AK437" s="8">
        <v>2.5000000000000001E-2</v>
      </c>
      <c r="AL437" s="8">
        <v>2.5000000000000001E-2</v>
      </c>
      <c r="AM437" s="8">
        <v>2.5000000000000001E-2</v>
      </c>
      <c r="AN437" s="8">
        <v>2.5000000000000001E-2</v>
      </c>
      <c r="AO437" s="8">
        <v>2.5000000000000001E-2</v>
      </c>
      <c r="AP437" s="8">
        <v>2.5000000000000001E-2</v>
      </c>
      <c r="AQ437" s="8">
        <v>2.5000000000000001E-2</v>
      </c>
      <c r="AR437" s="8">
        <v>2.5000000000000001E-2</v>
      </c>
      <c r="AS437" s="8">
        <v>2.5000000000000001E-2</v>
      </c>
      <c r="AT437" s="8">
        <v>2.5000000000000001E-2</v>
      </c>
      <c r="AU437" s="8">
        <v>2.5000000000000001E-2</v>
      </c>
      <c r="AV437" s="8">
        <v>2.5000000000000001E-2</v>
      </c>
      <c r="AW437" s="8">
        <v>2.5000000000000001E-2</v>
      </c>
      <c r="AX437" s="8">
        <v>2.5000000000000001E-2</v>
      </c>
      <c r="AY437" s="8">
        <v>2.5000000000000001E-2</v>
      </c>
      <c r="AZ437" s="8">
        <v>2.5000000000000001E-2</v>
      </c>
      <c r="BA437" s="8">
        <v>2.5000000000000001E-2</v>
      </c>
      <c r="BB437" s="8">
        <v>2.5000000000000001E-2</v>
      </c>
      <c r="BC437" s="8">
        <v>2.5000000000000001E-2</v>
      </c>
      <c r="BD437" s="8">
        <v>2.5000000000000001E-2</v>
      </c>
      <c r="BE437" s="8">
        <v>2.5000000000000001E-2</v>
      </c>
      <c r="BF437" s="8">
        <v>2.5000000000000001E-2</v>
      </c>
      <c r="BG437" s="8">
        <v>2.5000000000000001E-2</v>
      </c>
      <c r="BH437" s="8">
        <v>2.5000000000000001E-2</v>
      </c>
      <c r="BI437" s="8">
        <v>2.5000000000000001E-2</v>
      </c>
      <c r="BJ437" s="8">
        <v>2.5000000000000001E-2</v>
      </c>
      <c r="BK437" s="8">
        <v>2.5000000000000001E-2</v>
      </c>
      <c r="BL437" s="8">
        <v>2.5000000000000001E-2</v>
      </c>
      <c r="CK437" s="8">
        <f t="shared" si="101"/>
        <v>0</v>
      </c>
      <c r="CL437" s="8">
        <f t="shared" si="102"/>
        <v>0</v>
      </c>
      <c r="CM437" s="8">
        <f t="shared" si="103"/>
        <v>0</v>
      </c>
      <c r="CN437" s="8">
        <f t="shared" si="104"/>
        <v>0</v>
      </c>
      <c r="CO437" s="8">
        <f t="shared" si="105"/>
        <v>0</v>
      </c>
      <c r="CP437" s="8">
        <f t="shared" si="106"/>
        <v>0</v>
      </c>
      <c r="CQ437" s="8">
        <f t="shared" si="107"/>
        <v>0</v>
      </c>
      <c r="CR437" s="8">
        <f t="shared" si="108"/>
        <v>0</v>
      </c>
      <c r="CS437" s="8">
        <f t="shared" si="109"/>
        <v>0</v>
      </c>
      <c r="CT437" s="8">
        <f t="shared" si="110"/>
        <v>0</v>
      </c>
      <c r="CU437" s="8">
        <f t="shared" si="111"/>
        <v>0</v>
      </c>
      <c r="CV437" s="8">
        <f t="shared" si="112"/>
        <v>0</v>
      </c>
      <c r="CW437" s="8" t="str">
        <f>+_xlfn.XLOOKUP(Table1[[#This Row],[L4 Code]],KIRMATAŞ!B:B,KIRMATAŞ!B:B,"")</f>
        <v/>
      </c>
      <c r="CX437" s="8" t="str">
        <f>+_xlfn.XLOOKUP(Table1[[#This Row],[L4 Code]],'SU TEMİNİ'!C:C,'SU TEMİNİ'!C:C,"")</f>
        <v/>
      </c>
      <c r="CY437" s="8" t="str">
        <f>+_xlfn.XLOOKUP(Table1[[#This Row],[L4 Code]],TAŞ!C:C,TAŞ!C:C,"")</f>
        <v/>
      </c>
      <c r="CZ437" s="8" t="str">
        <f>Table1[[#This Row],[L4 Code]]&amp;"-"&amp;Table1[[#This Row],[T1 Code]]</f>
        <v>E-05.GNL-08.ILT-120-1000</v>
      </c>
      <c r="DA437" s="8"/>
      <c r="DB437" s="8"/>
      <c r="DC437" s="8"/>
      <c r="DD437" s="8"/>
      <c r="DE437" s="8"/>
      <c r="DF437" s="8"/>
      <c r="DG437" s="8"/>
      <c r="DH437" s="8"/>
    </row>
    <row r="438" spans="1:112">
      <c r="A438" s="3" t="s">
        <v>5443</v>
      </c>
      <c r="B438" t="s">
        <v>4376</v>
      </c>
      <c r="D438" t="s">
        <v>4967</v>
      </c>
      <c r="F438" s="77" t="s">
        <v>4973</v>
      </c>
      <c r="H438" s="3" t="s">
        <v>5444</v>
      </c>
      <c r="I438" s="3"/>
      <c r="J438" s="78"/>
      <c r="K438" s="78"/>
      <c r="M438" s="78"/>
      <c r="Y438" s="10">
        <v>2.5000000000000001E-2</v>
      </c>
      <c r="Z438" s="8">
        <v>2.5000000000000001E-2</v>
      </c>
      <c r="AA438" s="8">
        <v>2.5000000000000001E-2</v>
      </c>
      <c r="AB438" s="8">
        <v>2.5000000000000001E-2</v>
      </c>
      <c r="AC438" s="8">
        <v>2.5000000000000001E-2</v>
      </c>
      <c r="AD438" s="8">
        <v>2.5000000000000001E-2</v>
      </c>
      <c r="AE438" s="8">
        <v>2.5000000000000001E-2</v>
      </c>
      <c r="AF438" s="8">
        <v>2.5000000000000001E-2</v>
      </c>
      <c r="AG438" s="8">
        <v>2.5000000000000001E-2</v>
      </c>
      <c r="AH438" s="8">
        <v>2.5000000000000001E-2</v>
      </c>
      <c r="AI438" s="8">
        <v>2.5000000000000001E-2</v>
      </c>
      <c r="AJ438" s="8">
        <v>2.5000000000000001E-2</v>
      </c>
      <c r="AK438" s="8">
        <v>2.5000000000000001E-2</v>
      </c>
      <c r="AL438" s="8">
        <v>2.5000000000000001E-2</v>
      </c>
      <c r="AM438" s="8">
        <v>2.5000000000000001E-2</v>
      </c>
      <c r="AN438" s="8">
        <v>2.5000000000000001E-2</v>
      </c>
      <c r="AO438" s="8">
        <v>2.5000000000000001E-2</v>
      </c>
      <c r="AP438" s="8">
        <v>2.5000000000000001E-2</v>
      </c>
      <c r="AQ438" s="8">
        <v>2.5000000000000001E-2</v>
      </c>
      <c r="AR438" s="8">
        <v>2.5000000000000001E-2</v>
      </c>
      <c r="AS438" s="8">
        <v>2.5000000000000001E-2</v>
      </c>
      <c r="AT438" s="8">
        <v>2.5000000000000001E-2</v>
      </c>
      <c r="AU438" s="8">
        <v>2.5000000000000001E-2</v>
      </c>
      <c r="AV438" s="8">
        <v>2.5000000000000001E-2</v>
      </c>
      <c r="AW438" s="8">
        <v>2.5000000000000001E-2</v>
      </c>
      <c r="AX438" s="8">
        <v>2.5000000000000001E-2</v>
      </c>
      <c r="AY438" s="8">
        <v>2.5000000000000001E-2</v>
      </c>
      <c r="AZ438" s="8">
        <v>2.5000000000000001E-2</v>
      </c>
      <c r="BA438" s="8">
        <v>2.5000000000000001E-2</v>
      </c>
      <c r="BB438" s="8">
        <v>2.5000000000000001E-2</v>
      </c>
      <c r="BC438" s="8">
        <v>2.5000000000000001E-2</v>
      </c>
      <c r="BD438" s="8">
        <v>2.5000000000000001E-2</v>
      </c>
      <c r="BE438" s="8">
        <v>2.5000000000000001E-2</v>
      </c>
      <c r="BF438" s="8">
        <v>2.5000000000000001E-2</v>
      </c>
      <c r="BG438" s="8">
        <v>2.5000000000000001E-2</v>
      </c>
      <c r="BH438" s="8">
        <v>2.5000000000000001E-2</v>
      </c>
      <c r="BI438" s="8">
        <v>2.5000000000000001E-2</v>
      </c>
      <c r="BJ438" s="8">
        <v>2.5000000000000001E-2</v>
      </c>
      <c r="BK438" s="8">
        <v>2.5000000000000001E-2</v>
      </c>
      <c r="BL438" s="8">
        <v>2.5000000000000001E-2</v>
      </c>
      <c r="CK438" s="8">
        <f t="shared" si="101"/>
        <v>0</v>
      </c>
      <c r="CL438" s="8">
        <f t="shared" si="102"/>
        <v>0</v>
      </c>
      <c r="CM438" s="8">
        <f t="shared" si="103"/>
        <v>0</v>
      </c>
      <c r="CN438" s="8">
        <f t="shared" si="104"/>
        <v>0</v>
      </c>
      <c r="CO438" s="8">
        <f t="shared" si="105"/>
        <v>0</v>
      </c>
      <c r="CP438" s="8">
        <f t="shared" si="106"/>
        <v>0</v>
      </c>
      <c r="CQ438" s="8">
        <f t="shared" si="107"/>
        <v>0</v>
      </c>
      <c r="CR438" s="8">
        <f t="shared" si="108"/>
        <v>0</v>
      </c>
      <c r="CS438" s="8">
        <f t="shared" si="109"/>
        <v>0</v>
      </c>
      <c r="CT438" s="8">
        <f t="shared" si="110"/>
        <v>0</v>
      </c>
      <c r="CU438" s="8">
        <f t="shared" si="111"/>
        <v>0</v>
      </c>
      <c r="CV438" s="8">
        <f t="shared" si="112"/>
        <v>0</v>
      </c>
      <c r="CW438" s="8" t="str">
        <f>+_xlfn.XLOOKUP(Table1[[#This Row],[L4 Code]],KIRMATAŞ!B:B,KIRMATAŞ!B:B,"")</f>
        <v/>
      </c>
      <c r="CX438" s="8" t="str">
        <f>+_xlfn.XLOOKUP(Table1[[#This Row],[L4 Code]],'SU TEMİNİ'!C:C,'SU TEMİNİ'!C:C,"")</f>
        <v/>
      </c>
      <c r="CY438" s="8" t="str">
        <f>+_xlfn.XLOOKUP(Table1[[#This Row],[L4 Code]],TAŞ!C:C,TAŞ!C:C,"")</f>
        <v/>
      </c>
      <c r="CZ438" s="8" t="str">
        <f>Table1[[#This Row],[L4 Code]]&amp;"-"&amp;Table1[[#This Row],[T1 Code]]</f>
        <v>E-05.GNL-10.KRT-110-1000</v>
      </c>
      <c r="DA438" s="8"/>
      <c r="DB438" s="8"/>
      <c r="DC438" s="8"/>
      <c r="DD438" s="8"/>
      <c r="DE438" s="8"/>
      <c r="DF438" s="8"/>
      <c r="DG438" s="8"/>
      <c r="DH438" s="8"/>
    </row>
    <row r="439" spans="1:112">
      <c r="A439" s="3" t="s">
        <v>5443</v>
      </c>
      <c r="B439" t="s">
        <v>4386</v>
      </c>
      <c r="D439" t="s">
        <v>4967</v>
      </c>
      <c r="F439" s="77" t="s">
        <v>4973</v>
      </c>
      <c r="H439" s="3" t="s">
        <v>5444</v>
      </c>
      <c r="I439" s="3"/>
      <c r="J439" s="78"/>
      <c r="K439" s="78"/>
      <c r="M439" s="78"/>
      <c r="Y439" s="10">
        <v>2.5000000000000001E-2</v>
      </c>
      <c r="Z439" s="8">
        <v>2.5000000000000001E-2</v>
      </c>
      <c r="AA439" s="8">
        <v>2.5000000000000001E-2</v>
      </c>
      <c r="AB439" s="8">
        <v>2.5000000000000001E-2</v>
      </c>
      <c r="AC439" s="8">
        <v>2.5000000000000001E-2</v>
      </c>
      <c r="AD439" s="8">
        <v>2.5000000000000001E-2</v>
      </c>
      <c r="AE439" s="8">
        <v>2.5000000000000001E-2</v>
      </c>
      <c r="AF439" s="8">
        <v>2.5000000000000001E-2</v>
      </c>
      <c r="AG439" s="8">
        <v>2.5000000000000001E-2</v>
      </c>
      <c r="AH439" s="8">
        <v>2.5000000000000001E-2</v>
      </c>
      <c r="AI439" s="8">
        <v>2.5000000000000001E-2</v>
      </c>
      <c r="AJ439" s="8">
        <v>2.5000000000000001E-2</v>
      </c>
      <c r="AK439" s="8">
        <v>2.5000000000000001E-2</v>
      </c>
      <c r="AL439" s="8">
        <v>2.5000000000000001E-2</v>
      </c>
      <c r="AM439" s="8">
        <v>2.5000000000000001E-2</v>
      </c>
      <c r="AN439" s="8">
        <v>2.5000000000000001E-2</v>
      </c>
      <c r="AO439" s="8">
        <v>2.5000000000000001E-2</v>
      </c>
      <c r="AP439" s="8">
        <v>2.5000000000000001E-2</v>
      </c>
      <c r="AQ439" s="8">
        <v>2.5000000000000001E-2</v>
      </c>
      <c r="AR439" s="8">
        <v>2.5000000000000001E-2</v>
      </c>
      <c r="AS439" s="8">
        <v>2.5000000000000001E-2</v>
      </c>
      <c r="AT439" s="8">
        <v>2.5000000000000001E-2</v>
      </c>
      <c r="AU439" s="8">
        <v>2.5000000000000001E-2</v>
      </c>
      <c r="AV439" s="8">
        <v>2.5000000000000001E-2</v>
      </c>
      <c r="AW439" s="8">
        <v>2.5000000000000001E-2</v>
      </c>
      <c r="AX439" s="8">
        <v>2.5000000000000001E-2</v>
      </c>
      <c r="AY439" s="8">
        <v>2.5000000000000001E-2</v>
      </c>
      <c r="AZ439" s="8">
        <v>2.5000000000000001E-2</v>
      </c>
      <c r="BA439" s="8">
        <v>2.5000000000000001E-2</v>
      </c>
      <c r="BB439" s="8">
        <v>2.5000000000000001E-2</v>
      </c>
      <c r="BC439" s="8">
        <v>2.5000000000000001E-2</v>
      </c>
      <c r="BD439" s="8">
        <v>2.5000000000000001E-2</v>
      </c>
      <c r="BE439" s="8">
        <v>2.5000000000000001E-2</v>
      </c>
      <c r="BF439" s="8">
        <v>2.5000000000000001E-2</v>
      </c>
      <c r="BG439" s="8">
        <v>2.5000000000000001E-2</v>
      </c>
      <c r="BH439" s="8">
        <v>2.5000000000000001E-2</v>
      </c>
      <c r="BI439" s="8">
        <v>2.5000000000000001E-2</v>
      </c>
      <c r="BJ439" s="8">
        <v>2.5000000000000001E-2</v>
      </c>
      <c r="BK439" s="8">
        <v>2.5000000000000001E-2</v>
      </c>
      <c r="BL439" s="8">
        <v>2.5000000000000001E-2</v>
      </c>
      <c r="CK439" s="8">
        <f t="shared" si="101"/>
        <v>0</v>
      </c>
      <c r="CL439" s="8">
        <f t="shared" si="102"/>
        <v>0</v>
      </c>
      <c r="CM439" s="8">
        <f t="shared" si="103"/>
        <v>0</v>
      </c>
      <c r="CN439" s="8">
        <f t="shared" si="104"/>
        <v>0</v>
      </c>
      <c r="CO439" s="8">
        <f t="shared" si="105"/>
        <v>0</v>
      </c>
      <c r="CP439" s="8">
        <f t="shared" si="106"/>
        <v>0</v>
      </c>
      <c r="CQ439" s="8">
        <f t="shared" si="107"/>
        <v>0</v>
      </c>
      <c r="CR439" s="8">
        <f t="shared" si="108"/>
        <v>0</v>
      </c>
      <c r="CS439" s="8">
        <f t="shared" si="109"/>
        <v>0</v>
      </c>
      <c r="CT439" s="8">
        <f t="shared" si="110"/>
        <v>0</v>
      </c>
      <c r="CU439" s="8">
        <f t="shared" si="111"/>
        <v>0</v>
      </c>
      <c r="CV439" s="8">
        <f t="shared" si="112"/>
        <v>0</v>
      </c>
      <c r="CW439" s="8" t="str">
        <f>+_xlfn.XLOOKUP(Table1[[#This Row],[L4 Code]],KIRMATAŞ!B:B,KIRMATAŞ!B:B,"")</f>
        <v/>
      </c>
      <c r="CX439" s="8" t="str">
        <f>+_xlfn.XLOOKUP(Table1[[#This Row],[L4 Code]],'SU TEMİNİ'!C:C,'SU TEMİNİ'!C:C,"")</f>
        <v/>
      </c>
      <c r="CY439" s="8" t="str">
        <f>+_xlfn.XLOOKUP(Table1[[#This Row],[L4 Code]],TAŞ!C:C,TAŞ!C:C,"")</f>
        <v/>
      </c>
      <c r="CZ439" s="8" t="str">
        <f>Table1[[#This Row],[L4 Code]]&amp;"-"&amp;Table1[[#This Row],[T1 Code]]</f>
        <v>E-05.GNL-11.YLC-110-1000</v>
      </c>
      <c r="DA439" s="8"/>
      <c r="DB439" s="8"/>
      <c r="DC439" s="8"/>
      <c r="DD439" s="8"/>
      <c r="DE439" s="8"/>
      <c r="DF439" s="8"/>
      <c r="DG439" s="8"/>
      <c r="DH439" s="8"/>
    </row>
    <row r="440" spans="1:112">
      <c r="A440" s="3" t="s">
        <v>5443</v>
      </c>
      <c r="B440" t="s">
        <v>4396</v>
      </c>
      <c r="D440" t="s">
        <v>4967</v>
      </c>
      <c r="F440" s="77" t="s">
        <v>4973</v>
      </c>
      <c r="H440" s="3" t="s">
        <v>5444</v>
      </c>
      <c r="I440" s="3"/>
      <c r="J440" s="78"/>
      <c r="K440" s="78"/>
      <c r="M440" s="78"/>
      <c r="Y440" s="10">
        <v>2.5000000000000001E-2</v>
      </c>
      <c r="Z440" s="8">
        <v>2.5000000000000001E-2</v>
      </c>
      <c r="AA440" s="8">
        <v>2.5000000000000001E-2</v>
      </c>
      <c r="AB440" s="8">
        <v>2.5000000000000001E-2</v>
      </c>
      <c r="AC440" s="8">
        <v>2.5000000000000001E-2</v>
      </c>
      <c r="AD440" s="8">
        <v>2.5000000000000001E-2</v>
      </c>
      <c r="AE440" s="8">
        <v>2.5000000000000001E-2</v>
      </c>
      <c r="AF440" s="8">
        <v>2.5000000000000001E-2</v>
      </c>
      <c r="AG440" s="8">
        <v>2.5000000000000001E-2</v>
      </c>
      <c r="AH440" s="8">
        <v>2.5000000000000001E-2</v>
      </c>
      <c r="AI440" s="8">
        <v>2.5000000000000001E-2</v>
      </c>
      <c r="AJ440" s="8">
        <v>2.5000000000000001E-2</v>
      </c>
      <c r="AK440" s="8">
        <v>2.5000000000000001E-2</v>
      </c>
      <c r="AL440" s="8">
        <v>2.5000000000000001E-2</v>
      </c>
      <c r="AM440" s="8">
        <v>2.5000000000000001E-2</v>
      </c>
      <c r="AN440" s="8">
        <v>2.5000000000000001E-2</v>
      </c>
      <c r="AO440" s="8">
        <v>2.5000000000000001E-2</v>
      </c>
      <c r="AP440" s="8">
        <v>2.5000000000000001E-2</v>
      </c>
      <c r="AQ440" s="8">
        <v>2.5000000000000001E-2</v>
      </c>
      <c r="AR440" s="8">
        <v>2.5000000000000001E-2</v>
      </c>
      <c r="AS440" s="8">
        <v>2.5000000000000001E-2</v>
      </c>
      <c r="AT440" s="8">
        <v>2.5000000000000001E-2</v>
      </c>
      <c r="AU440" s="8">
        <v>2.5000000000000001E-2</v>
      </c>
      <c r="AV440" s="8">
        <v>2.5000000000000001E-2</v>
      </c>
      <c r="AW440" s="8">
        <v>2.5000000000000001E-2</v>
      </c>
      <c r="AX440" s="8">
        <v>2.5000000000000001E-2</v>
      </c>
      <c r="AY440" s="8">
        <v>2.5000000000000001E-2</v>
      </c>
      <c r="AZ440" s="8">
        <v>2.5000000000000001E-2</v>
      </c>
      <c r="BA440" s="8">
        <v>2.5000000000000001E-2</v>
      </c>
      <c r="BB440" s="8">
        <v>2.5000000000000001E-2</v>
      </c>
      <c r="BC440" s="8">
        <v>2.5000000000000001E-2</v>
      </c>
      <c r="BD440" s="8">
        <v>2.5000000000000001E-2</v>
      </c>
      <c r="BE440" s="8">
        <v>2.5000000000000001E-2</v>
      </c>
      <c r="BF440" s="8">
        <v>2.5000000000000001E-2</v>
      </c>
      <c r="BG440" s="8">
        <v>2.5000000000000001E-2</v>
      </c>
      <c r="BH440" s="8">
        <v>2.5000000000000001E-2</v>
      </c>
      <c r="BI440" s="8">
        <v>2.5000000000000001E-2</v>
      </c>
      <c r="BJ440" s="8">
        <v>2.5000000000000001E-2</v>
      </c>
      <c r="BK440" s="8">
        <v>2.5000000000000001E-2</v>
      </c>
      <c r="BL440" s="8">
        <v>2.5000000000000001E-2</v>
      </c>
      <c r="CK440" s="8">
        <f t="shared" si="101"/>
        <v>0</v>
      </c>
      <c r="CL440" s="8">
        <f t="shared" si="102"/>
        <v>0</v>
      </c>
      <c r="CM440" s="8">
        <f t="shared" si="103"/>
        <v>0</v>
      </c>
      <c r="CN440" s="8">
        <f t="shared" si="104"/>
        <v>0</v>
      </c>
      <c r="CO440" s="8">
        <f t="shared" si="105"/>
        <v>0</v>
      </c>
      <c r="CP440" s="8">
        <f t="shared" si="106"/>
        <v>0</v>
      </c>
      <c r="CQ440" s="8">
        <f t="shared" si="107"/>
        <v>0</v>
      </c>
      <c r="CR440" s="8">
        <f t="shared" si="108"/>
        <v>0</v>
      </c>
      <c r="CS440" s="8">
        <f t="shared" si="109"/>
        <v>0</v>
      </c>
      <c r="CT440" s="8">
        <f t="shared" si="110"/>
        <v>0</v>
      </c>
      <c r="CU440" s="8">
        <f t="shared" si="111"/>
        <v>0</v>
      </c>
      <c r="CV440" s="8">
        <f t="shared" si="112"/>
        <v>0</v>
      </c>
      <c r="CW440" s="8" t="str">
        <f>+_xlfn.XLOOKUP(Table1[[#This Row],[L4 Code]],KIRMATAŞ!B:B,KIRMATAŞ!B:B,"")</f>
        <v/>
      </c>
      <c r="CX440" s="8" t="str">
        <f>+_xlfn.XLOOKUP(Table1[[#This Row],[L4 Code]],'SU TEMİNİ'!C:C,'SU TEMİNİ'!C:C,"")</f>
        <v/>
      </c>
      <c r="CY440" s="8" t="str">
        <f>+_xlfn.XLOOKUP(Table1[[#This Row],[L4 Code]],TAŞ!C:C,TAŞ!C:C,"")</f>
        <v/>
      </c>
      <c r="CZ440" s="8" t="str">
        <f>Table1[[#This Row],[L4 Code]]&amp;"-"&amp;Table1[[#This Row],[T1 Code]]</f>
        <v>E-05.GNL-11.YLC-520-1000</v>
      </c>
      <c r="DA440" s="8"/>
      <c r="DB440" s="8"/>
      <c r="DC440" s="8"/>
      <c r="DD440" s="8"/>
      <c r="DE440" s="8"/>
      <c r="DF440" s="8"/>
      <c r="DG440" s="8"/>
      <c r="DH440" s="8"/>
    </row>
    <row r="441" spans="1:112">
      <c r="A441" s="3" t="s">
        <v>5443</v>
      </c>
      <c r="B441" t="s">
        <v>4401</v>
      </c>
      <c r="D441" t="s">
        <v>4967</v>
      </c>
      <c r="F441" s="77" t="s">
        <v>4973</v>
      </c>
      <c r="H441" s="3" t="s">
        <v>5444</v>
      </c>
      <c r="I441" s="3"/>
      <c r="J441" s="78"/>
      <c r="K441" s="78"/>
      <c r="M441" s="78"/>
      <c r="Y441" s="10">
        <v>2.5000000000000001E-2</v>
      </c>
      <c r="Z441" s="8">
        <v>2.5000000000000001E-2</v>
      </c>
      <c r="AA441" s="8">
        <v>2.5000000000000001E-2</v>
      </c>
      <c r="AB441" s="8">
        <v>2.5000000000000001E-2</v>
      </c>
      <c r="AC441" s="8">
        <v>2.5000000000000001E-2</v>
      </c>
      <c r="AD441" s="8">
        <v>2.5000000000000001E-2</v>
      </c>
      <c r="AE441" s="8">
        <v>2.5000000000000001E-2</v>
      </c>
      <c r="AF441" s="8">
        <v>2.5000000000000001E-2</v>
      </c>
      <c r="AG441" s="8">
        <v>2.5000000000000001E-2</v>
      </c>
      <c r="AH441" s="8">
        <v>2.5000000000000001E-2</v>
      </c>
      <c r="AI441" s="8">
        <v>2.5000000000000001E-2</v>
      </c>
      <c r="AJ441" s="8">
        <v>2.5000000000000001E-2</v>
      </c>
      <c r="AK441" s="8">
        <v>2.5000000000000001E-2</v>
      </c>
      <c r="AL441" s="8">
        <v>2.5000000000000001E-2</v>
      </c>
      <c r="AM441" s="8">
        <v>2.5000000000000001E-2</v>
      </c>
      <c r="AN441" s="8">
        <v>2.5000000000000001E-2</v>
      </c>
      <c r="AO441" s="8">
        <v>2.5000000000000001E-2</v>
      </c>
      <c r="AP441" s="8">
        <v>2.5000000000000001E-2</v>
      </c>
      <c r="AQ441" s="8">
        <v>2.5000000000000001E-2</v>
      </c>
      <c r="AR441" s="8">
        <v>2.5000000000000001E-2</v>
      </c>
      <c r="AS441" s="8">
        <v>2.5000000000000001E-2</v>
      </c>
      <c r="AT441" s="8">
        <v>2.5000000000000001E-2</v>
      </c>
      <c r="AU441" s="8">
        <v>2.5000000000000001E-2</v>
      </c>
      <c r="AV441" s="8">
        <v>2.5000000000000001E-2</v>
      </c>
      <c r="AW441" s="8">
        <v>2.5000000000000001E-2</v>
      </c>
      <c r="AX441" s="8">
        <v>2.5000000000000001E-2</v>
      </c>
      <c r="AY441" s="8">
        <v>2.5000000000000001E-2</v>
      </c>
      <c r="AZ441" s="8">
        <v>2.5000000000000001E-2</v>
      </c>
      <c r="BA441" s="8">
        <v>2.5000000000000001E-2</v>
      </c>
      <c r="BB441" s="8">
        <v>2.5000000000000001E-2</v>
      </c>
      <c r="BC441" s="8">
        <v>2.5000000000000001E-2</v>
      </c>
      <c r="BD441" s="8">
        <v>2.5000000000000001E-2</v>
      </c>
      <c r="BE441" s="8">
        <v>2.5000000000000001E-2</v>
      </c>
      <c r="BF441" s="8">
        <v>2.5000000000000001E-2</v>
      </c>
      <c r="BG441" s="8">
        <v>2.5000000000000001E-2</v>
      </c>
      <c r="BH441" s="8">
        <v>2.5000000000000001E-2</v>
      </c>
      <c r="BI441" s="8">
        <v>2.5000000000000001E-2</v>
      </c>
      <c r="BJ441" s="8">
        <v>2.5000000000000001E-2</v>
      </c>
      <c r="BK441" s="8">
        <v>2.5000000000000001E-2</v>
      </c>
      <c r="BL441" s="8">
        <v>2.5000000000000001E-2</v>
      </c>
      <c r="CK441" s="8">
        <f t="shared" si="101"/>
        <v>0</v>
      </c>
      <c r="CL441" s="8">
        <f t="shared" si="102"/>
        <v>0</v>
      </c>
      <c r="CM441" s="8">
        <f t="shared" si="103"/>
        <v>0</v>
      </c>
      <c r="CN441" s="8">
        <f t="shared" si="104"/>
        <v>0</v>
      </c>
      <c r="CO441" s="8">
        <f t="shared" si="105"/>
        <v>0</v>
      </c>
      <c r="CP441" s="8">
        <f t="shared" si="106"/>
        <v>0</v>
      </c>
      <c r="CQ441" s="8">
        <f t="shared" si="107"/>
        <v>0</v>
      </c>
      <c r="CR441" s="8">
        <f t="shared" si="108"/>
        <v>0</v>
      </c>
      <c r="CS441" s="8">
        <f t="shared" si="109"/>
        <v>0</v>
      </c>
      <c r="CT441" s="8">
        <f t="shared" si="110"/>
        <v>0</v>
      </c>
      <c r="CU441" s="8">
        <f t="shared" si="111"/>
        <v>0</v>
      </c>
      <c r="CV441" s="8">
        <f t="shared" si="112"/>
        <v>0</v>
      </c>
      <c r="CW441" s="8" t="str">
        <f>+_xlfn.XLOOKUP(Table1[[#This Row],[L4 Code]],KIRMATAŞ!B:B,KIRMATAŞ!B:B,"")</f>
        <v/>
      </c>
      <c r="CX441" s="8" t="str">
        <f>+_xlfn.XLOOKUP(Table1[[#This Row],[L4 Code]],'SU TEMİNİ'!C:C,'SU TEMİNİ'!C:C,"")</f>
        <v/>
      </c>
      <c r="CY441" s="8" t="str">
        <f>+_xlfn.XLOOKUP(Table1[[#This Row],[L4 Code]],TAŞ!C:C,TAŞ!C:C,"")</f>
        <v/>
      </c>
      <c r="CZ441" s="8" t="str">
        <f>Table1[[#This Row],[L4 Code]]&amp;"-"&amp;Table1[[#This Row],[T1 Code]]</f>
        <v>E-05.GNL-12.AGR-110-1000</v>
      </c>
      <c r="DA441" s="8"/>
      <c r="DB441" s="8"/>
      <c r="DC441" s="8"/>
      <c r="DD441" s="8"/>
      <c r="DE441" s="8"/>
      <c r="DF441" s="8"/>
      <c r="DG441" s="8"/>
      <c r="DH441" s="8"/>
    </row>
    <row r="442" spans="1:112">
      <c r="A442" s="3" t="s">
        <v>5443</v>
      </c>
      <c r="B442" t="s">
        <v>4404</v>
      </c>
      <c r="D442" t="s">
        <v>4967</v>
      </c>
      <c r="F442" s="77" t="s">
        <v>4973</v>
      </c>
      <c r="H442" s="3" t="s">
        <v>5444</v>
      </c>
      <c r="I442" s="3"/>
      <c r="J442" s="78"/>
      <c r="K442" s="78"/>
      <c r="M442" s="78"/>
      <c r="Y442" s="10">
        <v>2.5000000000000001E-2</v>
      </c>
      <c r="Z442" s="8">
        <v>2.5000000000000001E-2</v>
      </c>
      <c r="AA442" s="8">
        <v>2.5000000000000001E-2</v>
      </c>
      <c r="AB442" s="8">
        <v>2.5000000000000001E-2</v>
      </c>
      <c r="AC442" s="8">
        <v>2.5000000000000001E-2</v>
      </c>
      <c r="AD442" s="8">
        <v>2.5000000000000001E-2</v>
      </c>
      <c r="AE442" s="8">
        <v>2.5000000000000001E-2</v>
      </c>
      <c r="AF442" s="8">
        <v>2.5000000000000001E-2</v>
      </c>
      <c r="AG442" s="8">
        <v>2.5000000000000001E-2</v>
      </c>
      <c r="AH442" s="8">
        <v>2.5000000000000001E-2</v>
      </c>
      <c r="AI442" s="8">
        <v>2.5000000000000001E-2</v>
      </c>
      <c r="AJ442" s="8">
        <v>2.5000000000000001E-2</v>
      </c>
      <c r="AK442" s="8">
        <v>2.5000000000000001E-2</v>
      </c>
      <c r="AL442" s="8">
        <v>2.5000000000000001E-2</v>
      </c>
      <c r="AM442" s="8">
        <v>2.5000000000000001E-2</v>
      </c>
      <c r="AN442" s="8">
        <v>2.5000000000000001E-2</v>
      </c>
      <c r="AO442" s="8">
        <v>2.5000000000000001E-2</v>
      </c>
      <c r="AP442" s="8">
        <v>2.5000000000000001E-2</v>
      </c>
      <c r="AQ442" s="8">
        <v>2.5000000000000001E-2</v>
      </c>
      <c r="AR442" s="8">
        <v>2.5000000000000001E-2</v>
      </c>
      <c r="AS442" s="8">
        <v>2.5000000000000001E-2</v>
      </c>
      <c r="AT442" s="8">
        <v>2.5000000000000001E-2</v>
      </c>
      <c r="AU442" s="8">
        <v>2.5000000000000001E-2</v>
      </c>
      <c r="AV442" s="8">
        <v>2.5000000000000001E-2</v>
      </c>
      <c r="AW442" s="8">
        <v>2.5000000000000001E-2</v>
      </c>
      <c r="AX442" s="8">
        <v>2.5000000000000001E-2</v>
      </c>
      <c r="AY442" s="8">
        <v>2.5000000000000001E-2</v>
      </c>
      <c r="AZ442" s="8">
        <v>2.5000000000000001E-2</v>
      </c>
      <c r="BA442" s="8">
        <v>2.5000000000000001E-2</v>
      </c>
      <c r="BB442" s="8">
        <v>2.5000000000000001E-2</v>
      </c>
      <c r="BC442" s="8">
        <v>2.5000000000000001E-2</v>
      </c>
      <c r="BD442" s="8">
        <v>2.5000000000000001E-2</v>
      </c>
      <c r="BE442" s="8">
        <v>2.5000000000000001E-2</v>
      </c>
      <c r="BF442" s="8">
        <v>2.5000000000000001E-2</v>
      </c>
      <c r="BG442" s="8">
        <v>2.5000000000000001E-2</v>
      </c>
      <c r="BH442" s="8">
        <v>2.5000000000000001E-2</v>
      </c>
      <c r="BI442" s="8">
        <v>2.5000000000000001E-2</v>
      </c>
      <c r="BJ442" s="8">
        <v>2.5000000000000001E-2</v>
      </c>
      <c r="BK442" s="8">
        <v>2.5000000000000001E-2</v>
      </c>
      <c r="BL442" s="8">
        <v>2.5000000000000001E-2</v>
      </c>
      <c r="CK442" s="8">
        <f t="shared" si="101"/>
        <v>0</v>
      </c>
      <c r="CL442" s="8">
        <f t="shared" si="102"/>
        <v>0</v>
      </c>
      <c r="CM442" s="8">
        <f t="shared" si="103"/>
        <v>0</v>
      </c>
      <c r="CN442" s="8">
        <f t="shared" si="104"/>
        <v>0</v>
      </c>
      <c r="CO442" s="8">
        <f t="shared" si="105"/>
        <v>0</v>
      </c>
      <c r="CP442" s="8">
        <f t="shared" si="106"/>
        <v>0</v>
      </c>
      <c r="CQ442" s="8">
        <f t="shared" si="107"/>
        <v>0</v>
      </c>
      <c r="CR442" s="8">
        <f t="shared" si="108"/>
        <v>0</v>
      </c>
      <c r="CS442" s="8">
        <f t="shared" si="109"/>
        <v>0</v>
      </c>
      <c r="CT442" s="8">
        <f t="shared" si="110"/>
        <v>0</v>
      </c>
      <c r="CU442" s="8">
        <f t="shared" si="111"/>
        <v>0</v>
      </c>
      <c r="CV442" s="8">
        <f t="shared" si="112"/>
        <v>0</v>
      </c>
      <c r="CW442" s="8" t="str">
        <f>+_xlfn.XLOOKUP(Table1[[#This Row],[L4 Code]],KIRMATAŞ!B:B,KIRMATAŞ!B:B,"")</f>
        <v/>
      </c>
      <c r="CX442" s="8" t="str">
        <f>+_xlfn.XLOOKUP(Table1[[#This Row],[L4 Code]],'SU TEMİNİ'!C:C,'SU TEMİNİ'!C:C,"")</f>
        <v/>
      </c>
      <c r="CY442" s="8" t="str">
        <f>+_xlfn.XLOOKUP(Table1[[#This Row],[L4 Code]],TAŞ!C:C,TAŞ!C:C,"")</f>
        <v/>
      </c>
      <c r="CZ442" s="8" t="str">
        <f>Table1[[#This Row],[L4 Code]]&amp;"-"&amp;Table1[[#This Row],[T1 Code]]</f>
        <v>E-05.GNL-12.AGR-210-1000</v>
      </c>
      <c r="DA442" s="8"/>
      <c r="DB442" s="8"/>
      <c r="DC442" s="8"/>
      <c r="DD442" s="8"/>
      <c r="DE442" s="8"/>
      <c r="DF442" s="8"/>
      <c r="DG442" s="8"/>
      <c r="DH442" s="8"/>
    </row>
    <row r="443" spans="1:112">
      <c r="A443" s="3" t="s">
        <v>5443</v>
      </c>
      <c r="B443" t="s">
        <v>5214</v>
      </c>
      <c r="D443" t="s">
        <v>4967</v>
      </c>
      <c r="F443" s="77" t="s">
        <v>4973</v>
      </c>
      <c r="H443" s="3" t="s">
        <v>5444</v>
      </c>
      <c r="I443" s="3"/>
      <c r="J443" s="78"/>
      <c r="K443" s="78"/>
      <c r="M443" s="78"/>
      <c r="Y443" s="10">
        <v>2.5000000000000001E-2</v>
      </c>
      <c r="Z443" s="8">
        <v>2.5000000000000001E-2</v>
      </c>
      <c r="AA443" s="8">
        <v>2.5000000000000001E-2</v>
      </c>
      <c r="AB443" s="8">
        <v>2.5000000000000001E-2</v>
      </c>
      <c r="AC443" s="8">
        <v>2.5000000000000001E-2</v>
      </c>
      <c r="AD443" s="8">
        <v>2.5000000000000001E-2</v>
      </c>
      <c r="AE443" s="8">
        <v>2.5000000000000001E-2</v>
      </c>
      <c r="AF443" s="8">
        <v>2.5000000000000001E-2</v>
      </c>
      <c r="AG443" s="8">
        <v>2.5000000000000001E-2</v>
      </c>
      <c r="AH443" s="8">
        <v>2.5000000000000001E-2</v>
      </c>
      <c r="AI443" s="8">
        <v>2.5000000000000001E-2</v>
      </c>
      <c r="AJ443" s="8">
        <v>2.5000000000000001E-2</v>
      </c>
      <c r="AK443" s="8">
        <v>2.5000000000000001E-2</v>
      </c>
      <c r="AL443" s="8">
        <v>2.5000000000000001E-2</v>
      </c>
      <c r="AM443" s="8">
        <v>2.5000000000000001E-2</v>
      </c>
      <c r="AN443" s="8">
        <v>2.5000000000000001E-2</v>
      </c>
      <c r="AO443" s="8">
        <v>2.5000000000000001E-2</v>
      </c>
      <c r="AP443" s="8">
        <v>2.5000000000000001E-2</v>
      </c>
      <c r="AQ443" s="8">
        <v>2.5000000000000001E-2</v>
      </c>
      <c r="AR443" s="8">
        <v>2.5000000000000001E-2</v>
      </c>
      <c r="AS443" s="8">
        <v>2.5000000000000001E-2</v>
      </c>
      <c r="AT443" s="8">
        <v>2.5000000000000001E-2</v>
      </c>
      <c r="AU443" s="8">
        <v>2.5000000000000001E-2</v>
      </c>
      <c r="AV443" s="8">
        <v>2.5000000000000001E-2</v>
      </c>
      <c r="AW443" s="8">
        <v>2.5000000000000001E-2</v>
      </c>
      <c r="AX443" s="8">
        <v>2.5000000000000001E-2</v>
      </c>
      <c r="AY443" s="8">
        <v>2.5000000000000001E-2</v>
      </c>
      <c r="AZ443" s="8">
        <v>2.5000000000000001E-2</v>
      </c>
      <c r="BA443" s="8">
        <v>2.5000000000000001E-2</v>
      </c>
      <c r="BB443" s="8">
        <v>2.5000000000000001E-2</v>
      </c>
      <c r="BC443" s="8">
        <v>2.5000000000000001E-2</v>
      </c>
      <c r="BD443" s="8">
        <v>2.5000000000000001E-2</v>
      </c>
      <c r="BE443" s="8">
        <v>2.5000000000000001E-2</v>
      </c>
      <c r="BF443" s="8">
        <v>2.5000000000000001E-2</v>
      </c>
      <c r="BG443" s="8">
        <v>2.5000000000000001E-2</v>
      </c>
      <c r="BH443" s="8">
        <v>2.5000000000000001E-2</v>
      </c>
      <c r="BI443" s="8">
        <v>2.5000000000000001E-2</v>
      </c>
      <c r="BJ443" s="8">
        <v>2.5000000000000001E-2</v>
      </c>
      <c r="BK443" s="8">
        <v>2.5000000000000001E-2</v>
      </c>
      <c r="BL443" s="8">
        <v>2.5000000000000001E-2</v>
      </c>
      <c r="CK443" s="8">
        <f t="shared" si="101"/>
        <v>0</v>
      </c>
      <c r="CL443" s="8">
        <f t="shared" si="102"/>
        <v>0</v>
      </c>
      <c r="CM443" s="8">
        <f t="shared" si="103"/>
        <v>0</v>
      </c>
      <c r="CN443" s="8">
        <f t="shared" si="104"/>
        <v>0</v>
      </c>
      <c r="CO443" s="8">
        <f t="shared" si="105"/>
        <v>0</v>
      </c>
      <c r="CP443" s="8">
        <f t="shared" si="106"/>
        <v>0</v>
      </c>
      <c r="CQ443" s="8">
        <f t="shared" si="107"/>
        <v>0</v>
      </c>
      <c r="CR443" s="8">
        <f t="shared" si="108"/>
        <v>0</v>
      </c>
      <c r="CS443" s="8">
        <f t="shared" si="109"/>
        <v>0</v>
      </c>
      <c r="CT443" s="8">
        <f t="shared" si="110"/>
        <v>0</v>
      </c>
      <c r="CU443" s="8">
        <f t="shared" si="111"/>
        <v>0</v>
      </c>
      <c r="CV443" s="8">
        <f t="shared" si="112"/>
        <v>0</v>
      </c>
      <c r="CW443" s="8" t="str">
        <f>+_xlfn.XLOOKUP(Table1[[#This Row],[L4 Code]],KIRMATAŞ!B:B,KIRMATAŞ!B:B,"")</f>
        <v/>
      </c>
      <c r="CX443" s="8" t="str">
        <f>+_xlfn.XLOOKUP(Table1[[#This Row],[L4 Code]],'SU TEMİNİ'!C:C,'SU TEMİNİ'!C:C,"")</f>
        <v/>
      </c>
      <c r="CY443" s="8" t="str">
        <f>+_xlfn.XLOOKUP(Table1[[#This Row],[L4 Code]],TAŞ!C:C,TAŞ!C:C,"")</f>
        <v/>
      </c>
      <c r="CZ443" s="8" t="str">
        <f>Table1[[#This Row],[L4 Code]]&amp;"-"&amp;Table1[[#This Row],[T1 Code]]</f>
        <v>E-05.GNL-12.AGR-211-1000</v>
      </c>
      <c r="DA443" s="8"/>
      <c r="DB443" s="8"/>
      <c r="DC443" s="8"/>
      <c r="DD443" s="8"/>
      <c r="DE443" s="8"/>
      <c r="DF443" s="8"/>
      <c r="DG443" s="8"/>
      <c r="DH443" s="8"/>
    </row>
    <row r="444" spans="1:112">
      <c r="A444" s="3" t="s">
        <v>5443</v>
      </c>
      <c r="B444" t="s">
        <v>4411</v>
      </c>
      <c r="D444" t="s">
        <v>4967</v>
      </c>
      <c r="F444" s="77" t="s">
        <v>4973</v>
      </c>
      <c r="H444" s="3" t="s">
        <v>5444</v>
      </c>
      <c r="I444" s="3"/>
      <c r="J444" s="78"/>
      <c r="K444" s="78"/>
      <c r="M444" s="78"/>
      <c r="Y444" s="10">
        <v>2.5000000000000001E-2</v>
      </c>
      <c r="Z444" s="8">
        <v>2.5000000000000001E-2</v>
      </c>
      <c r="AA444" s="8">
        <v>2.5000000000000001E-2</v>
      </c>
      <c r="AB444" s="8">
        <v>2.5000000000000001E-2</v>
      </c>
      <c r="AC444" s="8">
        <v>2.5000000000000001E-2</v>
      </c>
      <c r="AD444" s="8">
        <v>2.5000000000000001E-2</v>
      </c>
      <c r="AE444" s="8">
        <v>2.5000000000000001E-2</v>
      </c>
      <c r="AF444" s="8">
        <v>2.5000000000000001E-2</v>
      </c>
      <c r="AG444" s="8">
        <v>2.5000000000000001E-2</v>
      </c>
      <c r="AH444" s="8">
        <v>2.5000000000000001E-2</v>
      </c>
      <c r="AI444" s="8">
        <v>2.5000000000000001E-2</v>
      </c>
      <c r="AJ444" s="8">
        <v>2.5000000000000001E-2</v>
      </c>
      <c r="AK444" s="8">
        <v>2.5000000000000001E-2</v>
      </c>
      <c r="AL444" s="8">
        <v>2.5000000000000001E-2</v>
      </c>
      <c r="AM444" s="8">
        <v>2.5000000000000001E-2</v>
      </c>
      <c r="AN444" s="8">
        <v>2.5000000000000001E-2</v>
      </c>
      <c r="AO444" s="8">
        <v>2.5000000000000001E-2</v>
      </c>
      <c r="AP444" s="8">
        <v>2.5000000000000001E-2</v>
      </c>
      <c r="AQ444" s="8">
        <v>2.5000000000000001E-2</v>
      </c>
      <c r="AR444" s="8">
        <v>2.5000000000000001E-2</v>
      </c>
      <c r="AS444" s="8">
        <v>2.5000000000000001E-2</v>
      </c>
      <c r="AT444" s="8">
        <v>2.5000000000000001E-2</v>
      </c>
      <c r="AU444" s="8">
        <v>2.5000000000000001E-2</v>
      </c>
      <c r="AV444" s="8">
        <v>2.5000000000000001E-2</v>
      </c>
      <c r="AW444" s="8">
        <v>2.5000000000000001E-2</v>
      </c>
      <c r="AX444" s="8">
        <v>2.5000000000000001E-2</v>
      </c>
      <c r="AY444" s="8">
        <v>2.5000000000000001E-2</v>
      </c>
      <c r="AZ444" s="8">
        <v>2.5000000000000001E-2</v>
      </c>
      <c r="BA444" s="8">
        <v>2.5000000000000001E-2</v>
      </c>
      <c r="BB444" s="8">
        <v>2.5000000000000001E-2</v>
      </c>
      <c r="BC444" s="8">
        <v>2.5000000000000001E-2</v>
      </c>
      <c r="BD444" s="8">
        <v>2.5000000000000001E-2</v>
      </c>
      <c r="BE444" s="8">
        <v>2.5000000000000001E-2</v>
      </c>
      <c r="BF444" s="8">
        <v>2.5000000000000001E-2</v>
      </c>
      <c r="BG444" s="8">
        <v>2.5000000000000001E-2</v>
      </c>
      <c r="BH444" s="8">
        <v>2.5000000000000001E-2</v>
      </c>
      <c r="BI444" s="8">
        <v>2.5000000000000001E-2</v>
      </c>
      <c r="BJ444" s="8">
        <v>2.5000000000000001E-2</v>
      </c>
      <c r="BK444" s="8">
        <v>2.5000000000000001E-2</v>
      </c>
      <c r="BL444" s="8">
        <v>2.5000000000000001E-2</v>
      </c>
      <c r="CK444" s="8">
        <f t="shared" si="101"/>
        <v>0</v>
      </c>
      <c r="CL444" s="8">
        <f t="shared" si="102"/>
        <v>0</v>
      </c>
      <c r="CM444" s="8">
        <f t="shared" si="103"/>
        <v>0</v>
      </c>
      <c r="CN444" s="8">
        <f t="shared" si="104"/>
        <v>0</v>
      </c>
      <c r="CO444" s="8">
        <f t="shared" si="105"/>
        <v>0</v>
      </c>
      <c r="CP444" s="8">
        <f t="shared" si="106"/>
        <v>0</v>
      </c>
      <c r="CQ444" s="8">
        <f t="shared" si="107"/>
        <v>0</v>
      </c>
      <c r="CR444" s="8">
        <f t="shared" si="108"/>
        <v>0</v>
      </c>
      <c r="CS444" s="8">
        <f t="shared" si="109"/>
        <v>0</v>
      </c>
      <c r="CT444" s="8">
        <f t="shared" si="110"/>
        <v>0</v>
      </c>
      <c r="CU444" s="8">
        <f t="shared" si="111"/>
        <v>0</v>
      </c>
      <c r="CV444" s="8">
        <f t="shared" si="112"/>
        <v>0</v>
      </c>
      <c r="CW444" s="8" t="str">
        <f>+_xlfn.XLOOKUP(Table1[[#This Row],[L4 Code]],KIRMATAŞ!B:B,KIRMATAŞ!B:B,"")</f>
        <v/>
      </c>
      <c r="CX444" s="8" t="str">
        <f>+_xlfn.XLOOKUP(Table1[[#This Row],[L4 Code]],'SU TEMİNİ'!C:C,'SU TEMİNİ'!C:C,"")</f>
        <v/>
      </c>
      <c r="CY444" s="8" t="str">
        <f>+_xlfn.XLOOKUP(Table1[[#This Row],[L4 Code]],TAŞ!C:C,TAŞ!C:C,"")</f>
        <v/>
      </c>
      <c r="CZ444" s="8" t="str">
        <f>Table1[[#This Row],[L4 Code]]&amp;"-"&amp;Table1[[#This Row],[T1 Code]]</f>
        <v>E-05.GNL-13.TBK-110-1000</v>
      </c>
      <c r="DA444" s="8"/>
      <c r="DB444" s="8"/>
      <c r="DC444" s="8"/>
      <c r="DD444" s="8"/>
      <c r="DE444" s="8"/>
      <c r="DF444" s="8"/>
      <c r="DG444" s="8"/>
      <c r="DH444" s="8"/>
    </row>
    <row r="445" spans="1:112">
      <c r="A445" s="3" t="s">
        <v>5443</v>
      </c>
      <c r="B445" t="s">
        <v>4413</v>
      </c>
      <c r="D445" t="s">
        <v>4967</v>
      </c>
      <c r="F445" s="77" t="s">
        <v>4973</v>
      </c>
      <c r="H445" s="3" t="s">
        <v>5444</v>
      </c>
      <c r="I445" s="3"/>
      <c r="J445" s="78"/>
      <c r="K445" s="78"/>
      <c r="M445" s="78"/>
      <c r="Y445" s="10">
        <v>2.5000000000000001E-2</v>
      </c>
      <c r="Z445" s="8">
        <v>2.5000000000000001E-2</v>
      </c>
      <c r="AA445" s="8">
        <v>2.5000000000000001E-2</v>
      </c>
      <c r="AB445" s="8">
        <v>2.5000000000000001E-2</v>
      </c>
      <c r="AC445" s="8">
        <v>2.5000000000000001E-2</v>
      </c>
      <c r="AD445" s="8">
        <v>2.5000000000000001E-2</v>
      </c>
      <c r="AE445" s="8">
        <v>2.5000000000000001E-2</v>
      </c>
      <c r="AF445" s="8">
        <v>2.5000000000000001E-2</v>
      </c>
      <c r="AG445" s="8">
        <v>2.5000000000000001E-2</v>
      </c>
      <c r="AH445" s="8">
        <v>2.5000000000000001E-2</v>
      </c>
      <c r="AI445" s="8">
        <v>2.5000000000000001E-2</v>
      </c>
      <c r="AJ445" s="8">
        <v>2.5000000000000001E-2</v>
      </c>
      <c r="AK445" s="8">
        <v>2.5000000000000001E-2</v>
      </c>
      <c r="AL445" s="8">
        <v>2.5000000000000001E-2</v>
      </c>
      <c r="AM445" s="8">
        <v>2.5000000000000001E-2</v>
      </c>
      <c r="AN445" s="8">
        <v>2.5000000000000001E-2</v>
      </c>
      <c r="AO445" s="8">
        <v>2.5000000000000001E-2</v>
      </c>
      <c r="AP445" s="8">
        <v>2.5000000000000001E-2</v>
      </c>
      <c r="AQ445" s="8">
        <v>2.5000000000000001E-2</v>
      </c>
      <c r="AR445" s="8">
        <v>2.5000000000000001E-2</v>
      </c>
      <c r="AS445" s="8">
        <v>2.5000000000000001E-2</v>
      </c>
      <c r="AT445" s="8">
        <v>2.5000000000000001E-2</v>
      </c>
      <c r="AU445" s="8">
        <v>2.5000000000000001E-2</v>
      </c>
      <c r="AV445" s="8">
        <v>2.5000000000000001E-2</v>
      </c>
      <c r="AW445" s="8">
        <v>2.5000000000000001E-2</v>
      </c>
      <c r="AX445" s="8">
        <v>2.5000000000000001E-2</v>
      </c>
      <c r="AY445" s="8">
        <v>2.5000000000000001E-2</v>
      </c>
      <c r="AZ445" s="8">
        <v>2.5000000000000001E-2</v>
      </c>
      <c r="BA445" s="8">
        <v>2.5000000000000001E-2</v>
      </c>
      <c r="BB445" s="8">
        <v>2.5000000000000001E-2</v>
      </c>
      <c r="BC445" s="8">
        <v>2.5000000000000001E-2</v>
      </c>
      <c r="BD445" s="8">
        <v>2.5000000000000001E-2</v>
      </c>
      <c r="BE445" s="8">
        <v>2.5000000000000001E-2</v>
      </c>
      <c r="BF445" s="8">
        <v>2.5000000000000001E-2</v>
      </c>
      <c r="BG445" s="8">
        <v>2.5000000000000001E-2</v>
      </c>
      <c r="BH445" s="8">
        <v>2.5000000000000001E-2</v>
      </c>
      <c r="BI445" s="8">
        <v>2.5000000000000001E-2</v>
      </c>
      <c r="BJ445" s="8">
        <v>2.5000000000000001E-2</v>
      </c>
      <c r="BK445" s="8">
        <v>2.5000000000000001E-2</v>
      </c>
      <c r="BL445" s="8">
        <v>2.5000000000000001E-2</v>
      </c>
      <c r="CK445" s="8">
        <f t="shared" si="101"/>
        <v>0</v>
      </c>
      <c r="CL445" s="8">
        <f t="shared" si="102"/>
        <v>0</v>
      </c>
      <c r="CM445" s="8">
        <f t="shared" si="103"/>
        <v>0</v>
      </c>
      <c r="CN445" s="8">
        <f t="shared" si="104"/>
        <v>0</v>
      </c>
      <c r="CO445" s="8">
        <f t="shared" si="105"/>
        <v>0</v>
      </c>
      <c r="CP445" s="8">
        <f t="shared" si="106"/>
        <v>0</v>
      </c>
      <c r="CQ445" s="8">
        <f t="shared" si="107"/>
        <v>0</v>
      </c>
      <c r="CR445" s="8">
        <f t="shared" si="108"/>
        <v>0</v>
      </c>
      <c r="CS445" s="8">
        <f t="shared" si="109"/>
        <v>0</v>
      </c>
      <c r="CT445" s="8">
        <f t="shared" si="110"/>
        <v>0</v>
      </c>
      <c r="CU445" s="8">
        <f t="shared" si="111"/>
        <v>0</v>
      </c>
      <c r="CV445" s="8">
        <f t="shared" si="112"/>
        <v>0</v>
      </c>
      <c r="CW445" s="8" t="str">
        <f>+_xlfn.XLOOKUP(Table1[[#This Row],[L4 Code]],KIRMATAŞ!B:B,KIRMATAŞ!B:B,"")</f>
        <v/>
      </c>
      <c r="CX445" s="8" t="str">
        <f>+_xlfn.XLOOKUP(Table1[[#This Row],[L4 Code]],'SU TEMİNİ'!C:C,'SU TEMİNİ'!C:C,"")</f>
        <v/>
      </c>
      <c r="CY445" s="8" t="str">
        <f>+_xlfn.XLOOKUP(Table1[[#This Row],[L4 Code]],TAŞ!C:C,TAŞ!C:C,"")</f>
        <v/>
      </c>
      <c r="CZ445" s="8" t="str">
        <f>Table1[[#This Row],[L4 Code]]&amp;"-"&amp;Table1[[#This Row],[T1 Code]]</f>
        <v>E-05.GNL-13.TBK-510-1000</v>
      </c>
      <c r="DA445" s="8"/>
      <c r="DB445" s="8"/>
      <c r="DC445" s="8"/>
      <c r="DD445" s="8"/>
      <c r="DE445" s="8"/>
      <c r="DF445" s="8"/>
      <c r="DG445" s="8"/>
      <c r="DH445" s="8"/>
    </row>
    <row r="446" spans="1:112">
      <c r="A446" s="3" t="s">
        <v>5443</v>
      </c>
      <c r="B446" t="s">
        <v>4423</v>
      </c>
      <c r="D446" t="s">
        <v>4967</v>
      </c>
      <c r="F446" s="77" t="s">
        <v>4973</v>
      </c>
      <c r="H446" s="3" t="s">
        <v>5444</v>
      </c>
      <c r="I446" s="3"/>
      <c r="J446" s="78"/>
      <c r="K446" s="78"/>
      <c r="M446" s="78"/>
      <c r="Y446" s="10">
        <v>2.5000000000000001E-2</v>
      </c>
      <c r="Z446" s="8">
        <v>2.5000000000000001E-2</v>
      </c>
      <c r="AA446" s="8">
        <v>2.5000000000000001E-2</v>
      </c>
      <c r="AB446" s="8">
        <v>2.5000000000000001E-2</v>
      </c>
      <c r="AC446" s="8">
        <v>2.5000000000000001E-2</v>
      </c>
      <c r="AD446" s="8">
        <v>2.5000000000000001E-2</v>
      </c>
      <c r="AE446" s="8">
        <v>2.5000000000000001E-2</v>
      </c>
      <c r="AF446" s="8">
        <v>2.5000000000000001E-2</v>
      </c>
      <c r="AG446" s="8">
        <v>2.5000000000000001E-2</v>
      </c>
      <c r="AH446" s="8">
        <v>2.5000000000000001E-2</v>
      </c>
      <c r="AI446" s="8">
        <v>2.5000000000000001E-2</v>
      </c>
      <c r="AJ446" s="8">
        <v>2.5000000000000001E-2</v>
      </c>
      <c r="AK446" s="8">
        <v>2.5000000000000001E-2</v>
      </c>
      <c r="AL446" s="8">
        <v>2.5000000000000001E-2</v>
      </c>
      <c r="AM446" s="8">
        <v>2.5000000000000001E-2</v>
      </c>
      <c r="AN446" s="8">
        <v>2.5000000000000001E-2</v>
      </c>
      <c r="AO446" s="8">
        <v>2.5000000000000001E-2</v>
      </c>
      <c r="AP446" s="8">
        <v>2.5000000000000001E-2</v>
      </c>
      <c r="AQ446" s="8">
        <v>2.5000000000000001E-2</v>
      </c>
      <c r="AR446" s="8">
        <v>2.5000000000000001E-2</v>
      </c>
      <c r="AS446" s="8">
        <v>2.5000000000000001E-2</v>
      </c>
      <c r="AT446" s="8">
        <v>2.5000000000000001E-2</v>
      </c>
      <c r="AU446" s="8">
        <v>2.5000000000000001E-2</v>
      </c>
      <c r="AV446" s="8">
        <v>2.5000000000000001E-2</v>
      </c>
      <c r="AW446" s="8">
        <v>2.5000000000000001E-2</v>
      </c>
      <c r="AX446" s="8">
        <v>2.5000000000000001E-2</v>
      </c>
      <c r="AY446" s="8">
        <v>2.5000000000000001E-2</v>
      </c>
      <c r="AZ446" s="8">
        <v>2.5000000000000001E-2</v>
      </c>
      <c r="BA446" s="8">
        <v>2.5000000000000001E-2</v>
      </c>
      <c r="BB446" s="8">
        <v>2.5000000000000001E-2</v>
      </c>
      <c r="BC446" s="8">
        <v>2.5000000000000001E-2</v>
      </c>
      <c r="BD446" s="8">
        <v>2.5000000000000001E-2</v>
      </c>
      <c r="BE446" s="8">
        <v>2.5000000000000001E-2</v>
      </c>
      <c r="BF446" s="8">
        <v>2.5000000000000001E-2</v>
      </c>
      <c r="BG446" s="8">
        <v>2.5000000000000001E-2</v>
      </c>
      <c r="BH446" s="8">
        <v>2.5000000000000001E-2</v>
      </c>
      <c r="BI446" s="8">
        <v>2.5000000000000001E-2</v>
      </c>
      <c r="BJ446" s="8">
        <v>2.5000000000000001E-2</v>
      </c>
      <c r="BK446" s="8">
        <v>2.5000000000000001E-2</v>
      </c>
      <c r="BL446" s="8">
        <v>2.5000000000000001E-2</v>
      </c>
      <c r="CK446" s="8">
        <f t="shared" si="101"/>
        <v>0</v>
      </c>
      <c r="CL446" s="8">
        <f t="shared" si="102"/>
        <v>0</v>
      </c>
      <c r="CM446" s="8">
        <f t="shared" si="103"/>
        <v>0</v>
      </c>
      <c r="CN446" s="8">
        <f t="shared" si="104"/>
        <v>0</v>
      </c>
      <c r="CO446" s="8">
        <f t="shared" si="105"/>
        <v>0</v>
      </c>
      <c r="CP446" s="8">
        <f t="shared" si="106"/>
        <v>0</v>
      </c>
      <c r="CQ446" s="8">
        <f t="shared" si="107"/>
        <v>0</v>
      </c>
      <c r="CR446" s="8">
        <f t="shared" si="108"/>
        <v>0</v>
      </c>
      <c r="CS446" s="8">
        <f t="shared" si="109"/>
        <v>0</v>
      </c>
      <c r="CT446" s="8">
        <f t="shared" si="110"/>
        <v>0</v>
      </c>
      <c r="CU446" s="8">
        <f t="shared" si="111"/>
        <v>0</v>
      </c>
      <c r="CV446" s="8">
        <f t="shared" si="112"/>
        <v>0</v>
      </c>
      <c r="CW446" s="8" t="str">
        <f>+_xlfn.XLOOKUP(Table1[[#This Row],[L4 Code]],KIRMATAŞ!B:B,KIRMATAŞ!B:B,"")</f>
        <v/>
      </c>
      <c r="CX446" s="8" t="str">
        <f>+_xlfn.XLOOKUP(Table1[[#This Row],[L4 Code]],'SU TEMİNİ'!C:C,'SU TEMİNİ'!C:C,"")</f>
        <v/>
      </c>
      <c r="CY446" s="8" t="str">
        <f>+_xlfn.XLOOKUP(Table1[[#This Row],[L4 Code]],TAŞ!C:C,TAŞ!C:C,"")</f>
        <v/>
      </c>
      <c r="CZ446" s="8" t="str">
        <f>Table1[[#This Row],[L4 Code]]&amp;"-"&amp;Table1[[#This Row],[T1 Code]]</f>
        <v>E-05.GNL-15.GUV-110-1000</v>
      </c>
      <c r="DA446" s="8"/>
      <c r="DB446" s="8"/>
      <c r="DC446" s="8"/>
      <c r="DD446" s="8"/>
      <c r="DE446" s="8"/>
      <c r="DF446" s="8"/>
      <c r="DG446" s="8"/>
      <c r="DH446" s="8"/>
    </row>
    <row r="447" spans="1:112">
      <c r="A447" s="3" t="s">
        <v>5443</v>
      </c>
      <c r="B447" t="s">
        <v>5220</v>
      </c>
      <c r="D447" t="s">
        <v>4967</v>
      </c>
      <c r="F447" s="77" t="s">
        <v>4973</v>
      </c>
      <c r="H447" s="3" t="s">
        <v>5444</v>
      </c>
      <c r="I447" s="3"/>
      <c r="J447" s="78"/>
      <c r="K447" s="78"/>
      <c r="M447" s="78"/>
      <c r="Y447" s="10">
        <v>2.5000000000000001E-2</v>
      </c>
      <c r="Z447" s="8">
        <v>2.5000000000000001E-2</v>
      </c>
      <c r="AA447" s="8">
        <v>2.5000000000000001E-2</v>
      </c>
      <c r="AB447" s="8">
        <v>2.5000000000000001E-2</v>
      </c>
      <c r="AC447" s="8">
        <v>2.5000000000000001E-2</v>
      </c>
      <c r="AD447" s="8">
        <v>2.5000000000000001E-2</v>
      </c>
      <c r="AE447" s="8">
        <v>2.5000000000000001E-2</v>
      </c>
      <c r="AF447" s="8">
        <v>2.5000000000000001E-2</v>
      </c>
      <c r="AG447" s="8">
        <v>2.5000000000000001E-2</v>
      </c>
      <c r="AH447" s="8">
        <v>2.5000000000000001E-2</v>
      </c>
      <c r="AI447" s="8">
        <v>2.5000000000000001E-2</v>
      </c>
      <c r="AJ447" s="8">
        <v>2.5000000000000001E-2</v>
      </c>
      <c r="AK447" s="8">
        <v>2.5000000000000001E-2</v>
      </c>
      <c r="AL447" s="8">
        <v>2.5000000000000001E-2</v>
      </c>
      <c r="AM447" s="8">
        <v>2.5000000000000001E-2</v>
      </c>
      <c r="AN447" s="8">
        <v>2.5000000000000001E-2</v>
      </c>
      <c r="AO447" s="8">
        <v>2.5000000000000001E-2</v>
      </c>
      <c r="AP447" s="8">
        <v>2.5000000000000001E-2</v>
      </c>
      <c r="AQ447" s="8">
        <v>2.5000000000000001E-2</v>
      </c>
      <c r="AR447" s="8">
        <v>2.5000000000000001E-2</v>
      </c>
      <c r="AS447" s="8">
        <v>2.5000000000000001E-2</v>
      </c>
      <c r="AT447" s="8">
        <v>2.5000000000000001E-2</v>
      </c>
      <c r="AU447" s="8">
        <v>2.5000000000000001E-2</v>
      </c>
      <c r="AV447" s="8">
        <v>2.5000000000000001E-2</v>
      </c>
      <c r="AW447" s="8">
        <v>2.5000000000000001E-2</v>
      </c>
      <c r="AX447" s="8">
        <v>2.5000000000000001E-2</v>
      </c>
      <c r="AY447" s="8">
        <v>2.5000000000000001E-2</v>
      </c>
      <c r="AZ447" s="8">
        <v>2.5000000000000001E-2</v>
      </c>
      <c r="BA447" s="8">
        <v>2.5000000000000001E-2</v>
      </c>
      <c r="BB447" s="8">
        <v>2.5000000000000001E-2</v>
      </c>
      <c r="BC447" s="8">
        <v>2.5000000000000001E-2</v>
      </c>
      <c r="BD447" s="8">
        <v>2.5000000000000001E-2</v>
      </c>
      <c r="BE447" s="8">
        <v>2.5000000000000001E-2</v>
      </c>
      <c r="BF447" s="8">
        <v>2.5000000000000001E-2</v>
      </c>
      <c r="BG447" s="8">
        <v>2.5000000000000001E-2</v>
      </c>
      <c r="BH447" s="8">
        <v>2.5000000000000001E-2</v>
      </c>
      <c r="BI447" s="8">
        <v>2.5000000000000001E-2</v>
      </c>
      <c r="BJ447" s="8">
        <v>2.5000000000000001E-2</v>
      </c>
      <c r="BK447" s="8">
        <v>2.5000000000000001E-2</v>
      </c>
      <c r="BL447" s="8">
        <v>2.5000000000000001E-2</v>
      </c>
      <c r="CK447" s="8">
        <f t="shared" si="101"/>
        <v>0</v>
      </c>
      <c r="CL447" s="8">
        <f t="shared" si="102"/>
        <v>0</v>
      </c>
      <c r="CM447" s="8">
        <f t="shared" si="103"/>
        <v>0</v>
      </c>
      <c r="CN447" s="8">
        <f t="shared" si="104"/>
        <v>0</v>
      </c>
      <c r="CO447" s="8">
        <f t="shared" si="105"/>
        <v>0</v>
      </c>
      <c r="CP447" s="8">
        <f t="shared" si="106"/>
        <v>0</v>
      </c>
      <c r="CQ447" s="8">
        <f t="shared" si="107"/>
        <v>0</v>
      </c>
      <c r="CR447" s="8">
        <f t="shared" si="108"/>
        <v>0</v>
      </c>
      <c r="CS447" s="8">
        <f t="shared" si="109"/>
        <v>0</v>
      </c>
      <c r="CT447" s="8">
        <f t="shared" si="110"/>
        <v>0</v>
      </c>
      <c r="CU447" s="8">
        <f t="shared" si="111"/>
        <v>0</v>
      </c>
      <c r="CV447" s="8">
        <f t="shared" si="112"/>
        <v>0</v>
      </c>
      <c r="CW447" s="8" t="str">
        <f>+_xlfn.XLOOKUP(Table1[[#This Row],[L4 Code]],KIRMATAŞ!B:B,KIRMATAŞ!B:B,"")</f>
        <v/>
      </c>
      <c r="CX447" s="8" t="str">
        <f>+_xlfn.XLOOKUP(Table1[[#This Row],[L4 Code]],'SU TEMİNİ'!C:C,'SU TEMİNİ'!C:C,"")</f>
        <v/>
      </c>
      <c r="CY447" s="8" t="str">
        <f>+_xlfn.XLOOKUP(Table1[[#This Row],[L4 Code]],TAŞ!C:C,TAŞ!C:C,"")</f>
        <v/>
      </c>
      <c r="CZ447" s="8" t="str">
        <f>Table1[[#This Row],[L4 Code]]&amp;"-"&amp;Table1[[#This Row],[T1 Code]]</f>
        <v>E-05.GNL-15.GUV-111-1000</v>
      </c>
      <c r="DA447" s="8"/>
      <c r="DB447" s="8"/>
      <c r="DC447" s="8"/>
      <c r="DD447" s="8"/>
      <c r="DE447" s="8"/>
      <c r="DF447" s="8"/>
      <c r="DG447" s="8"/>
      <c r="DH447" s="8"/>
    </row>
    <row r="448" spans="1:112">
      <c r="A448" s="3" t="s">
        <v>5443</v>
      </c>
      <c r="B448" t="s">
        <v>4444</v>
      </c>
      <c r="D448" t="s">
        <v>4967</v>
      </c>
      <c r="F448" s="77" t="s">
        <v>4973</v>
      </c>
      <c r="H448" s="3" t="s">
        <v>5444</v>
      </c>
      <c r="I448" s="3"/>
      <c r="J448" s="78"/>
      <c r="K448" s="78"/>
      <c r="M448" s="78"/>
      <c r="Y448" s="10">
        <v>2.5000000000000001E-2</v>
      </c>
      <c r="Z448" s="8">
        <v>2.5000000000000001E-2</v>
      </c>
      <c r="AA448" s="8">
        <v>2.5000000000000001E-2</v>
      </c>
      <c r="AB448" s="8">
        <v>2.5000000000000001E-2</v>
      </c>
      <c r="AC448" s="8">
        <v>2.5000000000000001E-2</v>
      </c>
      <c r="AD448" s="8">
        <v>2.5000000000000001E-2</v>
      </c>
      <c r="AE448" s="8">
        <v>2.5000000000000001E-2</v>
      </c>
      <c r="AF448" s="8">
        <v>2.5000000000000001E-2</v>
      </c>
      <c r="AG448" s="8">
        <v>2.5000000000000001E-2</v>
      </c>
      <c r="AH448" s="8">
        <v>2.5000000000000001E-2</v>
      </c>
      <c r="AI448" s="8">
        <v>2.5000000000000001E-2</v>
      </c>
      <c r="AJ448" s="8">
        <v>2.5000000000000001E-2</v>
      </c>
      <c r="AK448" s="8">
        <v>2.5000000000000001E-2</v>
      </c>
      <c r="AL448" s="8">
        <v>2.5000000000000001E-2</v>
      </c>
      <c r="AM448" s="8">
        <v>2.5000000000000001E-2</v>
      </c>
      <c r="AN448" s="8">
        <v>2.5000000000000001E-2</v>
      </c>
      <c r="AO448" s="8">
        <v>2.5000000000000001E-2</v>
      </c>
      <c r="AP448" s="8">
        <v>2.5000000000000001E-2</v>
      </c>
      <c r="AQ448" s="8">
        <v>2.5000000000000001E-2</v>
      </c>
      <c r="AR448" s="8">
        <v>2.5000000000000001E-2</v>
      </c>
      <c r="AS448" s="8">
        <v>2.5000000000000001E-2</v>
      </c>
      <c r="AT448" s="8">
        <v>2.5000000000000001E-2</v>
      </c>
      <c r="AU448" s="8">
        <v>2.5000000000000001E-2</v>
      </c>
      <c r="AV448" s="8">
        <v>2.5000000000000001E-2</v>
      </c>
      <c r="AW448" s="8">
        <v>2.5000000000000001E-2</v>
      </c>
      <c r="AX448" s="8">
        <v>2.5000000000000001E-2</v>
      </c>
      <c r="AY448" s="8">
        <v>2.5000000000000001E-2</v>
      </c>
      <c r="AZ448" s="8">
        <v>2.5000000000000001E-2</v>
      </c>
      <c r="BA448" s="8">
        <v>2.5000000000000001E-2</v>
      </c>
      <c r="BB448" s="8">
        <v>2.5000000000000001E-2</v>
      </c>
      <c r="BC448" s="8">
        <v>2.5000000000000001E-2</v>
      </c>
      <c r="BD448" s="8">
        <v>2.5000000000000001E-2</v>
      </c>
      <c r="BE448" s="8">
        <v>2.5000000000000001E-2</v>
      </c>
      <c r="BF448" s="8">
        <v>2.5000000000000001E-2</v>
      </c>
      <c r="BG448" s="8">
        <v>2.5000000000000001E-2</v>
      </c>
      <c r="BH448" s="8">
        <v>2.5000000000000001E-2</v>
      </c>
      <c r="BI448" s="8">
        <v>2.5000000000000001E-2</v>
      </c>
      <c r="BJ448" s="8">
        <v>2.5000000000000001E-2</v>
      </c>
      <c r="BK448" s="8">
        <v>2.5000000000000001E-2</v>
      </c>
      <c r="BL448" s="8">
        <v>2.5000000000000001E-2</v>
      </c>
      <c r="CK448" s="8">
        <f t="shared" si="101"/>
        <v>0</v>
      </c>
      <c r="CL448" s="8">
        <f t="shared" si="102"/>
        <v>0</v>
      </c>
      <c r="CM448" s="8">
        <f t="shared" si="103"/>
        <v>0</v>
      </c>
      <c r="CN448" s="8">
        <f t="shared" si="104"/>
        <v>0</v>
      </c>
      <c r="CO448" s="8">
        <f t="shared" si="105"/>
        <v>0</v>
      </c>
      <c r="CP448" s="8">
        <f t="shared" si="106"/>
        <v>0</v>
      </c>
      <c r="CQ448" s="8">
        <f t="shared" si="107"/>
        <v>0</v>
      </c>
      <c r="CR448" s="8">
        <f t="shared" si="108"/>
        <v>0</v>
      </c>
      <c r="CS448" s="8">
        <f t="shared" si="109"/>
        <v>0</v>
      </c>
      <c r="CT448" s="8">
        <f t="shared" si="110"/>
        <v>0</v>
      </c>
      <c r="CU448" s="8">
        <f t="shared" si="111"/>
        <v>0</v>
      </c>
      <c r="CV448" s="8">
        <f t="shared" si="112"/>
        <v>0</v>
      </c>
      <c r="CW448" s="8" t="str">
        <f>+_xlfn.XLOOKUP(Table1[[#This Row],[L4 Code]],KIRMATAŞ!B:B,KIRMATAŞ!B:B,"")</f>
        <v/>
      </c>
      <c r="CX448" s="8" t="str">
        <f>+_xlfn.XLOOKUP(Table1[[#This Row],[L4 Code]],'SU TEMİNİ'!C:C,'SU TEMİNİ'!C:C,"")</f>
        <v/>
      </c>
      <c r="CY448" s="8" t="str">
        <f>+_xlfn.XLOOKUP(Table1[[#This Row],[L4 Code]],TAŞ!C:C,TAŞ!C:C,"")</f>
        <v/>
      </c>
      <c r="CZ448" s="8" t="str">
        <f>Table1[[#This Row],[L4 Code]]&amp;"-"&amp;Table1[[#This Row],[T1 Code]]</f>
        <v>E-05.GNL-19.TNT-110-1000</v>
      </c>
      <c r="DA448" s="8"/>
      <c r="DB448" s="8"/>
      <c r="DC448" s="8"/>
      <c r="DD448" s="8"/>
      <c r="DE448" s="8"/>
      <c r="DF448" s="8"/>
      <c r="DG448" s="8"/>
      <c r="DH448" s="8"/>
    </row>
    <row r="449" spans="1:112">
      <c r="A449" s="3" t="s">
        <v>5443</v>
      </c>
      <c r="B449" t="s">
        <v>4446</v>
      </c>
      <c r="D449" t="s">
        <v>4967</v>
      </c>
      <c r="F449" s="77" t="s">
        <v>4973</v>
      </c>
      <c r="H449" s="3" t="s">
        <v>5444</v>
      </c>
      <c r="I449" s="3"/>
      <c r="J449" s="78"/>
      <c r="K449" s="78"/>
      <c r="M449" s="78"/>
      <c r="Y449" s="10">
        <v>2.5000000000000001E-2</v>
      </c>
      <c r="Z449" s="8">
        <v>2.5000000000000001E-2</v>
      </c>
      <c r="AA449" s="8">
        <v>2.5000000000000001E-2</v>
      </c>
      <c r="AB449" s="8">
        <v>2.5000000000000001E-2</v>
      </c>
      <c r="AC449" s="8">
        <v>2.5000000000000001E-2</v>
      </c>
      <c r="AD449" s="8">
        <v>2.5000000000000001E-2</v>
      </c>
      <c r="AE449" s="8">
        <v>2.5000000000000001E-2</v>
      </c>
      <c r="AF449" s="8">
        <v>2.5000000000000001E-2</v>
      </c>
      <c r="AG449" s="8">
        <v>2.5000000000000001E-2</v>
      </c>
      <c r="AH449" s="8">
        <v>2.5000000000000001E-2</v>
      </c>
      <c r="AI449" s="8">
        <v>2.5000000000000001E-2</v>
      </c>
      <c r="AJ449" s="8">
        <v>2.5000000000000001E-2</v>
      </c>
      <c r="AK449" s="8">
        <v>2.5000000000000001E-2</v>
      </c>
      <c r="AL449" s="8">
        <v>2.5000000000000001E-2</v>
      </c>
      <c r="AM449" s="8">
        <v>2.5000000000000001E-2</v>
      </c>
      <c r="AN449" s="8">
        <v>2.5000000000000001E-2</v>
      </c>
      <c r="AO449" s="8">
        <v>2.5000000000000001E-2</v>
      </c>
      <c r="AP449" s="8">
        <v>2.5000000000000001E-2</v>
      </c>
      <c r="AQ449" s="8">
        <v>2.5000000000000001E-2</v>
      </c>
      <c r="AR449" s="8">
        <v>2.5000000000000001E-2</v>
      </c>
      <c r="AS449" s="8">
        <v>2.5000000000000001E-2</v>
      </c>
      <c r="AT449" s="8">
        <v>2.5000000000000001E-2</v>
      </c>
      <c r="AU449" s="8">
        <v>2.5000000000000001E-2</v>
      </c>
      <c r="AV449" s="8">
        <v>2.5000000000000001E-2</v>
      </c>
      <c r="AW449" s="8">
        <v>2.5000000000000001E-2</v>
      </c>
      <c r="AX449" s="8">
        <v>2.5000000000000001E-2</v>
      </c>
      <c r="AY449" s="8">
        <v>2.5000000000000001E-2</v>
      </c>
      <c r="AZ449" s="8">
        <v>2.5000000000000001E-2</v>
      </c>
      <c r="BA449" s="8">
        <v>2.5000000000000001E-2</v>
      </c>
      <c r="BB449" s="8">
        <v>2.5000000000000001E-2</v>
      </c>
      <c r="BC449" s="8">
        <v>2.5000000000000001E-2</v>
      </c>
      <c r="BD449" s="8">
        <v>2.5000000000000001E-2</v>
      </c>
      <c r="BE449" s="8">
        <v>2.5000000000000001E-2</v>
      </c>
      <c r="BF449" s="8">
        <v>2.5000000000000001E-2</v>
      </c>
      <c r="BG449" s="8">
        <v>2.5000000000000001E-2</v>
      </c>
      <c r="BH449" s="8">
        <v>2.5000000000000001E-2</v>
      </c>
      <c r="BI449" s="8">
        <v>2.5000000000000001E-2</v>
      </c>
      <c r="BJ449" s="8">
        <v>2.5000000000000001E-2</v>
      </c>
      <c r="BK449" s="8">
        <v>2.5000000000000001E-2</v>
      </c>
      <c r="BL449" s="8">
        <v>2.5000000000000001E-2</v>
      </c>
      <c r="CK449" s="8">
        <f t="shared" si="101"/>
        <v>0</v>
      </c>
      <c r="CL449" s="8">
        <f t="shared" si="102"/>
        <v>0</v>
      </c>
      <c r="CM449" s="8">
        <f t="shared" si="103"/>
        <v>0</v>
      </c>
      <c r="CN449" s="8">
        <f t="shared" si="104"/>
        <v>0</v>
      </c>
      <c r="CO449" s="8">
        <f t="shared" si="105"/>
        <v>0</v>
      </c>
      <c r="CP449" s="8">
        <f t="shared" si="106"/>
        <v>0</v>
      </c>
      <c r="CQ449" s="8">
        <f t="shared" si="107"/>
        <v>0</v>
      </c>
      <c r="CR449" s="8">
        <f t="shared" si="108"/>
        <v>0</v>
      </c>
      <c r="CS449" s="8">
        <f t="shared" si="109"/>
        <v>0</v>
      </c>
      <c r="CT449" s="8">
        <f t="shared" si="110"/>
        <v>0</v>
      </c>
      <c r="CU449" s="8">
        <f t="shared" si="111"/>
        <v>0</v>
      </c>
      <c r="CV449" s="8">
        <f t="shared" si="112"/>
        <v>0</v>
      </c>
      <c r="CW449" s="8" t="str">
        <f>+_xlfn.XLOOKUP(Table1[[#This Row],[L4 Code]],KIRMATAŞ!B:B,KIRMATAŞ!B:B,"")</f>
        <v/>
      </c>
      <c r="CX449" s="8" t="str">
        <f>+_xlfn.XLOOKUP(Table1[[#This Row],[L4 Code]],'SU TEMİNİ'!C:C,'SU TEMİNİ'!C:C,"")</f>
        <v/>
      </c>
      <c r="CY449" s="8" t="str">
        <f>+_xlfn.XLOOKUP(Table1[[#This Row],[L4 Code]],TAŞ!C:C,TAŞ!C:C,"")</f>
        <v/>
      </c>
      <c r="CZ449" s="8" t="str">
        <f>Table1[[#This Row],[L4 Code]]&amp;"-"&amp;Table1[[#This Row],[T1 Code]]</f>
        <v>E-05.GNL-19.TNT-120-1000</v>
      </c>
      <c r="DA449" s="8"/>
      <c r="DB449" s="8"/>
      <c r="DC449" s="8"/>
      <c r="DD449" s="8"/>
      <c r="DE449" s="8"/>
      <c r="DF449" s="8"/>
      <c r="DG449" s="8"/>
      <c r="DH449" s="8"/>
    </row>
    <row r="450" spans="1:112">
      <c r="A450" s="3" t="s">
        <v>5443</v>
      </c>
      <c r="B450" t="s">
        <v>4453</v>
      </c>
      <c r="D450" t="s">
        <v>4967</v>
      </c>
      <c r="F450" s="77" t="s">
        <v>4973</v>
      </c>
      <c r="H450" s="3" t="s">
        <v>5444</v>
      </c>
      <c r="I450" s="3"/>
      <c r="J450" s="78"/>
      <c r="K450" s="78"/>
      <c r="M450" s="78"/>
      <c r="Y450" s="10">
        <v>2.5000000000000001E-2</v>
      </c>
      <c r="Z450" s="8">
        <v>2.5000000000000001E-2</v>
      </c>
      <c r="AA450" s="8">
        <v>2.5000000000000001E-2</v>
      </c>
      <c r="AB450" s="8">
        <v>2.5000000000000001E-2</v>
      </c>
      <c r="AC450" s="8">
        <v>2.5000000000000001E-2</v>
      </c>
      <c r="AD450" s="8">
        <v>2.5000000000000001E-2</v>
      </c>
      <c r="AE450" s="8">
        <v>2.5000000000000001E-2</v>
      </c>
      <c r="AF450" s="8">
        <v>2.5000000000000001E-2</v>
      </c>
      <c r="AG450" s="8">
        <v>2.5000000000000001E-2</v>
      </c>
      <c r="AH450" s="8">
        <v>2.5000000000000001E-2</v>
      </c>
      <c r="AI450" s="8">
        <v>2.5000000000000001E-2</v>
      </c>
      <c r="AJ450" s="8">
        <v>2.5000000000000001E-2</v>
      </c>
      <c r="AK450" s="8">
        <v>2.5000000000000001E-2</v>
      </c>
      <c r="AL450" s="8">
        <v>2.5000000000000001E-2</v>
      </c>
      <c r="AM450" s="8">
        <v>2.5000000000000001E-2</v>
      </c>
      <c r="AN450" s="8">
        <v>2.5000000000000001E-2</v>
      </c>
      <c r="AO450" s="8">
        <v>2.5000000000000001E-2</v>
      </c>
      <c r="AP450" s="8">
        <v>2.5000000000000001E-2</v>
      </c>
      <c r="AQ450" s="8">
        <v>2.5000000000000001E-2</v>
      </c>
      <c r="AR450" s="8">
        <v>2.5000000000000001E-2</v>
      </c>
      <c r="AS450" s="8">
        <v>2.5000000000000001E-2</v>
      </c>
      <c r="AT450" s="8">
        <v>2.5000000000000001E-2</v>
      </c>
      <c r="AU450" s="8">
        <v>2.5000000000000001E-2</v>
      </c>
      <c r="AV450" s="8">
        <v>2.5000000000000001E-2</v>
      </c>
      <c r="AW450" s="8">
        <v>2.5000000000000001E-2</v>
      </c>
      <c r="AX450" s="8">
        <v>2.5000000000000001E-2</v>
      </c>
      <c r="AY450" s="8">
        <v>2.5000000000000001E-2</v>
      </c>
      <c r="AZ450" s="8">
        <v>2.5000000000000001E-2</v>
      </c>
      <c r="BA450" s="8">
        <v>2.5000000000000001E-2</v>
      </c>
      <c r="BB450" s="8">
        <v>2.5000000000000001E-2</v>
      </c>
      <c r="BC450" s="8">
        <v>2.5000000000000001E-2</v>
      </c>
      <c r="BD450" s="8">
        <v>2.5000000000000001E-2</v>
      </c>
      <c r="BE450" s="8">
        <v>2.5000000000000001E-2</v>
      </c>
      <c r="BF450" s="8">
        <v>2.5000000000000001E-2</v>
      </c>
      <c r="BG450" s="8">
        <v>2.5000000000000001E-2</v>
      </c>
      <c r="BH450" s="8">
        <v>2.5000000000000001E-2</v>
      </c>
      <c r="BI450" s="8">
        <v>2.5000000000000001E-2</v>
      </c>
      <c r="BJ450" s="8">
        <v>2.5000000000000001E-2</v>
      </c>
      <c r="BK450" s="8">
        <v>2.5000000000000001E-2</v>
      </c>
      <c r="BL450" s="8">
        <v>2.5000000000000001E-2</v>
      </c>
      <c r="CK450" s="8">
        <f t="shared" ref="CK450:CK513" si="113">+CK929-CK524-CK525-CK526</f>
        <v>0</v>
      </c>
      <c r="CL450" s="8">
        <f t="shared" ref="CL450:CL513" si="114">+CL929-CL524-CL525-CL526</f>
        <v>0</v>
      </c>
      <c r="CM450" s="8">
        <f t="shared" ref="CM450:CM513" si="115">+CM929-CM524-CM525-CM526</f>
        <v>0</v>
      </c>
      <c r="CN450" s="8">
        <f t="shared" ref="CN450:CN513" si="116">+CN929-CN524-CN525-CN526</f>
        <v>0</v>
      </c>
      <c r="CO450" s="8">
        <f t="shared" ref="CO450:CO513" si="117">+CO929-CO524-CO525-CO526</f>
        <v>0</v>
      </c>
      <c r="CP450" s="8">
        <f t="shared" ref="CP450:CP513" si="118">+CP929-CP524-CP525-CP526</f>
        <v>0</v>
      </c>
      <c r="CQ450" s="8">
        <f t="shared" ref="CQ450:CQ513" si="119">+CQ929-CQ524-CQ525-CQ526</f>
        <v>0</v>
      </c>
      <c r="CR450" s="8">
        <f t="shared" ref="CR450:CR513" si="120">+CR929-CR524-CR525-CR526</f>
        <v>0</v>
      </c>
      <c r="CS450" s="8">
        <f t="shared" ref="CS450:CS513" si="121">+CS929-CS524-CS525-CS526</f>
        <v>0</v>
      </c>
      <c r="CT450" s="8">
        <f t="shared" ref="CT450:CT513" si="122">+CT929-CT524-CT525-CT526</f>
        <v>0</v>
      </c>
      <c r="CU450" s="8">
        <f t="shared" ref="CU450:CU513" si="123">+CU929-CU524-CU525-CU526</f>
        <v>0</v>
      </c>
      <c r="CV450" s="8">
        <f t="shared" ref="CV450:CV513" si="124">+CV929-CV524-CV525-CV526</f>
        <v>0</v>
      </c>
      <c r="CW450" s="8" t="str">
        <f>+_xlfn.XLOOKUP(Table1[[#This Row],[L4 Code]],KIRMATAŞ!B:B,KIRMATAŞ!B:B,"")</f>
        <v/>
      </c>
      <c r="CX450" s="8" t="str">
        <f>+_xlfn.XLOOKUP(Table1[[#This Row],[L4 Code]],'SU TEMİNİ'!C:C,'SU TEMİNİ'!C:C,"")</f>
        <v/>
      </c>
      <c r="CY450" s="8" t="str">
        <f>+_xlfn.XLOOKUP(Table1[[#This Row],[L4 Code]],TAŞ!C:C,TAŞ!C:C,"")</f>
        <v/>
      </c>
      <c r="CZ450" s="8" t="str">
        <f>Table1[[#This Row],[L4 Code]]&amp;"-"&amp;Table1[[#This Row],[T1 Code]]</f>
        <v>E-05.GNL-20.CVR-120-1000</v>
      </c>
      <c r="DA450" s="8"/>
      <c r="DB450" s="8"/>
      <c r="DC450" s="8"/>
      <c r="DD450" s="8"/>
      <c r="DE450" s="8"/>
      <c r="DF450" s="8"/>
      <c r="DG450" s="8"/>
      <c r="DH450" s="8"/>
    </row>
    <row r="451" spans="1:112">
      <c r="A451" s="3" t="s">
        <v>5443</v>
      </c>
      <c r="B451" t="s">
        <v>5212</v>
      </c>
      <c r="D451" t="s">
        <v>4967</v>
      </c>
      <c r="F451" s="77" t="s">
        <v>4973</v>
      </c>
      <c r="H451" s="3" t="s">
        <v>5444</v>
      </c>
      <c r="I451" s="3"/>
      <c r="J451" s="78"/>
      <c r="K451" s="78"/>
      <c r="M451" s="78"/>
      <c r="Y451" s="10">
        <v>2.5000000000000001E-2</v>
      </c>
      <c r="Z451" s="8">
        <v>2.5000000000000001E-2</v>
      </c>
      <c r="AA451" s="8">
        <v>2.5000000000000001E-2</v>
      </c>
      <c r="AB451" s="8">
        <v>2.5000000000000001E-2</v>
      </c>
      <c r="AC451" s="8">
        <v>2.5000000000000001E-2</v>
      </c>
      <c r="AD451" s="8">
        <v>2.5000000000000001E-2</v>
      </c>
      <c r="AE451" s="8">
        <v>2.5000000000000001E-2</v>
      </c>
      <c r="AF451" s="8">
        <v>2.5000000000000001E-2</v>
      </c>
      <c r="AG451" s="8">
        <v>2.5000000000000001E-2</v>
      </c>
      <c r="AH451" s="8">
        <v>2.5000000000000001E-2</v>
      </c>
      <c r="AI451" s="8">
        <v>2.5000000000000001E-2</v>
      </c>
      <c r="AJ451" s="8">
        <v>2.5000000000000001E-2</v>
      </c>
      <c r="AK451" s="8">
        <v>2.5000000000000001E-2</v>
      </c>
      <c r="AL451" s="8">
        <v>2.5000000000000001E-2</v>
      </c>
      <c r="AM451" s="8">
        <v>2.5000000000000001E-2</v>
      </c>
      <c r="AN451" s="8">
        <v>2.5000000000000001E-2</v>
      </c>
      <c r="AO451" s="8">
        <v>2.5000000000000001E-2</v>
      </c>
      <c r="AP451" s="8">
        <v>2.5000000000000001E-2</v>
      </c>
      <c r="AQ451" s="8">
        <v>2.5000000000000001E-2</v>
      </c>
      <c r="AR451" s="8">
        <v>2.5000000000000001E-2</v>
      </c>
      <c r="AS451" s="8">
        <v>2.5000000000000001E-2</v>
      </c>
      <c r="AT451" s="8">
        <v>2.5000000000000001E-2</v>
      </c>
      <c r="AU451" s="8">
        <v>2.5000000000000001E-2</v>
      </c>
      <c r="AV451" s="8">
        <v>2.5000000000000001E-2</v>
      </c>
      <c r="AW451" s="8">
        <v>2.5000000000000001E-2</v>
      </c>
      <c r="AX451" s="8">
        <v>2.5000000000000001E-2</v>
      </c>
      <c r="AY451" s="8">
        <v>2.5000000000000001E-2</v>
      </c>
      <c r="AZ451" s="8">
        <v>2.5000000000000001E-2</v>
      </c>
      <c r="BA451" s="8">
        <v>2.5000000000000001E-2</v>
      </c>
      <c r="BB451" s="8">
        <v>2.5000000000000001E-2</v>
      </c>
      <c r="BC451" s="8">
        <v>2.5000000000000001E-2</v>
      </c>
      <c r="BD451" s="8">
        <v>2.5000000000000001E-2</v>
      </c>
      <c r="BE451" s="8">
        <v>2.5000000000000001E-2</v>
      </c>
      <c r="BF451" s="8">
        <v>2.5000000000000001E-2</v>
      </c>
      <c r="BG451" s="8">
        <v>2.5000000000000001E-2</v>
      </c>
      <c r="BH451" s="8">
        <v>2.5000000000000001E-2</v>
      </c>
      <c r="BI451" s="8">
        <v>2.5000000000000001E-2</v>
      </c>
      <c r="BJ451" s="8">
        <v>2.5000000000000001E-2</v>
      </c>
      <c r="BK451" s="8">
        <v>2.5000000000000001E-2</v>
      </c>
      <c r="BL451" s="8">
        <v>2.5000000000000001E-2</v>
      </c>
      <c r="CK451" s="8">
        <f t="shared" si="113"/>
        <v>0</v>
      </c>
      <c r="CL451" s="8">
        <f t="shared" si="114"/>
        <v>0</v>
      </c>
      <c r="CM451" s="8">
        <f t="shared" si="115"/>
        <v>0</v>
      </c>
      <c r="CN451" s="8">
        <f t="shared" si="116"/>
        <v>0</v>
      </c>
      <c r="CO451" s="8">
        <f t="shared" si="117"/>
        <v>0</v>
      </c>
      <c r="CP451" s="8">
        <f t="shared" si="118"/>
        <v>0</v>
      </c>
      <c r="CQ451" s="8">
        <f t="shared" si="119"/>
        <v>0</v>
      </c>
      <c r="CR451" s="8">
        <f t="shared" si="120"/>
        <v>0</v>
      </c>
      <c r="CS451" s="8">
        <f t="shared" si="121"/>
        <v>0</v>
      </c>
      <c r="CT451" s="8">
        <f t="shared" si="122"/>
        <v>0</v>
      </c>
      <c r="CU451" s="8">
        <f t="shared" si="123"/>
        <v>0</v>
      </c>
      <c r="CV451" s="8">
        <f t="shared" si="124"/>
        <v>0</v>
      </c>
      <c r="CW451" s="8" t="str">
        <f>+_xlfn.XLOOKUP(Table1[[#This Row],[L4 Code]],KIRMATAŞ!B:B,KIRMATAŞ!B:B,"")</f>
        <v/>
      </c>
      <c r="CX451" s="8" t="str">
        <f>+_xlfn.XLOOKUP(Table1[[#This Row],[L4 Code]],'SU TEMİNİ'!C:C,'SU TEMİNİ'!C:C,"")</f>
        <v/>
      </c>
      <c r="CY451" s="8" t="str">
        <f>+_xlfn.XLOOKUP(Table1[[#This Row],[L4 Code]],TAŞ!C:C,TAŞ!C:C,"")</f>
        <v/>
      </c>
      <c r="CZ451" s="8" t="str">
        <f>Table1[[#This Row],[L4 Code]]&amp;"-"&amp;Table1[[#This Row],[T1 Code]]</f>
        <v>E-05.GNL-55.KİR-100-1000</v>
      </c>
      <c r="DA451" s="8"/>
      <c r="DB451" s="8"/>
      <c r="DC451" s="8"/>
      <c r="DD451" s="8"/>
      <c r="DE451" s="8"/>
      <c r="DF451" s="8"/>
      <c r="DG451" s="8"/>
      <c r="DH451" s="8"/>
    </row>
    <row r="452" spans="1:112">
      <c r="A452" s="3" t="s">
        <v>5443</v>
      </c>
      <c r="B452" t="s">
        <v>4471</v>
      </c>
      <c r="D452" t="s">
        <v>4967</v>
      </c>
      <c r="F452" s="77" t="s">
        <v>4973</v>
      </c>
      <c r="H452" s="3" t="s">
        <v>5444</v>
      </c>
      <c r="I452" s="3"/>
      <c r="J452" s="78"/>
      <c r="K452" s="78"/>
      <c r="M452" s="78"/>
      <c r="Y452" s="10">
        <v>2.5000000000000001E-2</v>
      </c>
      <c r="Z452" s="8">
        <v>2.5000000000000001E-2</v>
      </c>
      <c r="AA452" s="8">
        <v>2.5000000000000001E-2</v>
      </c>
      <c r="AB452" s="8">
        <v>2.5000000000000001E-2</v>
      </c>
      <c r="AC452" s="8">
        <v>2.5000000000000001E-2</v>
      </c>
      <c r="AD452" s="8">
        <v>2.5000000000000001E-2</v>
      </c>
      <c r="AE452" s="8">
        <v>2.5000000000000001E-2</v>
      </c>
      <c r="AF452" s="8">
        <v>2.5000000000000001E-2</v>
      </c>
      <c r="AG452" s="8">
        <v>2.5000000000000001E-2</v>
      </c>
      <c r="AH452" s="8">
        <v>2.5000000000000001E-2</v>
      </c>
      <c r="AI452" s="8">
        <v>2.5000000000000001E-2</v>
      </c>
      <c r="AJ452" s="8">
        <v>2.5000000000000001E-2</v>
      </c>
      <c r="AK452" s="8">
        <v>2.5000000000000001E-2</v>
      </c>
      <c r="AL452" s="8">
        <v>2.5000000000000001E-2</v>
      </c>
      <c r="AM452" s="8">
        <v>2.5000000000000001E-2</v>
      </c>
      <c r="AN452" s="8">
        <v>2.5000000000000001E-2</v>
      </c>
      <c r="AO452" s="8">
        <v>2.5000000000000001E-2</v>
      </c>
      <c r="AP452" s="8">
        <v>2.5000000000000001E-2</v>
      </c>
      <c r="AQ452" s="8">
        <v>2.5000000000000001E-2</v>
      </c>
      <c r="AR452" s="8">
        <v>2.5000000000000001E-2</v>
      </c>
      <c r="AS452" s="8">
        <v>2.5000000000000001E-2</v>
      </c>
      <c r="AT452" s="8">
        <v>2.5000000000000001E-2</v>
      </c>
      <c r="AU452" s="8">
        <v>2.5000000000000001E-2</v>
      </c>
      <c r="AV452" s="8">
        <v>2.5000000000000001E-2</v>
      </c>
      <c r="AW452" s="8">
        <v>2.5000000000000001E-2</v>
      </c>
      <c r="AX452" s="8">
        <v>2.5000000000000001E-2</v>
      </c>
      <c r="AY452" s="8">
        <v>2.5000000000000001E-2</v>
      </c>
      <c r="AZ452" s="8">
        <v>2.5000000000000001E-2</v>
      </c>
      <c r="BA452" s="8">
        <v>2.5000000000000001E-2</v>
      </c>
      <c r="BB452" s="8">
        <v>2.5000000000000001E-2</v>
      </c>
      <c r="BC452" s="8">
        <v>2.5000000000000001E-2</v>
      </c>
      <c r="BD452" s="8">
        <v>2.5000000000000001E-2</v>
      </c>
      <c r="BE452" s="8">
        <v>2.5000000000000001E-2</v>
      </c>
      <c r="BF452" s="8">
        <v>2.5000000000000001E-2</v>
      </c>
      <c r="BG452" s="8">
        <v>2.5000000000000001E-2</v>
      </c>
      <c r="BH452" s="8">
        <v>2.5000000000000001E-2</v>
      </c>
      <c r="BI452" s="8">
        <v>2.5000000000000001E-2</v>
      </c>
      <c r="BJ452" s="8">
        <v>2.5000000000000001E-2</v>
      </c>
      <c r="BK452" s="8">
        <v>2.5000000000000001E-2</v>
      </c>
      <c r="BL452" s="8">
        <v>2.5000000000000001E-2</v>
      </c>
      <c r="CK452" s="8">
        <f t="shared" si="113"/>
        <v>0</v>
      </c>
      <c r="CL452" s="8">
        <f t="shared" si="114"/>
        <v>0</v>
      </c>
      <c r="CM452" s="8">
        <f t="shared" si="115"/>
        <v>0</v>
      </c>
      <c r="CN452" s="8">
        <f t="shared" si="116"/>
        <v>0</v>
      </c>
      <c r="CO452" s="8">
        <f t="shared" si="117"/>
        <v>0</v>
      </c>
      <c r="CP452" s="8">
        <f t="shared" si="118"/>
        <v>0</v>
      </c>
      <c r="CQ452" s="8">
        <f t="shared" si="119"/>
        <v>0</v>
      </c>
      <c r="CR452" s="8">
        <f t="shared" si="120"/>
        <v>0</v>
      </c>
      <c r="CS452" s="8">
        <f t="shared" si="121"/>
        <v>0</v>
      </c>
      <c r="CT452" s="8">
        <f t="shared" si="122"/>
        <v>0</v>
      </c>
      <c r="CU452" s="8">
        <f t="shared" si="123"/>
        <v>0</v>
      </c>
      <c r="CV452" s="8">
        <f t="shared" si="124"/>
        <v>0</v>
      </c>
      <c r="CW452" s="8" t="str">
        <f>+_xlfn.XLOOKUP(Table1[[#This Row],[L4 Code]],KIRMATAŞ!B:B,KIRMATAŞ!B:B,"")</f>
        <v/>
      </c>
      <c r="CX452" s="8" t="str">
        <f>+_xlfn.XLOOKUP(Table1[[#This Row],[L4 Code]],'SU TEMİNİ'!C:C,'SU TEMİNİ'!C:C,"")</f>
        <v/>
      </c>
      <c r="CY452" s="8" t="str">
        <f>+_xlfn.XLOOKUP(Table1[[#This Row],[L4 Code]],TAŞ!C:C,TAŞ!C:C,"")</f>
        <v/>
      </c>
      <c r="CZ452" s="8" t="str">
        <f>Table1[[#This Row],[L4 Code]]&amp;"-"&amp;Table1[[#This Row],[T1 Code]]</f>
        <v>E-05.GNL-99.DGR-210-1000</v>
      </c>
      <c r="DA452" s="8"/>
      <c r="DB452" s="8"/>
      <c r="DC452" s="8"/>
      <c r="DD452" s="8"/>
      <c r="DE452" s="8"/>
      <c r="DF452" s="8"/>
      <c r="DG452" s="8"/>
      <c r="DH452" s="8"/>
    </row>
    <row r="453" spans="1:112">
      <c r="A453" s="3" t="s">
        <v>5443</v>
      </c>
      <c r="B453" t="s">
        <v>4473</v>
      </c>
      <c r="D453" t="s">
        <v>4967</v>
      </c>
      <c r="F453" s="77" t="s">
        <v>4973</v>
      </c>
      <c r="H453" s="3" t="s">
        <v>5444</v>
      </c>
      <c r="I453" s="3"/>
      <c r="J453" s="78"/>
      <c r="K453" s="78"/>
      <c r="M453" s="78"/>
      <c r="Y453" s="10">
        <v>2.5000000000000001E-2</v>
      </c>
      <c r="Z453" s="8">
        <v>2.5000000000000001E-2</v>
      </c>
      <c r="AA453" s="8">
        <v>2.5000000000000001E-2</v>
      </c>
      <c r="AB453" s="8">
        <v>2.5000000000000001E-2</v>
      </c>
      <c r="AC453" s="8">
        <v>2.5000000000000001E-2</v>
      </c>
      <c r="AD453" s="8">
        <v>2.5000000000000001E-2</v>
      </c>
      <c r="AE453" s="8">
        <v>2.5000000000000001E-2</v>
      </c>
      <c r="AF453" s="8">
        <v>2.5000000000000001E-2</v>
      </c>
      <c r="AG453" s="8">
        <v>2.5000000000000001E-2</v>
      </c>
      <c r="AH453" s="8">
        <v>2.5000000000000001E-2</v>
      </c>
      <c r="AI453" s="8">
        <v>2.5000000000000001E-2</v>
      </c>
      <c r="AJ453" s="8">
        <v>2.5000000000000001E-2</v>
      </c>
      <c r="AK453" s="8">
        <v>2.5000000000000001E-2</v>
      </c>
      <c r="AL453" s="8">
        <v>2.5000000000000001E-2</v>
      </c>
      <c r="AM453" s="8">
        <v>2.5000000000000001E-2</v>
      </c>
      <c r="AN453" s="8">
        <v>2.5000000000000001E-2</v>
      </c>
      <c r="AO453" s="8">
        <v>2.5000000000000001E-2</v>
      </c>
      <c r="AP453" s="8">
        <v>2.5000000000000001E-2</v>
      </c>
      <c r="AQ453" s="8">
        <v>2.5000000000000001E-2</v>
      </c>
      <c r="AR453" s="8">
        <v>2.5000000000000001E-2</v>
      </c>
      <c r="AS453" s="8">
        <v>2.5000000000000001E-2</v>
      </c>
      <c r="AT453" s="8">
        <v>2.5000000000000001E-2</v>
      </c>
      <c r="AU453" s="8">
        <v>2.5000000000000001E-2</v>
      </c>
      <c r="AV453" s="8">
        <v>2.5000000000000001E-2</v>
      </c>
      <c r="AW453" s="8">
        <v>2.5000000000000001E-2</v>
      </c>
      <c r="AX453" s="8">
        <v>2.5000000000000001E-2</v>
      </c>
      <c r="AY453" s="8">
        <v>2.5000000000000001E-2</v>
      </c>
      <c r="AZ453" s="8">
        <v>2.5000000000000001E-2</v>
      </c>
      <c r="BA453" s="8">
        <v>2.5000000000000001E-2</v>
      </c>
      <c r="BB453" s="8">
        <v>2.5000000000000001E-2</v>
      </c>
      <c r="BC453" s="8">
        <v>2.5000000000000001E-2</v>
      </c>
      <c r="BD453" s="8">
        <v>2.5000000000000001E-2</v>
      </c>
      <c r="BE453" s="8">
        <v>2.5000000000000001E-2</v>
      </c>
      <c r="BF453" s="8">
        <v>2.5000000000000001E-2</v>
      </c>
      <c r="BG453" s="8">
        <v>2.5000000000000001E-2</v>
      </c>
      <c r="BH453" s="8">
        <v>2.5000000000000001E-2</v>
      </c>
      <c r="BI453" s="8">
        <v>2.5000000000000001E-2</v>
      </c>
      <c r="BJ453" s="8">
        <v>2.5000000000000001E-2</v>
      </c>
      <c r="BK453" s="8">
        <v>2.5000000000000001E-2</v>
      </c>
      <c r="BL453" s="8">
        <v>2.5000000000000001E-2</v>
      </c>
      <c r="CK453" s="8">
        <f t="shared" si="113"/>
        <v>0</v>
      </c>
      <c r="CL453" s="8">
        <f t="shared" si="114"/>
        <v>0</v>
      </c>
      <c r="CM453" s="8">
        <f t="shared" si="115"/>
        <v>0</v>
      </c>
      <c r="CN453" s="8">
        <f t="shared" si="116"/>
        <v>0</v>
      </c>
      <c r="CO453" s="8">
        <f t="shared" si="117"/>
        <v>0</v>
      </c>
      <c r="CP453" s="8">
        <f t="shared" si="118"/>
        <v>0</v>
      </c>
      <c r="CQ453" s="8">
        <f t="shared" si="119"/>
        <v>0</v>
      </c>
      <c r="CR453" s="8">
        <f t="shared" si="120"/>
        <v>0</v>
      </c>
      <c r="CS453" s="8">
        <f t="shared" si="121"/>
        <v>0</v>
      </c>
      <c r="CT453" s="8">
        <f t="shared" si="122"/>
        <v>0</v>
      </c>
      <c r="CU453" s="8">
        <f t="shared" si="123"/>
        <v>0</v>
      </c>
      <c r="CV453" s="8">
        <f t="shared" si="124"/>
        <v>0</v>
      </c>
      <c r="CW453" s="8" t="str">
        <f>+_xlfn.XLOOKUP(Table1[[#This Row],[L4 Code]],KIRMATAŞ!B:B,KIRMATAŞ!B:B,"")</f>
        <v/>
      </c>
      <c r="CX453" s="8" t="str">
        <f>+_xlfn.XLOOKUP(Table1[[#This Row],[L4 Code]],'SU TEMİNİ'!C:C,'SU TEMİNİ'!C:C,"")</f>
        <v/>
      </c>
      <c r="CY453" s="8" t="str">
        <f>+_xlfn.XLOOKUP(Table1[[#This Row],[L4 Code]],TAŞ!C:C,TAŞ!C:C,"")</f>
        <v/>
      </c>
      <c r="CZ453" s="8" t="str">
        <f>Table1[[#This Row],[L4 Code]]&amp;"-"&amp;Table1[[#This Row],[T1 Code]]</f>
        <v>E-05.GNL-99.DGR-310-1000</v>
      </c>
      <c r="DA453" s="8"/>
      <c r="DB453" s="8"/>
      <c r="DC453" s="8"/>
      <c r="DD453" s="8"/>
      <c r="DE453" s="8"/>
      <c r="DF453" s="8"/>
      <c r="DG453" s="8"/>
      <c r="DH453" s="8"/>
    </row>
    <row r="454" spans="1:112">
      <c r="A454" s="3" t="s">
        <v>5443</v>
      </c>
      <c r="B454" t="s">
        <v>5213</v>
      </c>
      <c r="D454" t="s">
        <v>4967</v>
      </c>
      <c r="F454" s="77" t="s">
        <v>4973</v>
      </c>
      <c r="H454" s="3" t="s">
        <v>5444</v>
      </c>
      <c r="I454" s="3"/>
      <c r="J454" s="78"/>
      <c r="K454" s="78"/>
      <c r="M454" s="78"/>
      <c r="Y454" s="10">
        <v>2.5000000000000001E-2</v>
      </c>
      <c r="Z454" s="8">
        <v>2.5000000000000001E-2</v>
      </c>
      <c r="AA454" s="8">
        <v>2.5000000000000001E-2</v>
      </c>
      <c r="AB454" s="8">
        <v>2.5000000000000001E-2</v>
      </c>
      <c r="AC454" s="8">
        <v>2.5000000000000001E-2</v>
      </c>
      <c r="AD454" s="8">
        <v>2.5000000000000001E-2</v>
      </c>
      <c r="AE454" s="8">
        <v>2.5000000000000001E-2</v>
      </c>
      <c r="AF454" s="8">
        <v>2.5000000000000001E-2</v>
      </c>
      <c r="AG454" s="8">
        <v>2.5000000000000001E-2</v>
      </c>
      <c r="AH454" s="8">
        <v>2.5000000000000001E-2</v>
      </c>
      <c r="AI454" s="8">
        <v>2.5000000000000001E-2</v>
      </c>
      <c r="AJ454" s="8">
        <v>2.5000000000000001E-2</v>
      </c>
      <c r="AK454" s="8">
        <v>2.5000000000000001E-2</v>
      </c>
      <c r="AL454" s="8">
        <v>2.5000000000000001E-2</v>
      </c>
      <c r="AM454" s="8">
        <v>2.5000000000000001E-2</v>
      </c>
      <c r="AN454" s="8">
        <v>2.5000000000000001E-2</v>
      </c>
      <c r="AO454" s="8">
        <v>2.5000000000000001E-2</v>
      </c>
      <c r="AP454" s="8">
        <v>2.5000000000000001E-2</v>
      </c>
      <c r="AQ454" s="8">
        <v>2.5000000000000001E-2</v>
      </c>
      <c r="AR454" s="8">
        <v>2.5000000000000001E-2</v>
      </c>
      <c r="AS454" s="8">
        <v>2.5000000000000001E-2</v>
      </c>
      <c r="AT454" s="8">
        <v>2.5000000000000001E-2</v>
      </c>
      <c r="AU454" s="8">
        <v>2.5000000000000001E-2</v>
      </c>
      <c r="AV454" s="8">
        <v>2.5000000000000001E-2</v>
      </c>
      <c r="AW454" s="8">
        <v>2.5000000000000001E-2</v>
      </c>
      <c r="AX454" s="8">
        <v>2.5000000000000001E-2</v>
      </c>
      <c r="AY454" s="8">
        <v>2.5000000000000001E-2</v>
      </c>
      <c r="AZ454" s="8">
        <v>2.5000000000000001E-2</v>
      </c>
      <c r="BA454" s="8">
        <v>2.5000000000000001E-2</v>
      </c>
      <c r="BB454" s="8">
        <v>2.5000000000000001E-2</v>
      </c>
      <c r="BC454" s="8">
        <v>2.5000000000000001E-2</v>
      </c>
      <c r="BD454" s="8">
        <v>2.5000000000000001E-2</v>
      </c>
      <c r="BE454" s="8">
        <v>2.5000000000000001E-2</v>
      </c>
      <c r="BF454" s="8">
        <v>2.5000000000000001E-2</v>
      </c>
      <c r="BG454" s="8">
        <v>2.5000000000000001E-2</v>
      </c>
      <c r="BH454" s="8">
        <v>2.5000000000000001E-2</v>
      </c>
      <c r="BI454" s="8">
        <v>2.5000000000000001E-2</v>
      </c>
      <c r="BJ454" s="8">
        <v>2.5000000000000001E-2</v>
      </c>
      <c r="BK454" s="8">
        <v>2.5000000000000001E-2</v>
      </c>
      <c r="BL454" s="8">
        <v>2.5000000000000001E-2</v>
      </c>
      <c r="CK454" s="8">
        <f t="shared" si="113"/>
        <v>0</v>
      </c>
      <c r="CL454" s="8">
        <f t="shared" si="114"/>
        <v>0</v>
      </c>
      <c r="CM454" s="8">
        <f t="shared" si="115"/>
        <v>0</v>
      </c>
      <c r="CN454" s="8">
        <f t="shared" si="116"/>
        <v>0</v>
      </c>
      <c r="CO454" s="8">
        <f t="shared" si="117"/>
        <v>0</v>
      </c>
      <c r="CP454" s="8">
        <f t="shared" si="118"/>
        <v>0</v>
      </c>
      <c r="CQ454" s="8">
        <f t="shared" si="119"/>
        <v>0</v>
      </c>
      <c r="CR454" s="8">
        <f t="shared" si="120"/>
        <v>0</v>
      </c>
      <c r="CS454" s="8">
        <f t="shared" si="121"/>
        <v>0</v>
      </c>
      <c r="CT454" s="8">
        <f t="shared" si="122"/>
        <v>0</v>
      </c>
      <c r="CU454" s="8">
        <f t="shared" si="123"/>
        <v>0</v>
      </c>
      <c r="CV454" s="8">
        <f t="shared" si="124"/>
        <v>0</v>
      </c>
      <c r="CW454" s="8" t="str">
        <f>+_xlfn.XLOOKUP(Table1[[#This Row],[L4 Code]],KIRMATAŞ!B:B,KIRMATAŞ!B:B,"")</f>
        <v/>
      </c>
      <c r="CX454" s="8" t="str">
        <f>+_xlfn.XLOOKUP(Table1[[#This Row],[L4 Code]],'SU TEMİNİ'!C:C,'SU TEMİNİ'!C:C,"")</f>
        <v/>
      </c>
      <c r="CY454" s="8" t="str">
        <f>+_xlfn.XLOOKUP(Table1[[#This Row],[L4 Code]],TAŞ!C:C,TAŞ!C:C,"")</f>
        <v/>
      </c>
      <c r="CZ454" s="8" t="str">
        <f>Table1[[#This Row],[L4 Code]]&amp;"-"&amp;Table1[[#This Row],[T1 Code]]</f>
        <v>E-05.GNL-99.DGR-311-1000</v>
      </c>
      <c r="DA454" s="8"/>
      <c r="DB454" s="8"/>
      <c r="DC454" s="8"/>
      <c r="DD454" s="8"/>
      <c r="DE454" s="8"/>
      <c r="DF454" s="8"/>
      <c r="DG454" s="8"/>
      <c r="DH454" s="8"/>
    </row>
    <row r="455" spans="1:112">
      <c r="A455" s="3" t="s">
        <v>5443</v>
      </c>
      <c r="B455" t="s">
        <v>5215</v>
      </c>
      <c r="D455" t="s">
        <v>4967</v>
      </c>
      <c r="F455" s="77" t="s">
        <v>4973</v>
      </c>
      <c r="H455" s="3" t="s">
        <v>5444</v>
      </c>
      <c r="I455" s="3"/>
      <c r="J455" s="78"/>
      <c r="K455" s="78"/>
      <c r="M455" s="78"/>
      <c r="Y455" s="10">
        <v>2.5000000000000001E-2</v>
      </c>
      <c r="Z455" s="8">
        <v>2.5000000000000001E-2</v>
      </c>
      <c r="AA455" s="8">
        <v>2.5000000000000001E-2</v>
      </c>
      <c r="AB455" s="8">
        <v>2.5000000000000001E-2</v>
      </c>
      <c r="AC455" s="8">
        <v>2.5000000000000001E-2</v>
      </c>
      <c r="AD455" s="8">
        <v>2.5000000000000001E-2</v>
      </c>
      <c r="AE455" s="8">
        <v>2.5000000000000001E-2</v>
      </c>
      <c r="AF455" s="8">
        <v>2.5000000000000001E-2</v>
      </c>
      <c r="AG455" s="8">
        <v>2.5000000000000001E-2</v>
      </c>
      <c r="AH455" s="8">
        <v>2.5000000000000001E-2</v>
      </c>
      <c r="AI455" s="8">
        <v>2.5000000000000001E-2</v>
      </c>
      <c r="AJ455" s="8">
        <v>2.5000000000000001E-2</v>
      </c>
      <c r="AK455" s="8">
        <v>2.5000000000000001E-2</v>
      </c>
      <c r="AL455" s="8">
        <v>2.5000000000000001E-2</v>
      </c>
      <c r="AM455" s="8">
        <v>2.5000000000000001E-2</v>
      </c>
      <c r="AN455" s="8">
        <v>2.5000000000000001E-2</v>
      </c>
      <c r="AO455" s="8">
        <v>2.5000000000000001E-2</v>
      </c>
      <c r="AP455" s="8">
        <v>2.5000000000000001E-2</v>
      </c>
      <c r="AQ455" s="8">
        <v>2.5000000000000001E-2</v>
      </c>
      <c r="AR455" s="8">
        <v>2.5000000000000001E-2</v>
      </c>
      <c r="AS455" s="8">
        <v>2.5000000000000001E-2</v>
      </c>
      <c r="AT455" s="8">
        <v>2.5000000000000001E-2</v>
      </c>
      <c r="AU455" s="8">
        <v>2.5000000000000001E-2</v>
      </c>
      <c r="AV455" s="8">
        <v>2.5000000000000001E-2</v>
      </c>
      <c r="AW455" s="8">
        <v>2.5000000000000001E-2</v>
      </c>
      <c r="AX455" s="8">
        <v>2.5000000000000001E-2</v>
      </c>
      <c r="AY455" s="8">
        <v>2.5000000000000001E-2</v>
      </c>
      <c r="AZ455" s="8">
        <v>2.5000000000000001E-2</v>
      </c>
      <c r="BA455" s="8">
        <v>2.5000000000000001E-2</v>
      </c>
      <c r="BB455" s="8">
        <v>2.5000000000000001E-2</v>
      </c>
      <c r="BC455" s="8">
        <v>2.5000000000000001E-2</v>
      </c>
      <c r="BD455" s="8">
        <v>2.5000000000000001E-2</v>
      </c>
      <c r="BE455" s="8">
        <v>2.5000000000000001E-2</v>
      </c>
      <c r="BF455" s="8">
        <v>2.5000000000000001E-2</v>
      </c>
      <c r="BG455" s="8">
        <v>2.5000000000000001E-2</v>
      </c>
      <c r="BH455" s="8">
        <v>2.5000000000000001E-2</v>
      </c>
      <c r="BI455" s="8">
        <v>2.5000000000000001E-2</v>
      </c>
      <c r="BJ455" s="8">
        <v>2.5000000000000001E-2</v>
      </c>
      <c r="BK455" s="8">
        <v>2.5000000000000001E-2</v>
      </c>
      <c r="BL455" s="8">
        <v>2.5000000000000001E-2</v>
      </c>
      <c r="CK455" s="8">
        <f t="shared" si="113"/>
        <v>0</v>
      </c>
      <c r="CL455" s="8">
        <f t="shared" si="114"/>
        <v>0</v>
      </c>
      <c r="CM455" s="8">
        <f t="shared" si="115"/>
        <v>0</v>
      </c>
      <c r="CN455" s="8">
        <f t="shared" si="116"/>
        <v>0</v>
      </c>
      <c r="CO455" s="8">
        <f t="shared" si="117"/>
        <v>0</v>
      </c>
      <c r="CP455" s="8">
        <f t="shared" si="118"/>
        <v>0</v>
      </c>
      <c r="CQ455" s="8">
        <f t="shared" si="119"/>
        <v>0</v>
      </c>
      <c r="CR455" s="8">
        <f t="shared" si="120"/>
        <v>0</v>
      </c>
      <c r="CS455" s="8">
        <f t="shared" si="121"/>
        <v>0</v>
      </c>
      <c r="CT455" s="8">
        <f t="shared" si="122"/>
        <v>0</v>
      </c>
      <c r="CU455" s="8">
        <f t="shared" si="123"/>
        <v>0</v>
      </c>
      <c r="CV455" s="8">
        <f t="shared" si="124"/>
        <v>0</v>
      </c>
      <c r="CW455" s="8" t="str">
        <f>+_xlfn.XLOOKUP(Table1[[#This Row],[L4 Code]],KIRMATAŞ!B:B,KIRMATAŞ!B:B,"")</f>
        <v/>
      </c>
      <c r="CX455" s="8" t="str">
        <f>+_xlfn.XLOOKUP(Table1[[#This Row],[L4 Code]],'SU TEMİNİ'!C:C,'SU TEMİNİ'!C:C,"")</f>
        <v/>
      </c>
      <c r="CY455" s="8" t="str">
        <f>+_xlfn.XLOOKUP(Table1[[#This Row],[L4 Code]],TAŞ!C:C,TAŞ!C:C,"")</f>
        <v/>
      </c>
      <c r="CZ455" s="8" t="str">
        <f>Table1[[#This Row],[L4 Code]]&amp;"-"&amp;Table1[[#This Row],[T1 Code]]</f>
        <v>E-05.GNL-99.DGR-410-1000</v>
      </c>
      <c r="DA455" s="8"/>
      <c r="DB455" s="8"/>
      <c r="DC455" s="8"/>
      <c r="DD455" s="8"/>
      <c r="DE455" s="8"/>
      <c r="DF455" s="8"/>
      <c r="DG455" s="8"/>
      <c r="DH455" s="8"/>
    </row>
    <row r="456" spans="1:112">
      <c r="A456" s="3" t="s">
        <v>5443</v>
      </c>
      <c r="B456" t="s">
        <v>4475</v>
      </c>
      <c r="D456" t="s">
        <v>4967</v>
      </c>
      <c r="F456" s="77" t="s">
        <v>4973</v>
      </c>
      <c r="H456" s="3" t="s">
        <v>5444</v>
      </c>
      <c r="I456" s="3"/>
      <c r="J456" s="78"/>
      <c r="K456" s="78"/>
      <c r="M456" s="78"/>
      <c r="Y456" s="10">
        <v>2.5000000000000001E-2</v>
      </c>
      <c r="Z456" s="8">
        <v>2.5000000000000001E-2</v>
      </c>
      <c r="AA456" s="8">
        <v>2.5000000000000001E-2</v>
      </c>
      <c r="AB456" s="8">
        <v>2.5000000000000001E-2</v>
      </c>
      <c r="AC456" s="8">
        <v>2.5000000000000001E-2</v>
      </c>
      <c r="AD456" s="8">
        <v>2.5000000000000001E-2</v>
      </c>
      <c r="AE456" s="8">
        <v>2.5000000000000001E-2</v>
      </c>
      <c r="AF456" s="8">
        <v>2.5000000000000001E-2</v>
      </c>
      <c r="AG456" s="8">
        <v>2.5000000000000001E-2</v>
      </c>
      <c r="AH456" s="8">
        <v>2.5000000000000001E-2</v>
      </c>
      <c r="AI456" s="8">
        <v>2.5000000000000001E-2</v>
      </c>
      <c r="AJ456" s="8">
        <v>2.5000000000000001E-2</v>
      </c>
      <c r="AK456" s="8">
        <v>2.5000000000000001E-2</v>
      </c>
      <c r="AL456" s="8">
        <v>2.5000000000000001E-2</v>
      </c>
      <c r="AM456" s="8">
        <v>2.5000000000000001E-2</v>
      </c>
      <c r="AN456" s="8">
        <v>2.5000000000000001E-2</v>
      </c>
      <c r="AO456" s="8">
        <v>2.5000000000000001E-2</v>
      </c>
      <c r="AP456" s="8">
        <v>2.5000000000000001E-2</v>
      </c>
      <c r="AQ456" s="8">
        <v>2.5000000000000001E-2</v>
      </c>
      <c r="AR456" s="8">
        <v>2.5000000000000001E-2</v>
      </c>
      <c r="AS456" s="8">
        <v>2.5000000000000001E-2</v>
      </c>
      <c r="AT456" s="8">
        <v>2.5000000000000001E-2</v>
      </c>
      <c r="AU456" s="8">
        <v>2.5000000000000001E-2</v>
      </c>
      <c r="AV456" s="8">
        <v>2.5000000000000001E-2</v>
      </c>
      <c r="AW456" s="8">
        <v>2.5000000000000001E-2</v>
      </c>
      <c r="AX456" s="8">
        <v>2.5000000000000001E-2</v>
      </c>
      <c r="AY456" s="8">
        <v>2.5000000000000001E-2</v>
      </c>
      <c r="AZ456" s="8">
        <v>2.5000000000000001E-2</v>
      </c>
      <c r="BA456" s="8">
        <v>2.5000000000000001E-2</v>
      </c>
      <c r="BB456" s="8">
        <v>2.5000000000000001E-2</v>
      </c>
      <c r="BC456" s="8">
        <v>2.5000000000000001E-2</v>
      </c>
      <c r="BD456" s="8">
        <v>2.5000000000000001E-2</v>
      </c>
      <c r="BE456" s="8">
        <v>2.5000000000000001E-2</v>
      </c>
      <c r="BF456" s="8">
        <v>2.5000000000000001E-2</v>
      </c>
      <c r="BG456" s="8">
        <v>2.5000000000000001E-2</v>
      </c>
      <c r="BH456" s="8">
        <v>2.5000000000000001E-2</v>
      </c>
      <c r="BI456" s="8">
        <v>2.5000000000000001E-2</v>
      </c>
      <c r="BJ456" s="8">
        <v>2.5000000000000001E-2</v>
      </c>
      <c r="BK456" s="8">
        <v>2.5000000000000001E-2</v>
      </c>
      <c r="BL456" s="8">
        <v>2.5000000000000001E-2</v>
      </c>
      <c r="CK456" s="8">
        <f t="shared" si="113"/>
        <v>0</v>
      </c>
      <c r="CL456" s="8">
        <f t="shared" si="114"/>
        <v>0</v>
      </c>
      <c r="CM456" s="8">
        <f t="shared" si="115"/>
        <v>0</v>
      </c>
      <c r="CN456" s="8">
        <f t="shared" si="116"/>
        <v>0</v>
      </c>
      <c r="CO456" s="8">
        <f t="shared" si="117"/>
        <v>0</v>
      </c>
      <c r="CP456" s="8">
        <f t="shared" si="118"/>
        <v>0</v>
      </c>
      <c r="CQ456" s="8">
        <f t="shared" si="119"/>
        <v>0</v>
      </c>
      <c r="CR456" s="8">
        <f t="shared" si="120"/>
        <v>0</v>
      </c>
      <c r="CS456" s="8">
        <f t="shared" si="121"/>
        <v>0</v>
      </c>
      <c r="CT456" s="8">
        <f t="shared" si="122"/>
        <v>0</v>
      </c>
      <c r="CU456" s="8">
        <f t="shared" si="123"/>
        <v>0</v>
      </c>
      <c r="CV456" s="8">
        <f t="shared" si="124"/>
        <v>0</v>
      </c>
      <c r="CW456" s="8" t="str">
        <f>+_xlfn.XLOOKUP(Table1[[#This Row],[L4 Code]],KIRMATAŞ!B:B,KIRMATAŞ!B:B,"")</f>
        <v/>
      </c>
      <c r="CX456" s="8" t="str">
        <f>+_xlfn.XLOOKUP(Table1[[#This Row],[L4 Code]],'SU TEMİNİ'!C:C,'SU TEMİNİ'!C:C,"")</f>
        <v/>
      </c>
      <c r="CY456" s="8" t="str">
        <f>+_xlfn.XLOOKUP(Table1[[#This Row],[L4 Code]],TAŞ!C:C,TAŞ!C:C,"")</f>
        <v/>
      </c>
      <c r="CZ456" s="8" t="str">
        <f>Table1[[#This Row],[L4 Code]]&amp;"-"&amp;Table1[[#This Row],[T1 Code]]</f>
        <v>E-05.GNL-99.DGR-510-1000</v>
      </c>
      <c r="DA456" s="8"/>
      <c r="DB456" s="8"/>
      <c r="DC456" s="8"/>
      <c r="DD456" s="8"/>
      <c r="DE456" s="8"/>
      <c r="DF456" s="8"/>
      <c r="DG456" s="8"/>
      <c r="DH456" s="8"/>
    </row>
    <row r="457" spans="1:112">
      <c r="A457" s="3" t="s">
        <v>5443</v>
      </c>
      <c r="B457" t="s">
        <v>4497</v>
      </c>
      <c r="D457" t="s">
        <v>4967</v>
      </c>
      <c r="F457" s="77" t="s">
        <v>4973</v>
      </c>
      <c r="H457" s="3" t="s">
        <v>5444</v>
      </c>
      <c r="I457" s="3"/>
      <c r="J457" s="78"/>
      <c r="K457" s="78"/>
      <c r="M457" s="78"/>
      <c r="Y457" s="10">
        <v>2.5000000000000001E-2</v>
      </c>
      <c r="Z457" s="8">
        <v>2.5000000000000001E-2</v>
      </c>
      <c r="AA457" s="8">
        <v>2.5000000000000001E-2</v>
      </c>
      <c r="AB457" s="8">
        <v>2.5000000000000001E-2</v>
      </c>
      <c r="AC457" s="8">
        <v>2.5000000000000001E-2</v>
      </c>
      <c r="AD457" s="8">
        <v>2.5000000000000001E-2</v>
      </c>
      <c r="AE457" s="8">
        <v>2.5000000000000001E-2</v>
      </c>
      <c r="AF457" s="8">
        <v>2.5000000000000001E-2</v>
      </c>
      <c r="AG457" s="8">
        <v>2.5000000000000001E-2</v>
      </c>
      <c r="AH457" s="8">
        <v>2.5000000000000001E-2</v>
      </c>
      <c r="AI457" s="8">
        <v>2.5000000000000001E-2</v>
      </c>
      <c r="AJ457" s="8">
        <v>2.5000000000000001E-2</v>
      </c>
      <c r="AK457" s="8">
        <v>2.5000000000000001E-2</v>
      </c>
      <c r="AL457" s="8">
        <v>2.5000000000000001E-2</v>
      </c>
      <c r="AM457" s="8">
        <v>2.5000000000000001E-2</v>
      </c>
      <c r="AN457" s="8">
        <v>2.5000000000000001E-2</v>
      </c>
      <c r="AO457" s="8">
        <v>2.5000000000000001E-2</v>
      </c>
      <c r="AP457" s="8">
        <v>2.5000000000000001E-2</v>
      </c>
      <c r="AQ457" s="8">
        <v>2.5000000000000001E-2</v>
      </c>
      <c r="AR457" s="8">
        <v>2.5000000000000001E-2</v>
      </c>
      <c r="AS457" s="8">
        <v>2.5000000000000001E-2</v>
      </c>
      <c r="AT457" s="8">
        <v>2.5000000000000001E-2</v>
      </c>
      <c r="AU457" s="8">
        <v>2.5000000000000001E-2</v>
      </c>
      <c r="AV457" s="8">
        <v>2.5000000000000001E-2</v>
      </c>
      <c r="AW457" s="8">
        <v>2.5000000000000001E-2</v>
      </c>
      <c r="AX457" s="8">
        <v>2.5000000000000001E-2</v>
      </c>
      <c r="AY457" s="8">
        <v>2.5000000000000001E-2</v>
      </c>
      <c r="AZ457" s="8">
        <v>2.5000000000000001E-2</v>
      </c>
      <c r="BA457" s="8">
        <v>2.5000000000000001E-2</v>
      </c>
      <c r="BB457" s="8">
        <v>2.5000000000000001E-2</v>
      </c>
      <c r="BC457" s="8">
        <v>2.5000000000000001E-2</v>
      </c>
      <c r="BD457" s="8">
        <v>2.5000000000000001E-2</v>
      </c>
      <c r="BE457" s="8">
        <v>2.5000000000000001E-2</v>
      </c>
      <c r="BF457" s="8">
        <v>2.5000000000000001E-2</v>
      </c>
      <c r="BG457" s="8">
        <v>2.5000000000000001E-2</v>
      </c>
      <c r="BH457" s="8">
        <v>2.5000000000000001E-2</v>
      </c>
      <c r="BI457" s="8">
        <v>2.5000000000000001E-2</v>
      </c>
      <c r="BJ457" s="8">
        <v>2.5000000000000001E-2</v>
      </c>
      <c r="BK457" s="8">
        <v>2.5000000000000001E-2</v>
      </c>
      <c r="BL457" s="8">
        <v>2.5000000000000001E-2</v>
      </c>
      <c r="CK457" s="8">
        <f t="shared" si="113"/>
        <v>0</v>
      </c>
      <c r="CL457" s="8">
        <f t="shared" si="114"/>
        <v>0</v>
      </c>
      <c r="CM457" s="8">
        <f t="shared" si="115"/>
        <v>0</v>
      </c>
      <c r="CN457" s="8">
        <f t="shared" si="116"/>
        <v>0</v>
      </c>
      <c r="CO457" s="8">
        <f t="shared" si="117"/>
        <v>0</v>
      </c>
      <c r="CP457" s="8">
        <f t="shared" si="118"/>
        <v>0</v>
      </c>
      <c r="CQ457" s="8">
        <f t="shared" si="119"/>
        <v>0</v>
      </c>
      <c r="CR457" s="8">
        <f t="shared" si="120"/>
        <v>0</v>
      </c>
      <c r="CS457" s="8">
        <f t="shared" si="121"/>
        <v>0</v>
      </c>
      <c r="CT457" s="8">
        <f t="shared" si="122"/>
        <v>0</v>
      </c>
      <c r="CU457" s="8">
        <f t="shared" si="123"/>
        <v>0</v>
      </c>
      <c r="CV457" s="8">
        <f t="shared" si="124"/>
        <v>0</v>
      </c>
      <c r="CW457" s="8" t="str">
        <f>+_xlfn.XLOOKUP(Table1[[#This Row],[L4 Code]],KIRMATAŞ!B:B,KIRMATAŞ!B:B,"")</f>
        <v/>
      </c>
      <c r="CX457" s="8" t="str">
        <f>+_xlfn.XLOOKUP(Table1[[#This Row],[L4 Code]],'SU TEMİNİ'!C:C,'SU TEMİNİ'!C:C,"")</f>
        <v/>
      </c>
      <c r="CY457" s="8" t="str">
        <f>+_xlfn.XLOOKUP(Table1[[#This Row],[L4 Code]],TAŞ!C:C,TAŞ!C:C,"")</f>
        <v/>
      </c>
      <c r="CZ457" s="8" t="str">
        <f>Table1[[#This Row],[L4 Code]]&amp;"-"&amp;Table1[[#This Row],[T1 Code]]</f>
        <v>E-06.MBL-02.ARK-110-1000</v>
      </c>
      <c r="DA457" s="8"/>
      <c r="DB457" s="8"/>
      <c r="DC457" s="8"/>
      <c r="DD457" s="8"/>
      <c r="DE457" s="8"/>
      <c r="DF457" s="8"/>
      <c r="DG457" s="8"/>
      <c r="DH457" s="8"/>
    </row>
    <row r="458" spans="1:112">
      <c r="A458" s="3" t="s">
        <v>5443</v>
      </c>
      <c r="B458" t="s">
        <v>4500</v>
      </c>
      <c r="D458" t="s">
        <v>4967</v>
      </c>
      <c r="F458" s="77" t="s">
        <v>4973</v>
      </c>
      <c r="H458" s="3" t="s">
        <v>5444</v>
      </c>
      <c r="I458" s="3"/>
      <c r="J458" s="78"/>
      <c r="K458" s="78"/>
      <c r="M458" s="78"/>
      <c r="Y458" s="10">
        <v>2.5000000000000001E-2</v>
      </c>
      <c r="Z458" s="8">
        <v>2.5000000000000001E-2</v>
      </c>
      <c r="AA458" s="8">
        <v>2.5000000000000001E-2</v>
      </c>
      <c r="AB458" s="8">
        <v>2.5000000000000001E-2</v>
      </c>
      <c r="AC458" s="8">
        <v>2.5000000000000001E-2</v>
      </c>
      <c r="AD458" s="8">
        <v>2.5000000000000001E-2</v>
      </c>
      <c r="AE458" s="8">
        <v>2.5000000000000001E-2</v>
      </c>
      <c r="AF458" s="8">
        <v>2.5000000000000001E-2</v>
      </c>
      <c r="AG458" s="8">
        <v>2.5000000000000001E-2</v>
      </c>
      <c r="AH458" s="8">
        <v>2.5000000000000001E-2</v>
      </c>
      <c r="AI458" s="8">
        <v>2.5000000000000001E-2</v>
      </c>
      <c r="AJ458" s="8">
        <v>2.5000000000000001E-2</v>
      </c>
      <c r="AK458" s="8">
        <v>2.5000000000000001E-2</v>
      </c>
      <c r="AL458" s="8">
        <v>2.5000000000000001E-2</v>
      </c>
      <c r="AM458" s="8">
        <v>2.5000000000000001E-2</v>
      </c>
      <c r="AN458" s="8">
        <v>2.5000000000000001E-2</v>
      </c>
      <c r="AO458" s="8">
        <v>2.5000000000000001E-2</v>
      </c>
      <c r="AP458" s="8">
        <v>2.5000000000000001E-2</v>
      </c>
      <c r="AQ458" s="8">
        <v>2.5000000000000001E-2</v>
      </c>
      <c r="AR458" s="8">
        <v>2.5000000000000001E-2</v>
      </c>
      <c r="AS458" s="8">
        <v>2.5000000000000001E-2</v>
      </c>
      <c r="AT458" s="8">
        <v>2.5000000000000001E-2</v>
      </c>
      <c r="AU458" s="8">
        <v>2.5000000000000001E-2</v>
      </c>
      <c r="AV458" s="8">
        <v>2.5000000000000001E-2</v>
      </c>
      <c r="AW458" s="8">
        <v>2.5000000000000001E-2</v>
      </c>
      <c r="AX458" s="8">
        <v>2.5000000000000001E-2</v>
      </c>
      <c r="AY458" s="8">
        <v>2.5000000000000001E-2</v>
      </c>
      <c r="AZ458" s="8">
        <v>2.5000000000000001E-2</v>
      </c>
      <c r="BA458" s="8">
        <v>2.5000000000000001E-2</v>
      </c>
      <c r="BB458" s="8">
        <v>2.5000000000000001E-2</v>
      </c>
      <c r="BC458" s="8">
        <v>2.5000000000000001E-2</v>
      </c>
      <c r="BD458" s="8">
        <v>2.5000000000000001E-2</v>
      </c>
      <c r="BE458" s="8">
        <v>2.5000000000000001E-2</v>
      </c>
      <c r="BF458" s="8">
        <v>2.5000000000000001E-2</v>
      </c>
      <c r="BG458" s="8">
        <v>2.5000000000000001E-2</v>
      </c>
      <c r="BH458" s="8">
        <v>2.5000000000000001E-2</v>
      </c>
      <c r="BI458" s="8">
        <v>2.5000000000000001E-2</v>
      </c>
      <c r="BJ458" s="8">
        <v>2.5000000000000001E-2</v>
      </c>
      <c r="BK458" s="8">
        <v>2.5000000000000001E-2</v>
      </c>
      <c r="BL458" s="8">
        <v>2.5000000000000001E-2</v>
      </c>
      <c r="CK458" s="8">
        <f t="shared" si="113"/>
        <v>0</v>
      </c>
      <c r="CL458" s="8">
        <f t="shared" si="114"/>
        <v>0</v>
      </c>
      <c r="CM458" s="8">
        <f t="shared" si="115"/>
        <v>0</v>
      </c>
      <c r="CN458" s="8">
        <f t="shared" si="116"/>
        <v>0</v>
      </c>
      <c r="CO458" s="8">
        <f t="shared" si="117"/>
        <v>0</v>
      </c>
      <c r="CP458" s="8">
        <f t="shared" si="118"/>
        <v>0</v>
      </c>
      <c r="CQ458" s="8">
        <f t="shared" si="119"/>
        <v>0</v>
      </c>
      <c r="CR458" s="8">
        <f t="shared" si="120"/>
        <v>0</v>
      </c>
      <c r="CS458" s="8">
        <f t="shared" si="121"/>
        <v>0</v>
      </c>
      <c r="CT458" s="8">
        <f t="shared" si="122"/>
        <v>0</v>
      </c>
      <c r="CU458" s="8">
        <f t="shared" si="123"/>
        <v>0</v>
      </c>
      <c r="CV458" s="8">
        <f t="shared" si="124"/>
        <v>0</v>
      </c>
      <c r="CW458" s="8" t="str">
        <f>+_xlfn.XLOOKUP(Table1[[#This Row],[L4 Code]],KIRMATAŞ!B:B,KIRMATAŞ!B:B,"")</f>
        <v/>
      </c>
      <c r="CX458" s="8" t="str">
        <f>+_xlfn.XLOOKUP(Table1[[#This Row],[L4 Code]],'SU TEMİNİ'!C:C,'SU TEMİNİ'!C:C,"")</f>
        <v/>
      </c>
      <c r="CY458" s="8" t="str">
        <f>+_xlfn.XLOOKUP(Table1[[#This Row],[L4 Code]],TAŞ!C:C,TAŞ!C:C,"")</f>
        <v/>
      </c>
      <c r="CZ458" s="8" t="str">
        <f>Table1[[#This Row],[L4 Code]]&amp;"-"&amp;Table1[[#This Row],[T1 Code]]</f>
        <v>E-06.MBL-02.ARK-120-1000</v>
      </c>
      <c r="DA458" s="8"/>
      <c r="DB458" s="8"/>
      <c r="DC458" s="8"/>
      <c r="DD458" s="8"/>
      <c r="DE458" s="8"/>
      <c r="DF458" s="8"/>
      <c r="DG458" s="8"/>
      <c r="DH458" s="8"/>
    </row>
    <row r="459" spans="1:112">
      <c r="A459" s="3" t="s">
        <v>5443</v>
      </c>
      <c r="B459" t="s">
        <v>4502</v>
      </c>
      <c r="D459" t="s">
        <v>4967</v>
      </c>
      <c r="F459" s="77" t="s">
        <v>4973</v>
      </c>
      <c r="H459" s="3" t="s">
        <v>5444</v>
      </c>
      <c r="I459" s="3"/>
      <c r="J459" s="78"/>
      <c r="K459" s="78"/>
      <c r="M459" s="78"/>
      <c r="Y459" s="10">
        <v>2.5000000000000001E-2</v>
      </c>
      <c r="Z459" s="8">
        <v>2.5000000000000001E-2</v>
      </c>
      <c r="AA459" s="8">
        <v>2.5000000000000001E-2</v>
      </c>
      <c r="AB459" s="8">
        <v>2.5000000000000001E-2</v>
      </c>
      <c r="AC459" s="8">
        <v>2.5000000000000001E-2</v>
      </c>
      <c r="AD459" s="8">
        <v>2.5000000000000001E-2</v>
      </c>
      <c r="AE459" s="8">
        <v>2.5000000000000001E-2</v>
      </c>
      <c r="AF459" s="8">
        <v>2.5000000000000001E-2</v>
      </c>
      <c r="AG459" s="8">
        <v>2.5000000000000001E-2</v>
      </c>
      <c r="AH459" s="8">
        <v>2.5000000000000001E-2</v>
      </c>
      <c r="AI459" s="8">
        <v>2.5000000000000001E-2</v>
      </c>
      <c r="AJ459" s="8">
        <v>2.5000000000000001E-2</v>
      </c>
      <c r="AK459" s="8">
        <v>2.5000000000000001E-2</v>
      </c>
      <c r="AL459" s="8">
        <v>2.5000000000000001E-2</v>
      </c>
      <c r="AM459" s="8">
        <v>2.5000000000000001E-2</v>
      </c>
      <c r="AN459" s="8">
        <v>2.5000000000000001E-2</v>
      </c>
      <c r="AO459" s="8">
        <v>2.5000000000000001E-2</v>
      </c>
      <c r="AP459" s="8">
        <v>2.5000000000000001E-2</v>
      </c>
      <c r="AQ459" s="8">
        <v>2.5000000000000001E-2</v>
      </c>
      <c r="AR459" s="8">
        <v>2.5000000000000001E-2</v>
      </c>
      <c r="AS459" s="8">
        <v>2.5000000000000001E-2</v>
      </c>
      <c r="AT459" s="8">
        <v>2.5000000000000001E-2</v>
      </c>
      <c r="AU459" s="8">
        <v>2.5000000000000001E-2</v>
      </c>
      <c r="AV459" s="8">
        <v>2.5000000000000001E-2</v>
      </c>
      <c r="AW459" s="8">
        <v>2.5000000000000001E-2</v>
      </c>
      <c r="AX459" s="8">
        <v>2.5000000000000001E-2</v>
      </c>
      <c r="AY459" s="8">
        <v>2.5000000000000001E-2</v>
      </c>
      <c r="AZ459" s="8">
        <v>2.5000000000000001E-2</v>
      </c>
      <c r="BA459" s="8">
        <v>2.5000000000000001E-2</v>
      </c>
      <c r="BB459" s="8">
        <v>2.5000000000000001E-2</v>
      </c>
      <c r="BC459" s="8">
        <v>2.5000000000000001E-2</v>
      </c>
      <c r="BD459" s="8">
        <v>2.5000000000000001E-2</v>
      </c>
      <c r="BE459" s="8">
        <v>2.5000000000000001E-2</v>
      </c>
      <c r="BF459" s="8">
        <v>2.5000000000000001E-2</v>
      </c>
      <c r="BG459" s="8">
        <v>2.5000000000000001E-2</v>
      </c>
      <c r="BH459" s="8">
        <v>2.5000000000000001E-2</v>
      </c>
      <c r="BI459" s="8">
        <v>2.5000000000000001E-2</v>
      </c>
      <c r="BJ459" s="8">
        <v>2.5000000000000001E-2</v>
      </c>
      <c r="BK459" s="8">
        <v>2.5000000000000001E-2</v>
      </c>
      <c r="BL459" s="8">
        <v>2.5000000000000001E-2</v>
      </c>
      <c r="CK459" s="8">
        <f t="shared" si="113"/>
        <v>0</v>
      </c>
      <c r="CL459" s="8">
        <f t="shared" si="114"/>
        <v>0</v>
      </c>
      <c r="CM459" s="8">
        <f t="shared" si="115"/>
        <v>0</v>
      </c>
      <c r="CN459" s="8">
        <f t="shared" si="116"/>
        <v>0</v>
      </c>
      <c r="CO459" s="8">
        <f t="shared" si="117"/>
        <v>0</v>
      </c>
      <c r="CP459" s="8">
        <f t="shared" si="118"/>
        <v>0</v>
      </c>
      <c r="CQ459" s="8">
        <f t="shared" si="119"/>
        <v>0</v>
      </c>
      <c r="CR459" s="8">
        <f t="shared" si="120"/>
        <v>0</v>
      </c>
      <c r="CS459" s="8">
        <f t="shared" si="121"/>
        <v>0</v>
      </c>
      <c r="CT459" s="8">
        <f t="shared" si="122"/>
        <v>0</v>
      </c>
      <c r="CU459" s="8">
        <f t="shared" si="123"/>
        <v>0</v>
      </c>
      <c r="CV459" s="8">
        <f t="shared" si="124"/>
        <v>0</v>
      </c>
      <c r="CW459" s="8" t="str">
        <f>+_xlfn.XLOOKUP(Table1[[#This Row],[L4 Code]],KIRMATAŞ!B:B,KIRMATAŞ!B:B,"")</f>
        <v/>
      </c>
      <c r="CX459" s="8" t="str">
        <f>+_xlfn.XLOOKUP(Table1[[#This Row],[L4 Code]],'SU TEMİNİ'!C:C,'SU TEMİNİ'!C:C,"")</f>
        <v/>
      </c>
      <c r="CY459" s="8" t="str">
        <f>+_xlfn.XLOOKUP(Table1[[#This Row],[L4 Code]],TAŞ!C:C,TAŞ!C:C,"")</f>
        <v/>
      </c>
      <c r="CZ459" s="8" t="str">
        <f>Table1[[#This Row],[L4 Code]]&amp;"-"&amp;Table1[[#This Row],[T1 Code]]</f>
        <v>E-06.MBL-02.ARK-130-1000</v>
      </c>
      <c r="DA459" s="8"/>
      <c r="DB459" s="8"/>
      <c r="DC459" s="8"/>
      <c r="DD459" s="8"/>
      <c r="DE459" s="8"/>
      <c r="DF459" s="8"/>
      <c r="DG459" s="8"/>
      <c r="DH459" s="8"/>
    </row>
    <row r="460" spans="1:112">
      <c r="A460" s="3" t="s">
        <v>5443</v>
      </c>
      <c r="B460" t="s">
        <v>4504</v>
      </c>
      <c r="D460" t="s">
        <v>4967</v>
      </c>
      <c r="F460" s="77" t="s">
        <v>4973</v>
      </c>
      <c r="H460" s="3" t="s">
        <v>5444</v>
      </c>
      <c r="I460" s="3"/>
      <c r="J460" s="78"/>
      <c r="K460" s="78"/>
      <c r="M460" s="78"/>
      <c r="Y460" s="10">
        <v>2.5000000000000001E-2</v>
      </c>
      <c r="Z460" s="8">
        <v>2.5000000000000001E-2</v>
      </c>
      <c r="AA460" s="8">
        <v>2.5000000000000001E-2</v>
      </c>
      <c r="AB460" s="8">
        <v>2.5000000000000001E-2</v>
      </c>
      <c r="AC460" s="8">
        <v>2.5000000000000001E-2</v>
      </c>
      <c r="AD460" s="8">
        <v>2.5000000000000001E-2</v>
      </c>
      <c r="AE460" s="8">
        <v>2.5000000000000001E-2</v>
      </c>
      <c r="AF460" s="8">
        <v>2.5000000000000001E-2</v>
      </c>
      <c r="AG460" s="8">
        <v>2.5000000000000001E-2</v>
      </c>
      <c r="AH460" s="8">
        <v>2.5000000000000001E-2</v>
      </c>
      <c r="AI460" s="8">
        <v>2.5000000000000001E-2</v>
      </c>
      <c r="AJ460" s="8">
        <v>2.5000000000000001E-2</v>
      </c>
      <c r="AK460" s="8">
        <v>2.5000000000000001E-2</v>
      </c>
      <c r="AL460" s="8">
        <v>2.5000000000000001E-2</v>
      </c>
      <c r="AM460" s="8">
        <v>2.5000000000000001E-2</v>
      </c>
      <c r="AN460" s="8">
        <v>2.5000000000000001E-2</v>
      </c>
      <c r="AO460" s="8">
        <v>2.5000000000000001E-2</v>
      </c>
      <c r="AP460" s="8">
        <v>2.5000000000000001E-2</v>
      </c>
      <c r="AQ460" s="8">
        <v>2.5000000000000001E-2</v>
      </c>
      <c r="AR460" s="8">
        <v>2.5000000000000001E-2</v>
      </c>
      <c r="AS460" s="8">
        <v>2.5000000000000001E-2</v>
      </c>
      <c r="AT460" s="8">
        <v>2.5000000000000001E-2</v>
      </c>
      <c r="AU460" s="8">
        <v>2.5000000000000001E-2</v>
      </c>
      <c r="AV460" s="8">
        <v>2.5000000000000001E-2</v>
      </c>
      <c r="AW460" s="8">
        <v>2.5000000000000001E-2</v>
      </c>
      <c r="AX460" s="8">
        <v>2.5000000000000001E-2</v>
      </c>
      <c r="AY460" s="8">
        <v>2.5000000000000001E-2</v>
      </c>
      <c r="AZ460" s="8">
        <v>2.5000000000000001E-2</v>
      </c>
      <c r="BA460" s="8">
        <v>2.5000000000000001E-2</v>
      </c>
      <c r="BB460" s="8">
        <v>2.5000000000000001E-2</v>
      </c>
      <c r="BC460" s="8">
        <v>2.5000000000000001E-2</v>
      </c>
      <c r="BD460" s="8">
        <v>2.5000000000000001E-2</v>
      </c>
      <c r="BE460" s="8">
        <v>2.5000000000000001E-2</v>
      </c>
      <c r="BF460" s="8">
        <v>2.5000000000000001E-2</v>
      </c>
      <c r="BG460" s="8">
        <v>2.5000000000000001E-2</v>
      </c>
      <c r="BH460" s="8">
        <v>2.5000000000000001E-2</v>
      </c>
      <c r="BI460" s="8">
        <v>2.5000000000000001E-2</v>
      </c>
      <c r="BJ460" s="8">
        <v>2.5000000000000001E-2</v>
      </c>
      <c r="BK460" s="8">
        <v>2.5000000000000001E-2</v>
      </c>
      <c r="BL460" s="8">
        <v>2.5000000000000001E-2</v>
      </c>
      <c r="CK460" s="8">
        <f t="shared" si="113"/>
        <v>0</v>
      </c>
      <c r="CL460" s="8">
        <f t="shared" si="114"/>
        <v>0</v>
      </c>
      <c r="CM460" s="8">
        <f t="shared" si="115"/>
        <v>0</v>
      </c>
      <c r="CN460" s="8">
        <f t="shared" si="116"/>
        <v>0</v>
      </c>
      <c r="CO460" s="8">
        <f t="shared" si="117"/>
        <v>0</v>
      </c>
      <c r="CP460" s="8">
        <f t="shared" si="118"/>
        <v>0</v>
      </c>
      <c r="CQ460" s="8">
        <f t="shared" si="119"/>
        <v>0</v>
      </c>
      <c r="CR460" s="8">
        <f t="shared" si="120"/>
        <v>0</v>
      </c>
      <c r="CS460" s="8">
        <f t="shared" si="121"/>
        <v>0</v>
      </c>
      <c r="CT460" s="8">
        <f t="shared" si="122"/>
        <v>0</v>
      </c>
      <c r="CU460" s="8">
        <f t="shared" si="123"/>
        <v>0</v>
      </c>
      <c r="CV460" s="8">
        <f t="shared" si="124"/>
        <v>0</v>
      </c>
      <c r="CW460" s="8" t="str">
        <f>+_xlfn.XLOOKUP(Table1[[#This Row],[L4 Code]],KIRMATAŞ!B:B,KIRMATAŞ!B:B,"")</f>
        <v/>
      </c>
      <c r="CX460" s="8" t="str">
        <f>+_xlfn.XLOOKUP(Table1[[#This Row],[L4 Code]],'SU TEMİNİ'!C:C,'SU TEMİNİ'!C:C,"")</f>
        <v/>
      </c>
      <c r="CY460" s="8" t="str">
        <f>+_xlfn.XLOOKUP(Table1[[#This Row],[L4 Code]],TAŞ!C:C,TAŞ!C:C,"")</f>
        <v/>
      </c>
      <c r="CZ460" s="8" t="str">
        <f>Table1[[#This Row],[L4 Code]]&amp;"-"&amp;Table1[[#This Row],[T1 Code]]</f>
        <v>E-06.MBL-02.ARK-210-1000</v>
      </c>
      <c r="DA460" s="8"/>
      <c r="DB460" s="8"/>
      <c r="DC460" s="8"/>
      <c r="DD460" s="8"/>
      <c r="DE460" s="8"/>
      <c r="DF460" s="8"/>
      <c r="DG460" s="8"/>
      <c r="DH460" s="8"/>
    </row>
    <row r="461" spans="1:112">
      <c r="A461" s="3" t="s">
        <v>5443</v>
      </c>
      <c r="B461" t="s">
        <v>4506</v>
      </c>
      <c r="D461" t="s">
        <v>4967</v>
      </c>
      <c r="F461" s="77" t="s">
        <v>4973</v>
      </c>
      <c r="H461" s="3" t="s">
        <v>5444</v>
      </c>
      <c r="I461" s="3"/>
      <c r="J461" s="78"/>
      <c r="K461" s="78"/>
      <c r="M461" s="78"/>
      <c r="Y461" s="10">
        <v>2.5000000000000001E-2</v>
      </c>
      <c r="Z461" s="8">
        <v>2.5000000000000001E-2</v>
      </c>
      <c r="AA461" s="8">
        <v>2.5000000000000001E-2</v>
      </c>
      <c r="AB461" s="8">
        <v>2.5000000000000001E-2</v>
      </c>
      <c r="AC461" s="8">
        <v>2.5000000000000001E-2</v>
      </c>
      <c r="AD461" s="8">
        <v>2.5000000000000001E-2</v>
      </c>
      <c r="AE461" s="8">
        <v>2.5000000000000001E-2</v>
      </c>
      <c r="AF461" s="8">
        <v>2.5000000000000001E-2</v>
      </c>
      <c r="AG461" s="8">
        <v>2.5000000000000001E-2</v>
      </c>
      <c r="AH461" s="8">
        <v>2.5000000000000001E-2</v>
      </c>
      <c r="AI461" s="8">
        <v>2.5000000000000001E-2</v>
      </c>
      <c r="AJ461" s="8">
        <v>2.5000000000000001E-2</v>
      </c>
      <c r="AK461" s="8">
        <v>2.5000000000000001E-2</v>
      </c>
      <c r="AL461" s="8">
        <v>2.5000000000000001E-2</v>
      </c>
      <c r="AM461" s="8">
        <v>2.5000000000000001E-2</v>
      </c>
      <c r="AN461" s="8">
        <v>2.5000000000000001E-2</v>
      </c>
      <c r="AO461" s="8">
        <v>2.5000000000000001E-2</v>
      </c>
      <c r="AP461" s="8">
        <v>2.5000000000000001E-2</v>
      </c>
      <c r="AQ461" s="8">
        <v>2.5000000000000001E-2</v>
      </c>
      <c r="AR461" s="8">
        <v>2.5000000000000001E-2</v>
      </c>
      <c r="AS461" s="8">
        <v>2.5000000000000001E-2</v>
      </c>
      <c r="AT461" s="8">
        <v>2.5000000000000001E-2</v>
      </c>
      <c r="AU461" s="8">
        <v>2.5000000000000001E-2</v>
      </c>
      <c r="AV461" s="8">
        <v>2.5000000000000001E-2</v>
      </c>
      <c r="AW461" s="8">
        <v>2.5000000000000001E-2</v>
      </c>
      <c r="AX461" s="8">
        <v>2.5000000000000001E-2</v>
      </c>
      <c r="AY461" s="8">
        <v>2.5000000000000001E-2</v>
      </c>
      <c r="AZ461" s="8">
        <v>2.5000000000000001E-2</v>
      </c>
      <c r="BA461" s="8">
        <v>2.5000000000000001E-2</v>
      </c>
      <c r="BB461" s="8">
        <v>2.5000000000000001E-2</v>
      </c>
      <c r="BC461" s="8">
        <v>2.5000000000000001E-2</v>
      </c>
      <c r="BD461" s="8">
        <v>2.5000000000000001E-2</v>
      </c>
      <c r="BE461" s="8">
        <v>2.5000000000000001E-2</v>
      </c>
      <c r="BF461" s="8">
        <v>2.5000000000000001E-2</v>
      </c>
      <c r="BG461" s="8">
        <v>2.5000000000000001E-2</v>
      </c>
      <c r="BH461" s="8">
        <v>2.5000000000000001E-2</v>
      </c>
      <c r="BI461" s="8">
        <v>2.5000000000000001E-2</v>
      </c>
      <c r="BJ461" s="8">
        <v>2.5000000000000001E-2</v>
      </c>
      <c r="BK461" s="8">
        <v>2.5000000000000001E-2</v>
      </c>
      <c r="BL461" s="8">
        <v>2.5000000000000001E-2</v>
      </c>
      <c r="CK461" s="8">
        <f t="shared" si="113"/>
        <v>0</v>
      </c>
      <c r="CL461" s="8">
        <f t="shared" si="114"/>
        <v>0</v>
      </c>
      <c r="CM461" s="8">
        <f t="shared" si="115"/>
        <v>0</v>
      </c>
      <c r="CN461" s="8">
        <f t="shared" si="116"/>
        <v>0</v>
      </c>
      <c r="CO461" s="8">
        <f t="shared" si="117"/>
        <v>0</v>
      </c>
      <c r="CP461" s="8">
        <f t="shared" si="118"/>
        <v>0</v>
      </c>
      <c r="CQ461" s="8">
        <f t="shared" si="119"/>
        <v>0</v>
      </c>
      <c r="CR461" s="8">
        <f t="shared" si="120"/>
        <v>0</v>
      </c>
      <c r="CS461" s="8">
        <f t="shared" si="121"/>
        <v>0</v>
      </c>
      <c r="CT461" s="8">
        <f t="shared" si="122"/>
        <v>0</v>
      </c>
      <c r="CU461" s="8">
        <f t="shared" si="123"/>
        <v>0</v>
      </c>
      <c r="CV461" s="8">
        <f t="shared" si="124"/>
        <v>0</v>
      </c>
      <c r="CW461" s="8" t="str">
        <f>+_xlfn.XLOOKUP(Table1[[#This Row],[L4 Code]],KIRMATAŞ!B:B,KIRMATAŞ!B:B,"")</f>
        <v/>
      </c>
      <c r="CX461" s="8" t="str">
        <f>+_xlfn.XLOOKUP(Table1[[#This Row],[L4 Code]],'SU TEMİNİ'!C:C,'SU TEMİNİ'!C:C,"")</f>
        <v/>
      </c>
      <c r="CY461" s="8" t="str">
        <f>+_xlfn.XLOOKUP(Table1[[#This Row],[L4 Code]],TAŞ!C:C,TAŞ!C:C,"")</f>
        <v/>
      </c>
      <c r="CZ461" s="8" t="str">
        <f>Table1[[#This Row],[L4 Code]]&amp;"-"&amp;Table1[[#This Row],[T1 Code]]</f>
        <v>E-06.MBL-02.ARK-220-1000</v>
      </c>
      <c r="DA461" s="8"/>
      <c r="DB461" s="8"/>
      <c r="DC461" s="8"/>
      <c r="DD461" s="8"/>
      <c r="DE461" s="8"/>
      <c r="DF461" s="8"/>
      <c r="DG461" s="8"/>
      <c r="DH461" s="8"/>
    </row>
    <row r="462" spans="1:112">
      <c r="A462" s="3" t="s">
        <v>5443</v>
      </c>
      <c r="B462" t="s">
        <v>4508</v>
      </c>
      <c r="D462" t="s">
        <v>4967</v>
      </c>
      <c r="F462" s="77" t="s">
        <v>4973</v>
      </c>
      <c r="H462" s="3" t="s">
        <v>5444</v>
      </c>
      <c r="I462" s="3"/>
      <c r="J462" s="78"/>
      <c r="K462" s="78"/>
      <c r="M462" s="78"/>
      <c r="Y462" s="10">
        <v>2.5000000000000001E-2</v>
      </c>
      <c r="Z462" s="8">
        <v>2.5000000000000001E-2</v>
      </c>
      <c r="AA462" s="8">
        <v>2.5000000000000001E-2</v>
      </c>
      <c r="AB462" s="8">
        <v>2.5000000000000001E-2</v>
      </c>
      <c r="AC462" s="8">
        <v>2.5000000000000001E-2</v>
      </c>
      <c r="AD462" s="8">
        <v>2.5000000000000001E-2</v>
      </c>
      <c r="AE462" s="8">
        <v>2.5000000000000001E-2</v>
      </c>
      <c r="AF462" s="8">
        <v>2.5000000000000001E-2</v>
      </c>
      <c r="AG462" s="8">
        <v>2.5000000000000001E-2</v>
      </c>
      <c r="AH462" s="8">
        <v>2.5000000000000001E-2</v>
      </c>
      <c r="AI462" s="8">
        <v>2.5000000000000001E-2</v>
      </c>
      <c r="AJ462" s="8">
        <v>2.5000000000000001E-2</v>
      </c>
      <c r="AK462" s="8">
        <v>2.5000000000000001E-2</v>
      </c>
      <c r="AL462" s="8">
        <v>2.5000000000000001E-2</v>
      </c>
      <c r="AM462" s="8">
        <v>2.5000000000000001E-2</v>
      </c>
      <c r="AN462" s="8">
        <v>2.5000000000000001E-2</v>
      </c>
      <c r="AO462" s="8">
        <v>2.5000000000000001E-2</v>
      </c>
      <c r="AP462" s="8">
        <v>2.5000000000000001E-2</v>
      </c>
      <c r="AQ462" s="8">
        <v>2.5000000000000001E-2</v>
      </c>
      <c r="AR462" s="8">
        <v>2.5000000000000001E-2</v>
      </c>
      <c r="AS462" s="8">
        <v>2.5000000000000001E-2</v>
      </c>
      <c r="AT462" s="8">
        <v>2.5000000000000001E-2</v>
      </c>
      <c r="AU462" s="8">
        <v>2.5000000000000001E-2</v>
      </c>
      <c r="AV462" s="8">
        <v>2.5000000000000001E-2</v>
      </c>
      <c r="AW462" s="8">
        <v>2.5000000000000001E-2</v>
      </c>
      <c r="AX462" s="8">
        <v>2.5000000000000001E-2</v>
      </c>
      <c r="AY462" s="8">
        <v>2.5000000000000001E-2</v>
      </c>
      <c r="AZ462" s="8">
        <v>2.5000000000000001E-2</v>
      </c>
      <c r="BA462" s="8">
        <v>2.5000000000000001E-2</v>
      </c>
      <c r="BB462" s="8">
        <v>2.5000000000000001E-2</v>
      </c>
      <c r="BC462" s="8">
        <v>2.5000000000000001E-2</v>
      </c>
      <c r="BD462" s="8">
        <v>2.5000000000000001E-2</v>
      </c>
      <c r="BE462" s="8">
        <v>2.5000000000000001E-2</v>
      </c>
      <c r="BF462" s="8">
        <v>2.5000000000000001E-2</v>
      </c>
      <c r="BG462" s="8">
        <v>2.5000000000000001E-2</v>
      </c>
      <c r="BH462" s="8">
        <v>2.5000000000000001E-2</v>
      </c>
      <c r="BI462" s="8">
        <v>2.5000000000000001E-2</v>
      </c>
      <c r="BJ462" s="8">
        <v>2.5000000000000001E-2</v>
      </c>
      <c r="BK462" s="8">
        <v>2.5000000000000001E-2</v>
      </c>
      <c r="BL462" s="8">
        <v>2.5000000000000001E-2</v>
      </c>
      <c r="CK462" s="8">
        <f t="shared" si="113"/>
        <v>0</v>
      </c>
      <c r="CL462" s="8">
        <f t="shared" si="114"/>
        <v>0</v>
      </c>
      <c r="CM462" s="8">
        <f t="shared" si="115"/>
        <v>0</v>
      </c>
      <c r="CN462" s="8">
        <f t="shared" si="116"/>
        <v>0</v>
      </c>
      <c r="CO462" s="8">
        <f t="shared" si="117"/>
        <v>0</v>
      </c>
      <c r="CP462" s="8">
        <f t="shared" si="118"/>
        <v>0</v>
      </c>
      <c r="CQ462" s="8">
        <f t="shared" si="119"/>
        <v>0</v>
      </c>
      <c r="CR462" s="8">
        <f t="shared" si="120"/>
        <v>0</v>
      </c>
      <c r="CS462" s="8">
        <f t="shared" si="121"/>
        <v>0</v>
      </c>
      <c r="CT462" s="8">
        <f t="shared" si="122"/>
        <v>0</v>
      </c>
      <c r="CU462" s="8">
        <f t="shared" si="123"/>
        <v>0</v>
      </c>
      <c r="CV462" s="8">
        <f t="shared" si="124"/>
        <v>0</v>
      </c>
      <c r="CW462" s="8" t="str">
        <f>+_xlfn.XLOOKUP(Table1[[#This Row],[L4 Code]],KIRMATAŞ!B:B,KIRMATAŞ!B:B,"")</f>
        <v/>
      </c>
      <c r="CX462" s="8" t="str">
        <f>+_xlfn.XLOOKUP(Table1[[#This Row],[L4 Code]],'SU TEMİNİ'!C:C,'SU TEMİNİ'!C:C,"")</f>
        <v/>
      </c>
      <c r="CY462" s="8" t="str">
        <f>+_xlfn.XLOOKUP(Table1[[#This Row],[L4 Code]],TAŞ!C:C,TAŞ!C:C,"")</f>
        <v/>
      </c>
      <c r="CZ462" s="8" t="str">
        <f>Table1[[#This Row],[L4 Code]]&amp;"-"&amp;Table1[[#This Row],[T1 Code]]</f>
        <v>E-06.MBL-02.ARK-310-1000</v>
      </c>
      <c r="DA462" s="8"/>
      <c r="DB462" s="8"/>
      <c r="DC462" s="8"/>
      <c r="DD462" s="8"/>
      <c r="DE462" s="8"/>
      <c r="DF462" s="8"/>
      <c r="DG462" s="8"/>
      <c r="DH462" s="8"/>
    </row>
    <row r="463" spans="1:112">
      <c r="A463" s="3" t="s">
        <v>5443</v>
      </c>
      <c r="B463" t="s">
        <v>4510</v>
      </c>
      <c r="D463" t="s">
        <v>4967</v>
      </c>
      <c r="F463" s="77" t="s">
        <v>4973</v>
      </c>
      <c r="H463" s="3" t="s">
        <v>5444</v>
      </c>
      <c r="I463" s="3"/>
      <c r="J463" s="78"/>
      <c r="K463" s="78"/>
      <c r="M463" s="78"/>
      <c r="Y463" s="10">
        <v>2.5000000000000001E-2</v>
      </c>
      <c r="Z463" s="8">
        <v>2.5000000000000001E-2</v>
      </c>
      <c r="AA463" s="8">
        <v>2.5000000000000001E-2</v>
      </c>
      <c r="AB463" s="8">
        <v>2.5000000000000001E-2</v>
      </c>
      <c r="AC463" s="8">
        <v>2.5000000000000001E-2</v>
      </c>
      <c r="AD463" s="8">
        <v>2.5000000000000001E-2</v>
      </c>
      <c r="AE463" s="8">
        <v>2.5000000000000001E-2</v>
      </c>
      <c r="AF463" s="8">
        <v>2.5000000000000001E-2</v>
      </c>
      <c r="AG463" s="8">
        <v>2.5000000000000001E-2</v>
      </c>
      <c r="AH463" s="8">
        <v>2.5000000000000001E-2</v>
      </c>
      <c r="AI463" s="8">
        <v>2.5000000000000001E-2</v>
      </c>
      <c r="AJ463" s="8">
        <v>2.5000000000000001E-2</v>
      </c>
      <c r="AK463" s="8">
        <v>2.5000000000000001E-2</v>
      </c>
      <c r="AL463" s="8">
        <v>2.5000000000000001E-2</v>
      </c>
      <c r="AM463" s="8">
        <v>2.5000000000000001E-2</v>
      </c>
      <c r="AN463" s="8">
        <v>2.5000000000000001E-2</v>
      </c>
      <c r="AO463" s="8">
        <v>2.5000000000000001E-2</v>
      </c>
      <c r="AP463" s="8">
        <v>2.5000000000000001E-2</v>
      </c>
      <c r="AQ463" s="8">
        <v>2.5000000000000001E-2</v>
      </c>
      <c r="AR463" s="8">
        <v>2.5000000000000001E-2</v>
      </c>
      <c r="AS463" s="8">
        <v>2.5000000000000001E-2</v>
      </c>
      <c r="AT463" s="8">
        <v>2.5000000000000001E-2</v>
      </c>
      <c r="AU463" s="8">
        <v>2.5000000000000001E-2</v>
      </c>
      <c r="AV463" s="8">
        <v>2.5000000000000001E-2</v>
      </c>
      <c r="AW463" s="8">
        <v>2.5000000000000001E-2</v>
      </c>
      <c r="AX463" s="8">
        <v>2.5000000000000001E-2</v>
      </c>
      <c r="AY463" s="8">
        <v>2.5000000000000001E-2</v>
      </c>
      <c r="AZ463" s="8">
        <v>2.5000000000000001E-2</v>
      </c>
      <c r="BA463" s="8">
        <v>2.5000000000000001E-2</v>
      </c>
      <c r="BB463" s="8">
        <v>2.5000000000000001E-2</v>
      </c>
      <c r="BC463" s="8">
        <v>2.5000000000000001E-2</v>
      </c>
      <c r="BD463" s="8">
        <v>2.5000000000000001E-2</v>
      </c>
      <c r="BE463" s="8">
        <v>2.5000000000000001E-2</v>
      </c>
      <c r="BF463" s="8">
        <v>2.5000000000000001E-2</v>
      </c>
      <c r="BG463" s="8">
        <v>2.5000000000000001E-2</v>
      </c>
      <c r="BH463" s="8">
        <v>2.5000000000000001E-2</v>
      </c>
      <c r="BI463" s="8">
        <v>2.5000000000000001E-2</v>
      </c>
      <c r="BJ463" s="8">
        <v>2.5000000000000001E-2</v>
      </c>
      <c r="BK463" s="8">
        <v>2.5000000000000001E-2</v>
      </c>
      <c r="BL463" s="8">
        <v>2.5000000000000001E-2</v>
      </c>
      <c r="CK463" s="8">
        <f t="shared" si="113"/>
        <v>0</v>
      </c>
      <c r="CL463" s="8">
        <f t="shared" si="114"/>
        <v>0</v>
      </c>
      <c r="CM463" s="8">
        <f t="shared" si="115"/>
        <v>0</v>
      </c>
      <c r="CN463" s="8">
        <f t="shared" si="116"/>
        <v>0</v>
      </c>
      <c r="CO463" s="8">
        <f t="shared" si="117"/>
        <v>0</v>
      </c>
      <c r="CP463" s="8">
        <f t="shared" si="118"/>
        <v>0</v>
      </c>
      <c r="CQ463" s="8">
        <f t="shared" si="119"/>
        <v>0</v>
      </c>
      <c r="CR463" s="8">
        <f t="shared" si="120"/>
        <v>0</v>
      </c>
      <c r="CS463" s="8">
        <f t="shared" si="121"/>
        <v>0</v>
      </c>
      <c r="CT463" s="8">
        <f t="shared" si="122"/>
        <v>0</v>
      </c>
      <c r="CU463" s="8">
        <f t="shared" si="123"/>
        <v>0</v>
      </c>
      <c r="CV463" s="8">
        <f t="shared" si="124"/>
        <v>0</v>
      </c>
      <c r="CW463" s="8" t="str">
        <f>+_xlfn.XLOOKUP(Table1[[#This Row],[L4 Code]],KIRMATAŞ!B:B,KIRMATAŞ!B:B,"")</f>
        <v/>
      </c>
      <c r="CX463" s="8" t="str">
        <f>+_xlfn.XLOOKUP(Table1[[#This Row],[L4 Code]],'SU TEMİNİ'!C:C,'SU TEMİNİ'!C:C,"")</f>
        <v/>
      </c>
      <c r="CY463" s="8" t="str">
        <f>+_xlfn.XLOOKUP(Table1[[#This Row],[L4 Code]],TAŞ!C:C,TAŞ!C:C,"")</f>
        <v/>
      </c>
      <c r="CZ463" s="8" t="str">
        <f>Table1[[#This Row],[L4 Code]]&amp;"-"&amp;Table1[[#This Row],[T1 Code]]</f>
        <v>E-06.MBL-02.ARK-410-1000</v>
      </c>
      <c r="DA463" s="8"/>
      <c r="DB463" s="8"/>
      <c r="DC463" s="8"/>
      <c r="DD463" s="8"/>
      <c r="DE463" s="8"/>
      <c r="DF463" s="8"/>
      <c r="DG463" s="8"/>
      <c r="DH463" s="8"/>
    </row>
    <row r="464" spans="1:112">
      <c r="A464" s="3" t="s">
        <v>5443</v>
      </c>
      <c r="B464" t="s">
        <v>4517</v>
      </c>
      <c r="D464" t="s">
        <v>4967</v>
      </c>
      <c r="F464" s="77" t="s">
        <v>4973</v>
      </c>
      <c r="H464" s="3" t="s">
        <v>5444</v>
      </c>
      <c r="I464" s="3"/>
      <c r="J464" s="78"/>
      <c r="K464" s="78"/>
      <c r="M464" s="78"/>
      <c r="Y464" s="10">
        <v>0.16666666666666666</v>
      </c>
      <c r="Z464" s="8">
        <v>0.16666666666666666</v>
      </c>
      <c r="AA464" s="8">
        <v>0.16666666666666666</v>
      </c>
      <c r="AB464" s="8">
        <v>0.16666666666666666</v>
      </c>
      <c r="AC464" s="8">
        <v>0.16666666666666666</v>
      </c>
      <c r="AD464" s="8">
        <v>0.16666666666666666</v>
      </c>
      <c r="CK464" s="8">
        <f t="shared" si="113"/>
        <v>0</v>
      </c>
      <c r="CL464" s="8">
        <f t="shared" si="114"/>
        <v>0</v>
      </c>
      <c r="CM464" s="8">
        <f t="shared" si="115"/>
        <v>0</v>
      </c>
      <c r="CN464" s="8">
        <f t="shared" si="116"/>
        <v>0</v>
      </c>
      <c r="CO464" s="8">
        <f t="shared" si="117"/>
        <v>0</v>
      </c>
      <c r="CP464" s="8">
        <f t="shared" si="118"/>
        <v>0</v>
      </c>
      <c r="CQ464" s="8">
        <f t="shared" si="119"/>
        <v>0</v>
      </c>
      <c r="CR464" s="8">
        <f t="shared" si="120"/>
        <v>0</v>
      </c>
      <c r="CS464" s="8">
        <f t="shared" si="121"/>
        <v>0</v>
      </c>
      <c r="CT464" s="8">
        <f t="shared" si="122"/>
        <v>0</v>
      </c>
      <c r="CU464" s="8">
        <f t="shared" si="123"/>
        <v>0</v>
      </c>
      <c r="CV464" s="8">
        <f t="shared" si="124"/>
        <v>0</v>
      </c>
      <c r="CW464" s="8" t="str">
        <f>+_xlfn.XLOOKUP(Table1[[#This Row],[L4 Code]],KIRMATAŞ!B:B,KIRMATAŞ!B:B,"")</f>
        <v/>
      </c>
      <c r="CX464" s="8" t="str">
        <f>+_xlfn.XLOOKUP(Table1[[#This Row],[L4 Code]],'SU TEMİNİ'!C:C,'SU TEMİNİ'!C:C,"")</f>
        <v/>
      </c>
      <c r="CY464" s="8" t="str">
        <f>+_xlfn.XLOOKUP(Table1[[#This Row],[L4 Code]],TAŞ!C:C,TAŞ!C:C,"")</f>
        <v/>
      </c>
      <c r="CZ464" s="8" t="str">
        <f>Table1[[#This Row],[L4 Code]]&amp;"-"&amp;Table1[[#This Row],[T1 Code]]</f>
        <v>E-06.MBL-03.PRF-001-1000</v>
      </c>
      <c r="DA464" s="8"/>
      <c r="DB464" s="8"/>
      <c r="DC464" s="8"/>
      <c r="DD464" s="8"/>
      <c r="DE464" s="8"/>
      <c r="DF464" s="8"/>
      <c r="DG464" s="8"/>
      <c r="DH464" s="8"/>
    </row>
    <row r="465" spans="1:112">
      <c r="A465" s="3" t="s">
        <v>5443</v>
      </c>
      <c r="B465" t="s">
        <v>4523</v>
      </c>
      <c r="D465" t="s">
        <v>4967</v>
      </c>
      <c r="F465" s="77" t="s">
        <v>4973</v>
      </c>
      <c r="H465" s="3" t="s">
        <v>5444</v>
      </c>
      <c r="I465" s="3"/>
      <c r="J465" s="78"/>
      <c r="K465" s="78"/>
      <c r="M465" s="78"/>
      <c r="Y465" s="10">
        <v>0.16666666666666666</v>
      </c>
      <c r="Z465" s="8">
        <v>0.16666666666666666</v>
      </c>
      <c r="AA465" s="8">
        <v>0.16666666666666666</v>
      </c>
      <c r="AB465" s="8">
        <v>0.16666666666666666</v>
      </c>
      <c r="AC465" s="8">
        <v>0.16666666666666666</v>
      </c>
      <c r="AD465" s="8">
        <v>0.16666666666666666</v>
      </c>
      <c r="CK465" s="8">
        <f t="shared" si="113"/>
        <v>0</v>
      </c>
      <c r="CL465" s="8">
        <f t="shared" si="114"/>
        <v>0</v>
      </c>
      <c r="CM465" s="8">
        <f t="shared" si="115"/>
        <v>0</v>
      </c>
      <c r="CN465" s="8">
        <f t="shared" si="116"/>
        <v>0</v>
      </c>
      <c r="CO465" s="8">
        <f t="shared" si="117"/>
        <v>0</v>
      </c>
      <c r="CP465" s="8">
        <f t="shared" si="118"/>
        <v>0</v>
      </c>
      <c r="CQ465" s="8">
        <f t="shared" si="119"/>
        <v>0</v>
      </c>
      <c r="CR465" s="8">
        <f t="shared" si="120"/>
        <v>0</v>
      </c>
      <c r="CS465" s="8">
        <f t="shared" si="121"/>
        <v>0</v>
      </c>
      <c r="CT465" s="8">
        <f t="shared" si="122"/>
        <v>0</v>
      </c>
      <c r="CU465" s="8">
        <f t="shared" si="123"/>
        <v>0</v>
      </c>
      <c r="CV465" s="8">
        <f t="shared" si="124"/>
        <v>0</v>
      </c>
      <c r="CW465" s="8" t="str">
        <f>+_xlfn.XLOOKUP(Table1[[#This Row],[L4 Code]],KIRMATAŞ!B:B,KIRMATAŞ!B:B,"")</f>
        <v/>
      </c>
      <c r="CX465" s="8" t="str">
        <f>+_xlfn.XLOOKUP(Table1[[#This Row],[L4 Code]],'SU TEMİNİ'!C:C,'SU TEMİNİ'!C:C,"")</f>
        <v/>
      </c>
      <c r="CY465" s="8" t="str">
        <f>+_xlfn.XLOOKUP(Table1[[#This Row],[L4 Code]],TAŞ!C:C,TAŞ!C:C,"")</f>
        <v/>
      </c>
      <c r="CZ465" s="8" t="str">
        <f>Table1[[#This Row],[L4 Code]]&amp;"-"&amp;Table1[[#This Row],[T1 Code]]</f>
        <v>E-06.MBL-03.PRF-006-1000</v>
      </c>
      <c r="DA465" s="8"/>
      <c r="DB465" s="8"/>
      <c r="DC465" s="8"/>
      <c r="DD465" s="8"/>
      <c r="DE465" s="8"/>
      <c r="DF465" s="8"/>
      <c r="DG465" s="8"/>
      <c r="DH465" s="8"/>
    </row>
    <row r="466" spans="1:112">
      <c r="A466" s="3" t="s">
        <v>5443</v>
      </c>
      <c r="B466" t="s">
        <v>4525</v>
      </c>
      <c r="D466" t="s">
        <v>4967</v>
      </c>
      <c r="F466" s="77" t="s">
        <v>4973</v>
      </c>
      <c r="H466" s="3" t="s">
        <v>5444</v>
      </c>
      <c r="I466" s="3"/>
      <c r="J466" s="78"/>
      <c r="K466" s="78"/>
      <c r="M466" s="78"/>
      <c r="Y466" s="10">
        <v>0.16666666666666666</v>
      </c>
      <c r="Z466" s="8">
        <v>0.16666666666666666</v>
      </c>
      <c r="AA466" s="8">
        <v>0.16666666666666666</v>
      </c>
      <c r="AB466" s="8">
        <v>0.16666666666666666</v>
      </c>
      <c r="AC466" s="8">
        <v>0.16666666666666666</v>
      </c>
      <c r="AD466" s="8">
        <v>0.16666666666666666</v>
      </c>
      <c r="CK466" s="8">
        <f t="shared" si="113"/>
        <v>0</v>
      </c>
      <c r="CL466" s="8">
        <f t="shared" si="114"/>
        <v>0</v>
      </c>
      <c r="CM466" s="8">
        <f t="shared" si="115"/>
        <v>0</v>
      </c>
      <c r="CN466" s="8">
        <f t="shared" si="116"/>
        <v>0</v>
      </c>
      <c r="CO466" s="8">
        <f t="shared" si="117"/>
        <v>0</v>
      </c>
      <c r="CP466" s="8">
        <f t="shared" si="118"/>
        <v>0</v>
      </c>
      <c r="CQ466" s="8">
        <f t="shared" si="119"/>
        <v>0</v>
      </c>
      <c r="CR466" s="8">
        <f t="shared" si="120"/>
        <v>0</v>
      </c>
      <c r="CS466" s="8">
        <f t="shared" si="121"/>
        <v>0</v>
      </c>
      <c r="CT466" s="8">
        <f t="shared" si="122"/>
        <v>0</v>
      </c>
      <c r="CU466" s="8">
        <f t="shared" si="123"/>
        <v>0</v>
      </c>
      <c r="CV466" s="8">
        <f t="shared" si="124"/>
        <v>0</v>
      </c>
      <c r="CW466" s="8" t="str">
        <f>+_xlfn.XLOOKUP(Table1[[#This Row],[L4 Code]],KIRMATAŞ!B:B,KIRMATAŞ!B:B,"")</f>
        <v/>
      </c>
      <c r="CX466" s="8" t="str">
        <f>+_xlfn.XLOOKUP(Table1[[#This Row],[L4 Code]],'SU TEMİNİ'!C:C,'SU TEMİNİ'!C:C,"")</f>
        <v/>
      </c>
      <c r="CY466" s="8" t="str">
        <f>+_xlfn.XLOOKUP(Table1[[#This Row],[L4 Code]],TAŞ!C:C,TAŞ!C:C,"")</f>
        <v/>
      </c>
      <c r="CZ466" s="8" t="str">
        <f>Table1[[#This Row],[L4 Code]]&amp;"-"&amp;Table1[[#This Row],[T1 Code]]</f>
        <v>E-06.MBL-03.PRF-007-1000</v>
      </c>
      <c r="DA466" s="8"/>
      <c r="DB466" s="8"/>
      <c r="DC466" s="8"/>
      <c r="DD466" s="8"/>
      <c r="DE466" s="8"/>
      <c r="DF466" s="8"/>
      <c r="DG466" s="8"/>
      <c r="DH466" s="8"/>
    </row>
    <row r="467" spans="1:112">
      <c r="A467" s="3" t="s">
        <v>5443</v>
      </c>
      <c r="B467" t="s">
        <v>4527</v>
      </c>
      <c r="D467" t="s">
        <v>4967</v>
      </c>
      <c r="F467" s="77" t="s">
        <v>4973</v>
      </c>
      <c r="H467" s="3" t="s">
        <v>5444</v>
      </c>
      <c r="I467" s="3"/>
      <c r="J467" s="78"/>
      <c r="K467" s="78"/>
      <c r="M467" s="78"/>
      <c r="Y467" s="10">
        <v>0.16666666666666666</v>
      </c>
      <c r="Z467" s="8">
        <v>0.16666666666666666</v>
      </c>
      <c r="AA467" s="8">
        <v>0.16666666666666666</v>
      </c>
      <c r="AB467" s="8">
        <v>0.16666666666666666</v>
      </c>
      <c r="AC467" s="8">
        <v>0.16666666666666666</v>
      </c>
      <c r="AD467" s="8">
        <v>0.16666666666666666</v>
      </c>
      <c r="CK467" s="8">
        <f t="shared" si="113"/>
        <v>0</v>
      </c>
      <c r="CL467" s="8">
        <f t="shared" si="114"/>
        <v>0</v>
      </c>
      <c r="CM467" s="8">
        <f t="shared" si="115"/>
        <v>0</v>
      </c>
      <c r="CN467" s="8">
        <f t="shared" si="116"/>
        <v>0</v>
      </c>
      <c r="CO467" s="8">
        <f t="shared" si="117"/>
        <v>0</v>
      </c>
      <c r="CP467" s="8">
        <f t="shared" si="118"/>
        <v>0</v>
      </c>
      <c r="CQ467" s="8">
        <f t="shared" si="119"/>
        <v>0</v>
      </c>
      <c r="CR467" s="8">
        <f t="shared" si="120"/>
        <v>0</v>
      </c>
      <c r="CS467" s="8">
        <f t="shared" si="121"/>
        <v>0</v>
      </c>
      <c r="CT467" s="8">
        <f t="shared" si="122"/>
        <v>0</v>
      </c>
      <c r="CU467" s="8">
        <f t="shared" si="123"/>
        <v>0</v>
      </c>
      <c r="CV467" s="8">
        <f t="shared" si="124"/>
        <v>0</v>
      </c>
      <c r="CW467" s="8" t="str">
        <f>+_xlfn.XLOOKUP(Table1[[#This Row],[L4 Code]],KIRMATAŞ!B:B,KIRMATAŞ!B:B,"")</f>
        <v/>
      </c>
      <c r="CX467" s="8" t="str">
        <f>+_xlfn.XLOOKUP(Table1[[#This Row],[L4 Code]],'SU TEMİNİ'!C:C,'SU TEMİNİ'!C:C,"")</f>
        <v/>
      </c>
      <c r="CY467" s="8" t="str">
        <f>+_xlfn.XLOOKUP(Table1[[#This Row],[L4 Code]],TAŞ!C:C,TAŞ!C:C,"")</f>
        <v/>
      </c>
      <c r="CZ467" s="8" t="str">
        <f>Table1[[#This Row],[L4 Code]]&amp;"-"&amp;Table1[[#This Row],[T1 Code]]</f>
        <v>E-06.MBL-03.PRF-008-1000</v>
      </c>
      <c r="DA467" s="8"/>
      <c r="DB467" s="8"/>
      <c r="DC467" s="8"/>
      <c r="DD467" s="8"/>
      <c r="DE467" s="8"/>
      <c r="DF467" s="8"/>
      <c r="DG467" s="8"/>
      <c r="DH467" s="8"/>
    </row>
    <row r="468" spans="1:112">
      <c r="A468" s="3" t="s">
        <v>5443</v>
      </c>
      <c r="B468" t="s">
        <v>4529</v>
      </c>
      <c r="D468" t="s">
        <v>4967</v>
      </c>
      <c r="F468" s="77" t="s">
        <v>4973</v>
      </c>
      <c r="H468" s="3" t="s">
        <v>5444</v>
      </c>
      <c r="I468" s="3"/>
      <c r="J468" s="78"/>
      <c r="K468" s="78"/>
      <c r="M468" s="78"/>
      <c r="Y468" s="10">
        <v>0.16666666666666666</v>
      </c>
      <c r="Z468" s="8">
        <v>0.16666666666666666</v>
      </c>
      <c r="AA468" s="8">
        <v>0.16666666666666666</v>
      </c>
      <c r="AB468" s="8">
        <v>0.16666666666666666</v>
      </c>
      <c r="AC468" s="8">
        <v>0.16666666666666666</v>
      </c>
      <c r="AD468" s="8">
        <v>0.16666666666666666</v>
      </c>
      <c r="CK468" s="8">
        <f t="shared" si="113"/>
        <v>0</v>
      </c>
      <c r="CL468" s="8">
        <f t="shared" si="114"/>
        <v>0</v>
      </c>
      <c r="CM468" s="8">
        <f t="shared" si="115"/>
        <v>0</v>
      </c>
      <c r="CN468" s="8">
        <f t="shared" si="116"/>
        <v>0</v>
      </c>
      <c r="CO468" s="8">
        <f t="shared" si="117"/>
        <v>0</v>
      </c>
      <c r="CP468" s="8">
        <f t="shared" si="118"/>
        <v>0</v>
      </c>
      <c r="CQ468" s="8">
        <f t="shared" si="119"/>
        <v>0</v>
      </c>
      <c r="CR468" s="8">
        <f t="shared" si="120"/>
        <v>0</v>
      </c>
      <c r="CS468" s="8">
        <f t="shared" si="121"/>
        <v>0</v>
      </c>
      <c r="CT468" s="8">
        <f t="shared" si="122"/>
        <v>0</v>
      </c>
      <c r="CU468" s="8">
        <f t="shared" si="123"/>
        <v>0</v>
      </c>
      <c r="CV468" s="8">
        <f t="shared" si="124"/>
        <v>0</v>
      </c>
      <c r="CW468" s="8" t="str">
        <f>+_xlfn.XLOOKUP(Table1[[#This Row],[L4 Code]],KIRMATAŞ!B:B,KIRMATAŞ!B:B,"")</f>
        <v/>
      </c>
      <c r="CX468" s="8" t="str">
        <f>+_xlfn.XLOOKUP(Table1[[#This Row],[L4 Code]],'SU TEMİNİ'!C:C,'SU TEMİNİ'!C:C,"")</f>
        <v/>
      </c>
      <c r="CY468" s="8" t="str">
        <f>+_xlfn.XLOOKUP(Table1[[#This Row],[L4 Code]],TAŞ!C:C,TAŞ!C:C,"")</f>
        <v/>
      </c>
      <c r="CZ468" s="8" t="str">
        <f>Table1[[#This Row],[L4 Code]]&amp;"-"&amp;Table1[[#This Row],[T1 Code]]</f>
        <v>E-06.MBL-03.PRF-011-1000</v>
      </c>
      <c r="DA468" s="8"/>
      <c r="DB468" s="8"/>
      <c r="DC468" s="8"/>
      <c r="DD468" s="8"/>
      <c r="DE468" s="8"/>
      <c r="DF468" s="8"/>
      <c r="DG468" s="8"/>
      <c r="DH468" s="8"/>
    </row>
    <row r="469" spans="1:112">
      <c r="A469" s="3" t="s">
        <v>5443</v>
      </c>
      <c r="B469" t="s">
        <v>4531</v>
      </c>
      <c r="D469" t="s">
        <v>4967</v>
      </c>
      <c r="F469" s="77" t="s">
        <v>4973</v>
      </c>
      <c r="H469" s="3" t="s">
        <v>5444</v>
      </c>
      <c r="I469" s="3"/>
      <c r="J469" s="78"/>
      <c r="K469" s="78"/>
      <c r="M469" s="78"/>
      <c r="Y469" s="10">
        <v>0.16666666666666666</v>
      </c>
      <c r="Z469" s="8">
        <v>0.16666666666666666</v>
      </c>
      <c r="AA469" s="8">
        <v>0.16666666666666666</v>
      </c>
      <c r="AB469" s="8">
        <v>0.16666666666666666</v>
      </c>
      <c r="AC469" s="8">
        <v>0.16666666666666666</v>
      </c>
      <c r="AD469" s="8">
        <v>0.16666666666666666</v>
      </c>
      <c r="CK469" s="8">
        <f t="shared" si="113"/>
        <v>0</v>
      </c>
      <c r="CL469" s="8">
        <f t="shared" si="114"/>
        <v>0</v>
      </c>
      <c r="CM469" s="8">
        <f t="shared" si="115"/>
        <v>0</v>
      </c>
      <c r="CN469" s="8">
        <f t="shared" si="116"/>
        <v>0</v>
      </c>
      <c r="CO469" s="8">
        <f t="shared" si="117"/>
        <v>0</v>
      </c>
      <c r="CP469" s="8">
        <f t="shared" si="118"/>
        <v>0</v>
      </c>
      <c r="CQ469" s="8">
        <f t="shared" si="119"/>
        <v>0</v>
      </c>
      <c r="CR469" s="8">
        <f t="shared" si="120"/>
        <v>0</v>
      </c>
      <c r="CS469" s="8">
        <f t="shared" si="121"/>
        <v>0</v>
      </c>
      <c r="CT469" s="8">
        <f t="shared" si="122"/>
        <v>0</v>
      </c>
      <c r="CU469" s="8">
        <f t="shared" si="123"/>
        <v>0</v>
      </c>
      <c r="CV469" s="8">
        <f t="shared" si="124"/>
        <v>0</v>
      </c>
      <c r="CW469" s="8" t="str">
        <f>+_xlfn.XLOOKUP(Table1[[#This Row],[L4 Code]],KIRMATAŞ!B:B,KIRMATAŞ!B:B,"")</f>
        <v/>
      </c>
      <c r="CX469" s="8" t="str">
        <f>+_xlfn.XLOOKUP(Table1[[#This Row],[L4 Code]],'SU TEMİNİ'!C:C,'SU TEMİNİ'!C:C,"")</f>
        <v/>
      </c>
      <c r="CY469" s="8" t="str">
        <f>+_xlfn.XLOOKUP(Table1[[#This Row],[L4 Code]],TAŞ!C:C,TAŞ!C:C,"")</f>
        <v/>
      </c>
      <c r="CZ469" s="8" t="str">
        <f>Table1[[#This Row],[L4 Code]]&amp;"-"&amp;Table1[[#This Row],[T1 Code]]</f>
        <v>E-06.MBL-03.PRF-012-1000</v>
      </c>
      <c r="DA469" s="8"/>
      <c r="DB469" s="8"/>
      <c r="DC469" s="8"/>
      <c r="DD469" s="8"/>
      <c r="DE469" s="8"/>
      <c r="DF469" s="8"/>
      <c r="DG469" s="8"/>
      <c r="DH469" s="8"/>
    </row>
    <row r="470" spans="1:112">
      <c r="A470" s="3" t="s">
        <v>5443</v>
      </c>
      <c r="B470" t="s">
        <v>4533</v>
      </c>
      <c r="D470" t="s">
        <v>4967</v>
      </c>
      <c r="F470" s="77" t="s">
        <v>4973</v>
      </c>
      <c r="H470" s="3" t="s">
        <v>5444</v>
      </c>
      <c r="I470" s="3"/>
      <c r="J470" s="78"/>
      <c r="K470" s="78"/>
      <c r="M470" s="78"/>
      <c r="Y470" s="10">
        <v>0.16666666666666666</v>
      </c>
      <c r="Z470" s="8">
        <v>0.16666666666666666</v>
      </c>
      <c r="AA470" s="8">
        <v>0.16666666666666666</v>
      </c>
      <c r="AB470" s="8">
        <v>0.16666666666666666</v>
      </c>
      <c r="AC470" s="8">
        <v>0.16666666666666666</v>
      </c>
      <c r="AD470" s="8">
        <v>0.16666666666666666</v>
      </c>
      <c r="CK470" s="8">
        <f t="shared" si="113"/>
        <v>0</v>
      </c>
      <c r="CL470" s="8">
        <f t="shared" si="114"/>
        <v>0</v>
      </c>
      <c r="CM470" s="8">
        <f t="shared" si="115"/>
        <v>0</v>
      </c>
      <c r="CN470" s="8">
        <f t="shared" si="116"/>
        <v>0</v>
      </c>
      <c r="CO470" s="8">
        <f t="shared" si="117"/>
        <v>0</v>
      </c>
      <c r="CP470" s="8">
        <f t="shared" si="118"/>
        <v>0</v>
      </c>
      <c r="CQ470" s="8">
        <f t="shared" si="119"/>
        <v>0</v>
      </c>
      <c r="CR470" s="8">
        <f t="shared" si="120"/>
        <v>0</v>
      </c>
      <c r="CS470" s="8">
        <f t="shared" si="121"/>
        <v>0</v>
      </c>
      <c r="CT470" s="8">
        <f t="shared" si="122"/>
        <v>0</v>
      </c>
      <c r="CU470" s="8">
        <f t="shared" si="123"/>
        <v>0</v>
      </c>
      <c r="CV470" s="8">
        <f t="shared" si="124"/>
        <v>0</v>
      </c>
      <c r="CW470" s="8" t="str">
        <f>+_xlfn.XLOOKUP(Table1[[#This Row],[L4 Code]],KIRMATAŞ!B:B,KIRMATAŞ!B:B,"")</f>
        <v/>
      </c>
      <c r="CX470" s="8" t="str">
        <f>+_xlfn.XLOOKUP(Table1[[#This Row],[L4 Code]],'SU TEMİNİ'!C:C,'SU TEMİNİ'!C:C,"")</f>
        <v/>
      </c>
      <c r="CY470" s="8" t="str">
        <f>+_xlfn.XLOOKUP(Table1[[#This Row],[L4 Code]],TAŞ!C:C,TAŞ!C:C,"")</f>
        <v/>
      </c>
      <c r="CZ470" s="8" t="str">
        <f>Table1[[#This Row],[L4 Code]]&amp;"-"&amp;Table1[[#This Row],[T1 Code]]</f>
        <v>E-06.MBL-03.PRF-013-1000</v>
      </c>
      <c r="DA470" s="8"/>
      <c r="DB470" s="8"/>
      <c r="DC470" s="8"/>
      <c r="DD470" s="8"/>
      <c r="DE470" s="8"/>
      <c r="DF470" s="8"/>
      <c r="DG470" s="8"/>
      <c r="DH470" s="8"/>
    </row>
    <row r="471" spans="1:112">
      <c r="A471" s="3" t="s">
        <v>5443</v>
      </c>
      <c r="B471" t="s">
        <v>4535</v>
      </c>
      <c r="D471" t="s">
        <v>4967</v>
      </c>
      <c r="F471" s="77" t="s">
        <v>4973</v>
      </c>
      <c r="H471" s="3" t="s">
        <v>5444</v>
      </c>
      <c r="I471" s="3"/>
      <c r="J471" s="78"/>
      <c r="K471" s="78"/>
      <c r="M471" s="78"/>
      <c r="Y471" s="10">
        <v>0.16666666666666666</v>
      </c>
      <c r="Z471" s="8">
        <v>0.16666666666666666</v>
      </c>
      <c r="AA471" s="8">
        <v>0.16666666666666666</v>
      </c>
      <c r="AB471" s="8">
        <v>0.16666666666666666</v>
      </c>
      <c r="AC471" s="8">
        <v>0.16666666666666666</v>
      </c>
      <c r="AD471" s="8">
        <v>0.16666666666666666</v>
      </c>
      <c r="CK471" s="8">
        <f t="shared" si="113"/>
        <v>0</v>
      </c>
      <c r="CL471" s="8">
        <f t="shared" si="114"/>
        <v>0</v>
      </c>
      <c r="CM471" s="8">
        <f t="shared" si="115"/>
        <v>0</v>
      </c>
      <c r="CN471" s="8">
        <f t="shared" si="116"/>
        <v>0</v>
      </c>
      <c r="CO471" s="8">
        <f t="shared" si="117"/>
        <v>0</v>
      </c>
      <c r="CP471" s="8">
        <f t="shared" si="118"/>
        <v>0</v>
      </c>
      <c r="CQ471" s="8">
        <f t="shared" si="119"/>
        <v>0</v>
      </c>
      <c r="CR471" s="8">
        <f t="shared" si="120"/>
        <v>0</v>
      </c>
      <c r="CS471" s="8">
        <f t="shared" si="121"/>
        <v>0</v>
      </c>
      <c r="CT471" s="8">
        <f t="shared" si="122"/>
        <v>0</v>
      </c>
      <c r="CU471" s="8">
        <f t="shared" si="123"/>
        <v>0</v>
      </c>
      <c r="CV471" s="8">
        <f t="shared" si="124"/>
        <v>0</v>
      </c>
      <c r="CW471" s="8" t="str">
        <f>+_xlfn.XLOOKUP(Table1[[#This Row],[L4 Code]],KIRMATAŞ!B:B,KIRMATAŞ!B:B,"")</f>
        <v/>
      </c>
      <c r="CX471" s="8" t="str">
        <f>+_xlfn.XLOOKUP(Table1[[#This Row],[L4 Code]],'SU TEMİNİ'!C:C,'SU TEMİNİ'!C:C,"")</f>
        <v/>
      </c>
      <c r="CY471" s="8" t="str">
        <f>+_xlfn.XLOOKUP(Table1[[#This Row],[L4 Code]],TAŞ!C:C,TAŞ!C:C,"")</f>
        <v/>
      </c>
      <c r="CZ471" s="8" t="str">
        <f>Table1[[#This Row],[L4 Code]]&amp;"-"&amp;Table1[[#This Row],[T1 Code]]</f>
        <v>E-06.MBL-03.PRF-014-1000</v>
      </c>
      <c r="DA471" s="8"/>
      <c r="DB471" s="8"/>
      <c r="DC471" s="8"/>
      <c r="DD471" s="8"/>
      <c r="DE471" s="8"/>
      <c r="DF471" s="8"/>
      <c r="DG471" s="8"/>
      <c r="DH471" s="8"/>
    </row>
    <row r="472" spans="1:112">
      <c r="A472" s="3" t="s">
        <v>5443</v>
      </c>
      <c r="B472" t="s">
        <v>4537</v>
      </c>
      <c r="D472" t="s">
        <v>4967</v>
      </c>
      <c r="F472" s="77" t="s">
        <v>4973</v>
      </c>
      <c r="H472" s="3" t="s">
        <v>5444</v>
      </c>
      <c r="I472" s="3"/>
      <c r="J472" s="78"/>
      <c r="K472" s="78"/>
      <c r="M472" s="78"/>
      <c r="Y472" s="10">
        <v>0.16666666666666666</v>
      </c>
      <c r="Z472" s="8">
        <v>0.16666666666666666</v>
      </c>
      <c r="AA472" s="8">
        <v>0.16666666666666666</v>
      </c>
      <c r="AB472" s="8">
        <v>0.16666666666666666</v>
      </c>
      <c r="AC472" s="8">
        <v>0.16666666666666666</v>
      </c>
      <c r="AD472" s="8">
        <v>0.16666666666666666</v>
      </c>
      <c r="CK472" s="8">
        <f t="shared" si="113"/>
        <v>0</v>
      </c>
      <c r="CL472" s="8">
        <f t="shared" si="114"/>
        <v>0</v>
      </c>
      <c r="CM472" s="8">
        <f t="shared" si="115"/>
        <v>0</v>
      </c>
      <c r="CN472" s="8">
        <f t="shared" si="116"/>
        <v>0</v>
      </c>
      <c r="CO472" s="8">
        <f t="shared" si="117"/>
        <v>0</v>
      </c>
      <c r="CP472" s="8">
        <f t="shared" si="118"/>
        <v>0</v>
      </c>
      <c r="CQ472" s="8">
        <f t="shared" si="119"/>
        <v>0</v>
      </c>
      <c r="CR472" s="8">
        <f t="shared" si="120"/>
        <v>0</v>
      </c>
      <c r="CS472" s="8">
        <f t="shared" si="121"/>
        <v>0</v>
      </c>
      <c r="CT472" s="8">
        <f t="shared" si="122"/>
        <v>0</v>
      </c>
      <c r="CU472" s="8">
        <f t="shared" si="123"/>
        <v>0</v>
      </c>
      <c r="CV472" s="8">
        <f t="shared" si="124"/>
        <v>0</v>
      </c>
      <c r="CW472" s="8" t="str">
        <f>+_xlfn.XLOOKUP(Table1[[#This Row],[L4 Code]],KIRMATAŞ!B:B,KIRMATAŞ!B:B,"")</f>
        <v/>
      </c>
      <c r="CX472" s="8" t="str">
        <f>+_xlfn.XLOOKUP(Table1[[#This Row],[L4 Code]],'SU TEMİNİ'!C:C,'SU TEMİNİ'!C:C,"")</f>
        <v/>
      </c>
      <c r="CY472" s="8" t="str">
        <f>+_xlfn.XLOOKUP(Table1[[#This Row],[L4 Code]],TAŞ!C:C,TAŞ!C:C,"")</f>
        <v/>
      </c>
      <c r="CZ472" s="8" t="str">
        <f>Table1[[#This Row],[L4 Code]]&amp;"-"&amp;Table1[[#This Row],[T1 Code]]</f>
        <v>E-06.MBL-03.PRF-015-1000</v>
      </c>
      <c r="DA472" s="8"/>
      <c r="DB472" s="8"/>
      <c r="DC472" s="8"/>
      <c r="DD472" s="8"/>
      <c r="DE472" s="8"/>
      <c r="DF472" s="8"/>
      <c r="DG472" s="8"/>
      <c r="DH472" s="8"/>
    </row>
    <row r="473" spans="1:112">
      <c r="A473" s="3" t="s">
        <v>5443</v>
      </c>
      <c r="B473" t="s">
        <v>4539</v>
      </c>
      <c r="D473" t="s">
        <v>4967</v>
      </c>
      <c r="F473" s="77" t="s">
        <v>4973</v>
      </c>
      <c r="H473" s="3" t="s">
        <v>5444</v>
      </c>
      <c r="I473" s="3"/>
      <c r="J473" s="78"/>
      <c r="K473" s="78"/>
      <c r="M473" s="78"/>
      <c r="Y473" s="10">
        <v>0.16666666666666666</v>
      </c>
      <c r="Z473" s="8">
        <v>0.16666666666666666</v>
      </c>
      <c r="AA473" s="8">
        <v>0.16666666666666666</v>
      </c>
      <c r="AB473" s="8">
        <v>0.16666666666666666</v>
      </c>
      <c r="AC473" s="8">
        <v>0.16666666666666666</v>
      </c>
      <c r="AD473" s="8">
        <v>0.16666666666666666</v>
      </c>
      <c r="CK473" s="8">
        <f t="shared" si="113"/>
        <v>0</v>
      </c>
      <c r="CL473" s="8">
        <f t="shared" si="114"/>
        <v>0</v>
      </c>
      <c r="CM473" s="8">
        <f t="shared" si="115"/>
        <v>0</v>
      </c>
      <c r="CN473" s="8">
        <f t="shared" si="116"/>
        <v>0</v>
      </c>
      <c r="CO473" s="8">
        <f t="shared" si="117"/>
        <v>0</v>
      </c>
      <c r="CP473" s="8">
        <f t="shared" si="118"/>
        <v>0</v>
      </c>
      <c r="CQ473" s="8">
        <f t="shared" si="119"/>
        <v>0</v>
      </c>
      <c r="CR473" s="8">
        <f t="shared" si="120"/>
        <v>0</v>
      </c>
      <c r="CS473" s="8">
        <f t="shared" si="121"/>
        <v>0</v>
      </c>
      <c r="CT473" s="8">
        <f t="shared" si="122"/>
        <v>0</v>
      </c>
      <c r="CU473" s="8">
        <f t="shared" si="123"/>
        <v>0</v>
      </c>
      <c r="CV473" s="8">
        <f t="shared" si="124"/>
        <v>0</v>
      </c>
      <c r="CW473" s="8" t="str">
        <f>+_xlfn.XLOOKUP(Table1[[#This Row],[L4 Code]],KIRMATAŞ!B:B,KIRMATAŞ!B:B,"")</f>
        <v/>
      </c>
      <c r="CX473" s="8" t="str">
        <f>+_xlfn.XLOOKUP(Table1[[#This Row],[L4 Code]],'SU TEMİNİ'!C:C,'SU TEMİNİ'!C:C,"")</f>
        <v/>
      </c>
      <c r="CY473" s="8" t="str">
        <f>+_xlfn.XLOOKUP(Table1[[#This Row],[L4 Code]],TAŞ!C:C,TAŞ!C:C,"")</f>
        <v/>
      </c>
      <c r="CZ473" s="8" t="str">
        <f>Table1[[#This Row],[L4 Code]]&amp;"-"&amp;Table1[[#This Row],[T1 Code]]</f>
        <v>E-06.MBL-03.PRF-021-1000</v>
      </c>
      <c r="DA473" s="8"/>
      <c r="DB473" s="8"/>
      <c r="DC473" s="8"/>
      <c r="DD473" s="8"/>
      <c r="DE473" s="8"/>
      <c r="DF473" s="8"/>
      <c r="DG473" s="8"/>
      <c r="DH473" s="8"/>
    </row>
    <row r="474" spans="1:112">
      <c r="A474" s="3" t="s">
        <v>5443</v>
      </c>
      <c r="B474" t="s">
        <v>4541</v>
      </c>
      <c r="D474" t="s">
        <v>4967</v>
      </c>
      <c r="F474" s="77" t="s">
        <v>4973</v>
      </c>
      <c r="H474" s="3" t="s">
        <v>5444</v>
      </c>
      <c r="I474" s="3"/>
      <c r="J474" s="78"/>
      <c r="K474" s="78"/>
      <c r="M474" s="78"/>
      <c r="Y474" s="10">
        <v>0.16666666666666666</v>
      </c>
      <c r="Z474" s="8">
        <v>0.16666666666666666</v>
      </c>
      <c r="AA474" s="8">
        <v>0.16666666666666666</v>
      </c>
      <c r="AB474" s="8">
        <v>0.16666666666666666</v>
      </c>
      <c r="AC474" s="8">
        <v>0.16666666666666666</v>
      </c>
      <c r="AD474" s="8">
        <v>0.16666666666666666</v>
      </c>
      <c r="CK474" s="8">
        <f t="shared" si="113"/>
        <v>0</v>
      </c>
      <c r="CL474" s="8">
        <f t="shared" si="114"/>
        <v>0</v>
      </c>
      <c r="CM474" s="8">
        <f t="shared" si="115"/>
        <v>0</v>
      </c>
      <c r="CN474" s="8">
        <f t="shared" si="116"/>
        <v>0</v>
      </c>
      <c r="CO474" s="8">
        <f t="shared" si="117"/>
        <v>0</v>
      </c>
      <c r="CP474" s="8">
        <f t="shared" si="118"/>
        <v>0</v>
      </c>
      <c r="CQ474" s="8">
        <f t="shared" si="119"/>
        <v>0</v>
      </c>
      <c r="CR474" s="8">
        <f t="shared" si="120"/>
        <v>0</v>
      </c>
      <c r="CS474" s="8">
        <f t="shared" si="121"/>
        <v>0</v>
      </c>
      <c r="CT474" s="8">
        <f t="shared" si="122"/>
        <v>0</v>
      </c>
      <c r="CU474" s="8">
        <f t="shared" si="123"/>
        <v>0</v>
      </c>
      <c r="CV474" s="8">
        <f t="shared" si="124"/>
        <v>0</v>
      </c>
      <c r="CW474" s="8" t="str">
        <f>+_xlfn.XLOOKUP(Table1[[#This Row],[L4 Code]],KIRMATAŞ!B:B,KIRMATAŞ!B:B,"")</f>
        <v/>
      </c>
      <c r="CX474" s="8" t="str">
        <f>+_xlfn.XLOOKUP(Table1[[#This Row],[L4 Code]],'SU TEMİNİ'!C:C,'SU TEMİNİ'!C:C,"")</f>
        <v/>
      </c>
      <c r="CY474" s="8" t="str">
        <f>+_xlfn.XLOOKUP(Table1[[#This Row],[L4 Code]],TAŞ!C:C,TAŞ!C:C,"")</f>
        <v/>
      </c>
      <c r="CZ474" s="8" t="str">
        <f>Table1[[#This Row],[L4 Code]]&amp;"-"&amp;Table1[[#This Row],[T1 Code]]</f>
        <v>E-06.MBL-03.PRF-022-1000</v>
      </c>
      <c r="DA474" s="8"/>
      <c r="DB474" s="8"/>
      <c r="DC474" s="8"/>
      <c r="DD474" s="8"/>
      <c r="DE474" s="8"/>
      <c r="DF474" s="8"/>
      <c r="DG474" s="8"/>
      <c r="DH474" s="8"/>
    </row>
    <row r="475" spans="1:112">
      <c r="A475" s="3" t="s">
        <v>5443</v>
      </c>
      <c r="B475" t="s">
        <v>4543</v>
      </c>
      <c r="D475" t="s">
        <v>4967</v>
      </c>
      <c r="F475" s="77" t="s">
        <v>4973</v>
      </c>
      <c r="H475" s="3" t="s">
        <v>5444</v>
      </c>
      <c r="I475" s="3"/>
      <c r="J475" s="78"/>
      <c r="K475" s="78"/>
      <c r="M475" s="78"/>
      <c r="Y475" s="10">
        <v>0.16666666666666666</v>
      </c>
      <c r="Z475" s="8">
        <v>0.16666666666666666</v>
      </c>
      <c r="AA475" s="8">
        <v>0.16666666666666666</v>
      </c>
      <c r="AB475" s="8">
        <v>0.16666666666666666</v>
      </c>
      <c r="AC475" s="8">
        <v>0.16666666666666666</v>
      </c>
      <c r="AD475" s="8">
        <v>0.16666666666666666</v>
      </c>
      <c r="CK475" s="8">
        <f t="shared" si="113"/>
        <v>0</v>
      </c>
      <c r="CL475" s="8">
        <f t="shared" si="114"/>
        <v>0</v>
      </c>
      <c r="CM475" s="8">
        <f t="shared" si="115"/>
        <v>0</v>
      </c>
      <c r="CN475" s="8">
        <f t="shared" si="116"/>
        <v>0</v>
      </c>
      <c r="CO475" s="8">
        <f t="shared" si="117"/>
        <v>0</v>
      </c>
      <c r="CP475" s="8">
        <f t="shared" si="118"/>
        <v>0</v>
      </c>
      <c r="CQ475" s="8">
        <f t="shared" si="119"/>
        <v>0</v>
      </c>
      <c r="CR475" s="8">
        <f t="shared" si="120"/>
        <v>0</v>
      </c>
      <c r="CS475" s="8">
        <f t="shared" si="121"/>
        <v>0</v>
      </c>
      <c r="CT475" s="8">
        <f t="shared" si="122"/>
        <v>0</v>
      </c>
      <c r="CU475" s="8">
        <f t="shared" si="123"/>
        <v>0</v>
      </c>
      <c r="CV475" s="8">
        <f t="shared" si="124"/>
        <v>0</v>
      </c>
      <c r="CW475" s="8" t="str">
        <f>+_xlfn.XLOOKUP(Table1[[#This Row],[L4 Code]],KIRMATAŞ!B:B,KIRMATAŞ!B:B,"")</f>
        <v/>
      </c>
      <c r="CX475" s="8" t="str">
        <f>+_xlfn.XLOOKUP(Table1[[#This Row],[L4 Code]],'SU TEMİNİ'!C:C,'SU TEMİNİ'!C:C,"")</f>
        <v/>
      </c>
      <c r="CY475" s="8" t="str">
        <f>+_xlfn.XLOOKUP(Table1[[#This Row],[L4 Code]],TAŞ!C:C,TAŞ!C:C,"")</f>
        <v/>
      </c>
      <c r="CZ475" s="8" t="str">
        <f>Table1[[#This Row],[L4 Code]]&amp;"-"&amp;Table1[[#This Row],[T1 Code]]</f>
        <v>E-06.MBL-03.PRF-023-1000</v>
      </c>
      <c r="DA475" s="8"/>
      <c r="DB475" s="8"/>
      <c r="DC475" s="8"/>
      <c r="DD475" s="8"/>
      <c r="DE475" s="8"/>
      <c r="DF475" s="8"/>
      <c r="DG475" s="8"/>
      <c r="DH475" s="8"/>
    </row>
    <row r="476" spans="1:112">
      <c r="A476" s="3" t="s">
        <v>5443</v>
      </c>
      <c r="B476" t="s">
        <v>4545</v>
      </c>
      <c r="D476" t="s">
        <v>4967</v>
      </c>
      <c r="F476" s="77" t="s">
        <v>4973</v>
      </c>
      <c r="H476" s="3" t="s">
        <v>5444</v>
      </c>
      <c r="I476" s="3"/>
      <c r="J476" s="78"/>
      <c r="K476" s="78"/>
      <c r="M476" s="78"/>
      <c r="Y476" s="10">
        <v>0.16666666666666666</v>
      </c>
      <c r="Z476" s="8">
        <v>0.16666666666666666</v>
      </c>
      <c r="AA476" s="8">
        <v>0.16666666666666666</v>
      </c>
      <c r="AB476" s="8">
        <v>0.16666666666666666</v>
      </c>
      <c r="AC476" s="8">
        <v>0.16666666666666666</v>
      </c>
      <c r="AD476" s="8">
        <v>0.16666666666666666</v>
      </c>
      <c r="CK476" s="8">
        <f t="shared" si="113"/>
        <v>0</v>
      </c>
      <c r="CL476" s="8">
        <f t="shared" si="114"/>
        <v>0</v>
      </c>
      <c r="CM476" s="8">
        <f t="shared" si="115"/>
        <v>0</v>
      </c>
      <c r="CN476" s="8">
        <f t="shared" si="116"/>
        <v>0</v>
      </c>
      <c r="CO476" s="8">
        <f t="shared" si="117"/>
        <v>0</v>
      </c>
      <c r="CP476" s="8">
        <f t="shared" si="118"/>
        <v>0</v>
      </c>
      <c r="CQ476" s="8">
        <f t="shared" si="119"/>
        <v>0</v>
      </c>
      <c r="CR476" s="8">
        <f t="shared" si="120"/>
        <v>0</v>
      </c>
      <c r="CS476" s="8">
        <f t="shared" si="121"/>
        <v>0</v>
      </c>
      <c r="CT476" s="8">
        <f t="shared" si="122"/>
        <v>0</v>
      </c>
      <c r="CU476" s="8">
        <f t="shared" si="123"/>
        <v>0</v>
      </c>
      <c r="CV476" s="8">
        <f t="shared" si="124"/>
        <v>0</v>
      </c>
      <c r="CW476" s="8" t="str">
        <f>+_xlfn.XLOOKUP(Table1[[#This Row],[L4 Code]],KIRMATAŞ!B:B,KIRMATAŞ!B:B,"")</f>
        <v/>
      </c>
      <c r="CX476" s="8" t="str">
        <f>+_xlfn.XLOOKUP(Table1[[#This Row],[L4 Code]],'SU TEMİNİ'!C:C,'SU TEMİNİ'!C:C,"")</f>
        <v/>
      </c>
      <c r="CY476" s="8" t="str">
        <f>+_xlfn.XLOOKUP(Table1[[#This Row],[L4 Code]],TAŞ!C:C,TAŞ!C:C,"")</f>
        <v/>
      </c>
      <c r="CZ476" s="8" t="str">
        <f>Table1[[#This Row],[L4 Code]]&amp;"-"&amp;Table1[[#This Row],[T1 Code]]</f>
        <v>E-06.MBL-03.PRF-024-1000</v>
      </c>
      <c r="DA476" s="8"/>
      <c r="DB476" s="8"/>
      <c r="DC476" s="8"/>
      <c r="DD476" s="8"/>
      <c r="DE476" s="8"/>
      <c r="DF476" s="8"/>
      <c r="DG476" s="8"/>
      <c r="DH476" s="8"/>
    </row>
    <row r="477" spans="1:112">
      <c r="A477" s="3" t="s">
        <v>5443</v>
      </c>
      <c r="B477" t="s">
        <v>4547</v>
      </c>
      <c r="D477" t="s">
        <v>4967</v>
      </c>
      <c r="F477" s="77" t="s">
        <v>4973</v>
      </c>
      <c r="H477" s="3" t="s">
        <v>5444</v>
      </c>
      <c r="I477" s="3"/>
      <c r="J477" s="78"/>
      <c r="K477" s="78"/>
      <c r="M477" s="78"/>
      <c r="Y477" s="10">
        <v>0.16666666666666666</v>
      </c>
      <c r="Z477" s="8">
        <v>0.16666666666666666</v>
      </c>
      <c r="AA477" s="8">
        <v>0.16666666666666666</v>
      </c>
      <c r="AB477" s="8">
        <v>0.16666666666666666</v>
      </c>
      <c r="AC477" s="8">
        <v>0.16666666666666666</v>
      </c>
      <c r="AD477" s="8">
        <v>0.16666666666666666</v>
      </c>
      <c r="CK477" s="8">
        <f t="shared" si="113"/>
        <v>0</v>
      </c>
      <c r="CL477" s="8">
        <f t="shared" si="114"/>
        <v>0</v>
      </c>
      <c r="CM477" s="8">
        <f t="shared" si="115"/>
        <v>0</v>
      </c>
      <c r="CN477" s="8">
        <f t="shared" si="116"/>
        <v>0</v>
      </c>
      <c r="CO477" s="8">
        <f t="shared" si="117"/>
        <v>0</v>
      </c>
      <c r="CP477" s="8">
        <f t="shared" si="118"/>
        <v>0</v>
      </c>
      <c r="CQ477" s="8">
        <f t="shared" si="119"/>
        <v>0</v>
      </c>
      <c r="CR477" s="8">
        <f t="shared" si="120"/>
        <v>0</v>
      </c>
      <c r="CS477" s="8">
        <f t="shared" si="121"/>
        <v>0</v>
      </c>
      <c r="CT477" s="8">
        <f t="shared" si="122"/>
        <v>0</v>
      </c>
      <c r="CU477" s="8">
        <f t="shared" si="123"/>
        <v>0</v>
      </c>
      <c r="CV477" s="8">
        <f t="shared" si="124"/>
        <v>0</v>
      </c>
      <c r="CW477" s="8" t="str">
        <f>+_xlfn.XLOOKUP(Table1[[#This Row],[L4 Code]],KIRMATAŞ!B:B,KIRMATAŞ!B:B,"")</f>
        <v/>
      </c>
      <c r="CX477" s="8" t="str">
        <f>+_xlfn.XLOOKUP(Table1[[#This Row],[L4 Code]],'SU TEMİNİ'!C:C,'SU TEMİNİ'!C:C,"")</f>
        <v/>
      </c>
      <c r="CY477" s="8" t="str">
        <f>+_xlfn.XLOOKUP(Table1[[#This Row],[L4 Code]],TAŞ!C:C,TAŞ!C:C,"")</f>
        <v/>
      </c>
      <c r="CZ477" s="8" t="str">
        <f>Table1[[#This Row],[L4 Code]]&amp;"-"&amp;Table1[[#This Row],[T1 Code]]</f>
        <v>E-06.MBL-03.PRF-025-1000</v>
      </c>
      <c r="DA477" s="8"/>
      <c r="DB477" s="8"/>
      <c r="DC477" s="8"/>
      <c r="DD477" s="8"/>
      <c r="DE477" s="8"/>
      <c r="DF477" s="8"/>
      <c r="DG477" s="8"/>
      <c r="DH477" s="8"/>
    </row>
    <row r="478" spans="1:112">
      <c r="A478" s="3" t="s">
        <v>5443</v>
      </c>
      <c r="B478" t="s">
        <v>4549</v>
      </c>
      <c r="D478" t="s">
        <v>4967</v>
      </c>
      <c r="F478" s="77" t="s">
        <v>4973</v>
      </c>
      <c r="H478" s="3" t="s">
        <v>5444</v>
      </c>
      <c r="I478" s="3"/>
      <c r="J478" s="78"/>
      <c r="K478" s="78"/>
      <c r="M478" s="78"/>
      <c r="Y478" s="10">
        <v>0.16666666666666666</v>
      </c>
      <c r="Z478" s="8">
        <v>0.16666666666666666</v>
      </c>
      <c r="AA478" s="8">
        <v>0.16666666666666666</v>
      </c>
      <c r="AB478" s="8">
        <v>0.16666666666666666</v>
      </c>
      <c r="AC478" s="8">
        <v>0.16666666666666666</v>
      </c>
      <c r="AD478" s="8">
        <v>0.16666666666666666</v>
      </c>
      <c r="CK478" s="8">
        <f t="shared" si="113"/>
        <v>0</v>
      </c>
      <c r="CL478" s="8">
        <f t="shared" si="114"/>
        <v>0</v>
      </c>
      <c r="CM478" s="8">
        <f t="shared" si="115"/>
        <v>0</v>
      </c>
      <c r="CN478" s="8">
        <f t="shared" si="116"/>
        <v>0</v>
      </c>
      <c r="CO478" s="8">
        <f t="shared" si="117"/>
        <v>0</v>
      </c>
      <c r="CP478" s="8">
        <f t="shared" si="118"/>
        <v>0</v>
      </c>
      <c r="CQ478" s="8">
        <f t="shared" si="119"/>
        <v>0</v>
      </c>
      <c r="CR478" s="8">
        <f t="shared" si="120"/>
        <v>0</v>
      </c>
      <c r="CS478" s="8">
        <f t="shared" si="121"/>
        <v>0</v>
      </c>
      <c r="CT478" s="8">
        <f t="shared" si="122"/>
        <v>0</v>
      </c>
      <c r="CU478" s="8">
        <f t="shared" si="123"/>
        <v>0</v>
      </c>
      <c r="CV478" s="8">
        <f t="shared" si="124"/>
        <v>0</v>
      </c>
      <c r="CW478" s="8" t="str">
        <f>+_xlfn.XLOOKUP(Table1[[#This Row],[L4 Code]],KIRMATAŞ!B:B,KIRMATAŞ!B:B,"")</f>
        <v/>
      </c>
      <c r="CX478" s="8" t="str">
        <f>+_xlfn.XLOOKUP(Table1[[#This Row],[L4 Code]],'SU TEMİNİ'!C:C,'SU TEMİNİ'!C:C,"")</f>
        <v/>
      </c>
      <c r="CY478" s="8" t="str">
        <f>+_xlfn.XLOOKUP(Table1[[#This Row],[L4 Code]],TAŞ!C:C,TAŞ!C:C,"")</f>
        <v/>
      </c>
      <c r="CZ478" s="8" t="str">
        <f>Table1[[#This Row],[L4 Code]]&amp;"-"&amp;Table1[[#This Row],[T1 Code]]</f>
        <v>E-06.MBL-03.PRF-031-1000</v>
      </c>
      <c r="DA478" s="8"/>
      <c r="DB478" s="8"/>
      <c r="DC478" s="8"/>
      <c r="DD478" s="8"/>
      <c r="DE478" s="8"/>
      <c r="DF478" s="8"/>
      <c r="DG478" s="8"/>
      <c r="DH478" s="8"/>
    </row>
    <row r="479" spans="1:112">
      <c r="A479" s="3" t="s">
        <v>5443</v>
      </c>
      <c r="B479" t="s">
        <v>4553</v>
      </c>
      <c r="D479" t="s">
        <v>4967</v>
      </c>
      <c r="F479" s="77" t="s">
        <v>4973</v>
      </c>
      <c r="H479" s="3" t="s">
        <v>5444</v>
      </c>
      <c r="I479" s="3"/>
      <c r="J479" s="78"/>
      <c r="K479" s="78"/>
      <c r="M479" s="78"/>
      <c r="Y479" s="10">
        <v>0.16666666666666666</v>
      </c>
      <c r="Z479" s="8">
        <v>0.16666666666666666</v>
      </c>
      <c r="AA479" s="8">
        <v>0.16666666666666666</v>
      </c>
      <c r="AB479" s="8">
        <v>0.16666666666666666</v>
      </c>
      <c r="AC479" s="8">
        <v>0.16666666666666666</v>
      </c>
      <c r="AD479" s="8">
        <v>0.16666666666666666</v>
      </c>
      <c r="CK479" s="8">
        <f t="shared" si="113"/>
        <v>0</v>
      </c>
      <c r="CL479" s="8">
        <f t="shared" si="114"/>
        <v>0</v>
      </c>
      <c r="CM479" s="8">
        <f t="shared" si="115"/>
        <v>0</v>
      </c>
      <c r="CN479" s="8">
        <f t="shared" si="116"/>
        <v>0</v>
      </c>
      <c r="CO479" s="8">
        <f t="shared" si="117"/>
        <v>0</v>
      </c>
      <c r="CP479" s="8">
        <f t="shared" si="118"/>
        <v>0</v>
      </c>
      <c r="CQ479" s="8">
        <f t="shared" si="119"/>
        <v>0</v>
      </c>
      <c r="CR479" s="8">
        <f t="shared" si="120"/>
        <v>0</v>
      </c>
      <c r="CS479" s="8">
        <f t="shared" si="121"/>
        <v>0</v>
      </c>
      <c r="CT479" s="8">
        <f t="shared" si="122"/>
        <v>0</v>
      </c>
      <c r="CU479" s="8">
        <f t="shared" si="123"/>
        <v>0</v>
      </c>
      <c r="CV479" s="8">
        <f t="shared" si="124"/>
        <v>0</v>
      </c>
      <c r="CW479" s="8" t="str">
        <f>+_xlfn.XLOOKUP(Table1[[#This Row],[L4 Code]],KIRMATAŞ!B:B,KIRMATAŞ!B:B,"")</f>
        <v/>
      </c>
      <c r="CX479" s="8" t="str">
        <f>+_xlfn.XLOOKUP(Table1[[#This Row],[L4 Code]],'SU TEMİNİ'!C:C,'SU TEMİNİ'!C:C,"")</f>
        <v/>
      </c>
      <c r="CY479" s="8" t="str">
        <f>+_xlfn.XLOOKUP(Table1[[#This Row],[L4 Code]],TAŞ!C:C,TAŞ!C:C,"")</f>
        <v/>
      </c>
      <c r="CZ479" s="8" t="str">
        <f>Table1[[#This Row],[L4 Code]]&amp;"-"&amp;Table1[[#This Row],[T1 Code]]</f>
        <v>E-06.MBL-03.PRF-033-1000</v>
      </c>
      <c r="DA479" s="8"/>
      <c r="DB479" s="8"/>
      <c r="DC479" s="8"/>
      <c r="DD479" s="8"/>
      <c r="DE479" s="8"/>
      <c r="DF479" s="8"/>
      <c r="DG479" s="8"/>
      <c r="DH479" s="8"/>
    </row>
    <row r="480" spans="1:112">
      <c r="A480" s="3" t="s">
        <v>5443</v>
      </c>
      <c r="B480" t="s">
        <v>4579</v>
      </c>
      <c r="D480" t="s">
        <v>4967</v>
      </c>
      <c r="F480" s="77" t="s">
        <v>4973</v>
      </c>
      <c r="H480" s="3" t="s">
        <v>5444</v>
      </c>
      <c r="I480" s="3"/>
      <c r="J480" s="78"/>
      <c r="K480" s="78"/>
      <c r="M480" s="78"/>
      <c r="Y480" s="10">
        <v>2.5000000000000001E-2</v>
      </c>
      <c r="Z480" s="8">
        <v>2.5000000000000001E-2</v>
      </c>
      <c r="AA480" s="8">
        <v>2.5000000000000001E-2</v>
      </c>
      <c r="AB480" s="8">
        <v>2.5000000000000001E-2</v>
      </c>
      <c r="AC480" s="8">
        <v>2.5000000000000001E-2</v>
      </c>
      <c r="AD480" s="8">
        <v>2.5000000000000001E-2</v>
      </c>
      <c r="AE480" s="8">
        <v>2.5000000000000001E-2</v>
      </c>
      <c r="AF480" s="8">
        <v>2.5000000000000001E-2</v>
      </c>
      <c r="AG480" s="8">
        <v>2.5000000000000001E-2</v>
      </c>
      <c r="AH480" s="8">
        <v>2.5000000000000001E-2</v>
      </c>
      <c r="AI480" s="8">
        <v>2.5000000000000001E-2</v>
      </c>
      <c r="AJ480" s="8">
        <v>2.5000000000000001E-2</v>
      </c>
      <c r="AK480" s="8">
        <v>2.5000000000000001E-2</v>
      </c>
      <c r="AL480" s="8">
        <v>2.5000000000000001E-2</v>
      </c>
      <c r="AM480" s="8">
        <v>2.5000000000000001E-2</v>
      </c>
      <c r="AN480" s="8">
        <v>2.5000000000000001E-2</v>
      </c>
      <c r="AO480" s="8">
        <v>2.5000000000000001E-2</v>
      </c>
      <c r="AP480" s="8">
        <v>2.5000000000000001E-2</v>
      </c>
      <c r="AQ480" s="8">
        <v>2.5000000000000001E-2</v>
      </c>
      <c r="AR480" s="8">
        <v>2.5000000000000001E-2</v>
      </c>
      <c r="AS480" s="8">
        <v>2.5000000000000001E-2</v>
      </c>
      <c r="AT480" s="8">
        <v>2.5000000000000001E-2</v>
      </c>
      <c r="AU480" s="8">
        <v>2.5000000000000001E-2</v>
      </c>
      <c r="AV480" s="8">
        <v>2.5000000000000001E-2</v>
      </c>
      <c r="AW480" s="8">
        <v>2.5000000000000001E-2</v>
      </c>
      <c r="AX480" s="8">
        <v>2.5000000000000001E-2</v>
      </c>
      <c r="AY480" s="8">
        <v>2.5000000000000001E-2</v>
      </c>
      <c r="AZ480" s="8">
        <v>2.5000000000000001E-2</v>
      </c>
      <c r="BA480" s="8">
        <v>2.5000000000000001E-2</v>
      </c>
      <c r="BB480" s="8">
        <v>2.5000000000000001E-2</v>
      </c>
      <c r="BC480" s="8">
        <v>2.5000000000000001E-2</v>
      </c>
      <c r="BD480" s="8">
        <v>2.5000000000000001E-2</v>
      </c>
      <c r="BE480" s="8">
        <v>2.5000000000000001E-2</v>
      </c>
      <c r="BF480" s="8">
        <v>2.5000000000000001E-2</v>
      </c>
      <c r="BG480" s="8">
        <v>2.5000000000000001E-2</v>
      </c>
      <c r="BH480" s="8">
        <v>2.5000000000000001E-2</v>
      </c>
      <c r="BI480" s="8">
        <v>2.5000000000000001E-2</v>
      </c>
      <c r="BJ480" s="8">
        <v>2.5000000000000001E-2</v>
      </c>
      <c r="BK480" s="8">
        <v>2.5000000000000001E-2</v>
      </c>
      <c r="BL480" s="8">
        <v>2.5000000000000001E-2</v>
      </c>
      <c r="BM480" s="8">
        <v>1.8867924528301886E-2</v>
      </c>
      <c r="BN480" s="8">
        <v>1.8867924528301886E-2</v>
      </c>
      <c r="BO480" s="8">
        <v>1.8867924528301886E-2</v>
      </c>
      <c r="BP480" s="8">
        <v>1.8867924528301886E-2</v>
      </c>
      <c r="BQ480" s="8">
        <v>1.8867924528301886E-2</v>
      </c>
      <c r="BR480" s="8">
        <v>1.8867924528301886E-2</v>
      </c>
      <c r="BS480" s="8">
        <v>1.8867924528301886E-2</v>
      </c>
      <c r="BT480" s="8">
        <v>1.8867924528301886E-2</v>
      </c>
      <c r="BU480" s="8">
        <v>1.8867924528301886E-2</v>
      </c>
      <c r="BV480" s="8">
        <v>1.8867924528301886E-2</v>
      </c>
      <c r="BW480" s="8">
        <v>1.8867924528301886E-2</v>
      </c>
      <c r="CK480" s="8">
        <f t="shared" si="113"/>
        <v>0</v>
      </c>
      <c r="CL480" s="8">
        <f t="shared" si="114"/>
        <v>0</v>
      </c>
      <c r="CM480" s="8">
        <f t="shared" si="115"/>
        <v>0</v>
      </c>
      <c r="CN480" s="8">
        <f t="shared" si="116"/>
        <v>0</v>
      </c>
      <c r="CO480" s="8">
        <f t="shared" si="117"/>
        <v>0</v>
      </c>
      <c r="CP480" s="8">
        <f t="shared" si="118"/>
        <v>0</v>
      </c>
      <c r="CQ480" s="8">
        <f t="shared" si="119"/>
        <v>0</v>
      </c>
      <c r="CR480" s="8">
        <f t="shared" si="120"/>
        <v>0</v>
      </c>
      <c r="CS480" s="8">
        <f t="shared" si="121"/>
        <v>0</v>
      </c>
      <c r="CT480" s="8">
        <f t="shared" si="122"/>
        <v>0</v>
      </c>
      <c r="CU480" s="8">
        <f t="shared" si="123"/>
        <v>0</v>
      </c>
      <c r="CV480" s="8">
        <f t="shared" si="124"/>
        <v>0</v>
      </c>
      <c r="CW480" s="8" t="str">
        <f>+_xlfn.XLOOKUP(Table1[[#This Row],[L4 Code]],KIRMATAŞ!B:B,KIRMATAŞ!B:B,"")</f>
        <v/>
      </c>
      <c r="CX480" s="8" t="str">
        <f>+_xlfn.XLOOKUP(Table1[[#This Row],[L4 Code]],'SU TEMİNİ'!C:C,'SU TEMİNİ'!C:C,"")</f>
        <v/>
      </c>
      <c r="CY480" s="8" t="str">
        <f>+_xlfn.XLOOKUP(Table1[[#This Row],[L4 Code]],TAŞ!C:C,TAŞ!C:C,"")</f>
        <v/>
      </c>
      <c r="CZ480" s="8" t="str">
        <f>Table1[[#This Row],[L4 Code]]&amp;"-"&amp;Table1[[#This Row],[T1 Code]]</f>
        <v>E-06.MBL-06.TSS-140-1000</v>
      </c>
      <c r="DA480" s="8"/>
      <c r="DB480" s="8"/>
      <c r="DC480" s="8"/>
      <c r="DD480" s="8"/>
      <c r="DE480" s="8"/>
      <c r="DF480" s="8"/>
      <c r="DG480" s="8"/>
      <c r="DH480" s="8"/>
    </row>
    <row r="481" spans="1:112">
      <c r="A481" s="3" t="s">
        <v>5443</v>
      </c>
      <c r="B481" t="s">
        <v>4594</v>
      </c>
      <c r="D481" t="s">
        <v>4967</v>
      </c>
      <c r="F481" s="77" t="s">
        <v>4973</v>
      </c>
      <c r="H481" s="3" t="s">
        <v>5444</v>
      </c>
      <c r="I481" s="3"/>
      <c r="J481" s="78"/>
      <c r="K481" s="78"/>
      <c r="M481" s="78"/>
      <c r="Y481" s="10">
        <v>2.5000000000000001E-2</v>
      </c>
      <c r="Z481" s="8">
        <v>2.5000000000000001E-2</v>
      </c>
      <c r="AA481" s="8">
        <v>2.5000000000000001E-2</v>
      </c>
      <c r="AB481" s="8">
        <v>2.5000000000000001E-2</v>
      </c>
      <c r="AC481" s="8">
        <v>2.5000000000000001E-2</v>
      </c>
      <c r="AD481" s="8">
        <v>2.5000000000000001E-2</v>
      </c>
      <c r="AE481" s="8">
        <v>2.5000000000000001E-2</v>
      </c>
      <c r="AF481" s="8">
        <v>2.5000000000000001E-2</v>
      </c>
      <c r="AG481" s="8">
        <v>2.5000000000000001E-2</v>
      </c>
      <c r="AH481" s="8">
        <v>2.5000000000000001E-2</v>
      </c>
      <c r="AI481" s="8">
        <v>2.5000000000000001E-2</v>
      </c>
      <c r="AJ481" s="8">
        <v>2.5000000000000001E-2</v>
      </c>
      <c r="AK481" s="8">
        <v>2.5000000000000001E-2</v>
      </c>
      <c r="AL481" s="8">
        <v>2.5000000000000001E-2</v>
      </c>
      <c r="AM481" s="8">
        <v>2.5000000000000001E-2</v>
      </c>
      <c r="AN481" s="8">
        <v>2.5000000000000001E-2</v>
      </c>
      <c r="AO481" s="8">
        <v>2.5000000000000001E-2</v>
      </c>
      <c r="AP481" s="8">
        <v>2.5000000000000001E-2</v>
      </c>
      <c r="AQ481" s="8">
        <v>2.5000000000000001E-2</v>
      </c>
      <c r="AR481" s="8">
        <v>2.5000000000000001E-2</v>
      </c>
      <c r="AS481" s="8">
        <v>2.5000000000000001E-2</v>
      </c>
      <c r="AT481" s="8">
        <v>2.5000000000000001E-2</v>
      </c>
      <c r="AU481" s="8">
        <v>2.5000000000000001E-2</v>
      </c>
      <c r="AV481" s="8">
        <v>2.5000000000000001E-2</v>
      </c>
      <c r="AW481" s="8">
        <v>2.5000000000000001E-2</v>
      </c>
      <c r="AX481" s="8">
        <v>2.5000000000000001E-2</v>
      </c>
      <c r="AY481" s="8">
        <v>2.5000000000000001E-2</v>
      </c>
      <c r="AZ481" s="8">
        <v>2.5000000000000001E-2</v>
      </c>
      <c r="BA481" s="8">
        <v>2.5000000000000001E-2</v>
      </c>
      <c r="BB481" s="8">
        <v>2.5000000000000001E-2</v>
      </c>
      <c r="BC481" s="8">
        <v>2.5000000000000001E-2</v>
      </c>
      <c r="BD481" s="8">
        <v>2.5000000000000001E-2</v>
      </c>
      <c r="BE481" s="8">
        <v>2.5000000000000001E-2</v>
      </c>
      <c r="BF481" s="8">
        <v>2.5000000000000001E-2</v>
      </c>
      <c r="BG481" s="8">
        <v>2.5000000000000001E-2</v>
      </c>
      <c r="BH481" s="8">
        <v>2.5000000000000001E-2</v>
      </c>
      <c r="BI481" s="8">
        <v>2.5000000000000001E-2</v>
      </c>
      <c r="BJ481" s="8">
        <v>2.5000000000000001E-2</v>
      </c>
      <c r="BK481" s="8">
        <v>2.5000000000000001E-2</v>
      </c>
      <c r="BL481" s="8">
        <v>2.5000000000000001E-2</v>
      </c>
      <c r="BM481" s="8">
        <v>1.8867924528301886E-2</v>
      </c>
      <c r="BN481" s="8">
        <v>1.8867924528301886E-2</v>
      </c>
      <c r="BO481" s="8">
        <v>1.8867924528301886E-2</v>
      </c>
      <c r="BP481" s="8">
        <v>1.8867924528301886E-2</v>
      </c>
      <c r="BQ481" s="8">
        <v>1.8867924528301886E-2</v>
      </c>
      <c r="BR481" s="8">
        <v>1.8867924528301886E-2</v>
      </c>
      <c r="BS481" s="8">
        <v>1.8867924528301886E-2</v>
      </c>
      <c r="BT481" s="8">
        <v>1.8867924528301886E-2</v>
      </c>
      <c r="BU481" s="8">
        <v>1.8867924528301886E-2</v>
      </c>
      <c r="BV481" s="8">
        <v>1.8867924528301886E-2</v>
      </c>
      <c r="BW481" s="8">
        <v>1.8867924528301886E-2</v>
      </c>
      <c r="CK481" s="8">
        <f t="shared" si="113"/>
        <v>0</v>
      </c>
      <c r="CL481" s="8">
        <f t="shared" si="114"/>
        <v>0</v>
      </c>
      <c r="CM481" s="8">
        <f t="shared" si="115"/>
        <v>0</v>
      </c>
      <c r="CN481" s="8">
        <f t="shared" si="116"/>
        <v>0</v>
      </c>
      <c r="CO481" s="8">
        <f t="shared" si="117"/>
        <v>0</v>
      </c>
      <c r="CP481" s="8">
        <f t="shared" si="118"/>
        <v>0</v>
      </c>
      <c r="CQ481" s="8">
        <f t="shared" si="119"/>
        <v>0</v>
      </c>
      <c r="CR481" s="8">
        <f t="shared" si="120"/>
        <v>0</v>
      </c>
      <c r="CS481" s="8">
        <f t="shared" si="121"/>
        <v>0</v>
      </c>
      <c r="CT481" s="8">
        <f t="shared" si="122"/>
        <v>0</v>
      </c>
      <c r="CU481" s="8">
        <f t="shared" si="123"/>
        <v>0</v>
      </c>
      <c r="CV481" s="8">
        <f t="shared" si="124"/>
        <v>0</v>
      </c>
      <c r="CW481" s="8" t="str">
        <f>+_xlfn.XLOOKUP(Table1[[#This Row],[L4 Code]],KIRMATAŞ!B:B,KIRMATAŞ!B:B,"")</f>
        <v/>
      </c>
      <c r="CX481" s="8" t="str">
        <f>+_xlfn.XLOOKUP(Table1[[#This Row],[L4 Code]],'SU TEMİNİ'!C:C,'SU TEMİNİ'!C:C,"")</f>
        <v/>
      </c>
      <c r="CY481" s="8" t="str">
        <f>+_xlfn.XLOOKUP(Table1[[#This Row],[L4 Code]],TAŞ!C:C,TAŞ!C:C,"")</f>
        <v/>
      </c>
      <c r="CZ481" s="8" t="str">
        <f>Table1[[#This Row],[L4 Code]]&amp;"-"&amp;Table1[[#This Row],[T1 Code]]</f>
        <v>E-06.MBL-07.ELK-110-1000</v>
      </c>
      <c r="DA481" s="8"/>
      <c r="DB481" s="8"/>
      <c r="DC481" s="8"/>
      <c r="DD481" s="8"/>
      <c r="DE481" s="8"/>
      <c r="DF481" s="8"/>
      <c r="DG481" s="8"/>
      <c r="DH481" s="8"/>
    </row>
    <row r="482" spans="1:112">
      <c r="A482" s="3" t="s">
        <v>5443</v>
      </c>
      <c r="B482" t="s">
        <v>4601</v>
      </c>
      <c r="D482" t="s">
        <v>4967</v>
      </c>
      <c r="F482" s="77" t="s">
        <v>4973</v>
      </c>
      <c r="H482" s="3" t="s">
        <v>5444</v>
      </c>
      <c r="I482" s="3"/>
      <c r="J482" s="78"/>
      <c r="K482" s="78"/>
      <c r="M482" s="78"/>
      <c r="Y482" s="10">
        <v>0.16666666666666666</v>
      </c>
      <c r="Z482" s="8">
        <v>0.16666666666666666</v>
      </c>
      <c r="AA482" s="8">
        <v>0.16666666666666666</v>
      </c>
      <c r="AB482" s="8">
        <v>0.16666666666666666</v>
      </c>
      <c r="AC482" s="8">
        <v>0.16666666666666666</v>
      </c>
      <c r="AD482" s="8">
        <v>0.16666666666666666</v>
      </c>
      <c r="CK482" s="8">
        <f t="shared" si="113"/>
        <v>0</v>
      </c>
      <c r="CL482" s="8">
        <f t="shared" si="114"/>
        <v>0</v>
      </c>
      <c r="CM482" s="8">
        <f t="shared" si="115"/>
        <v>0</v>
      </c>
      <c r="CN482" s="8">
        <f t="shared" si="116"/>
        <v>0</v>
      </c>
      <c r="CO482" s="8">
        <f t="shared" si="117"/>
        <v>0</v>
      </c>
      <c r="CP482" s="8">
        <f t="shared" si="118"/>
        <v>0</v>
      </c>
      <c r="CQ482" s="8">
        <f t="shared" si="119"/>
        <v>0</v>
      </c>
      <c r="CR482" s="8">
        <f t="shared" si="120"/>
        <v>0</v>
      </c>
      <c r="CS482" s="8">
        <f t="shared" si="121"/>
        <v>0</v>
      </c>
      <c r="CT482" s="8">
        <f t="shared" si="122"/>
        <v>0</v>
      </c>
      <c r="CU482" s="8">
        <f t="shared" si="123"/>
        <v>0</v>
      </c>
      <c r="CV482" s="8">
        <f t="shared" si="124"/>
        <v>0</v>
      </c>
      <c r="CW482" s="8" t="str">
        <f>+_xlfn.XLOOKUP(Table1[[#This Row],[L4 Code]],KIRMATAŞ!B:B,KIRMATAŞ!B:B,"")</f>
        <v/>
      </c>
      <c r="CX482" s="8" t="str">
        <f>+_xlfn.XLOOKUP(Table1[[#This Row],[L4 Code]],'SU TEMİNİ'!C:C,'SU TEMİNİ'!C:C,"")</f>
        <v/>
      </c>
      <c r="CY482" s="8" t="str">
        <f>+_xlfn.XLOOKUP(Table1[[#This Row],[L4 Code]],TAŞ!C:C,TAŞ!C:C,"")</f>
        <v/>
      </c>
      <c r="CZ482" s="8" t="str">
        <f>Table1[[#This Row],[L4 Code]]&amp;"-"&amp;Table1[[#This Row],[T1 Code]]</f>
        <v>E-06.MBL-08.MBE-001-1000</v>
      </c>
      <c r="DA482" s="8"/>
      <c r="DB482" s="8"/>
      <c r="DC482" s="8"/>
      <c r="DD482" s="8"/>
      <c r="DE482" s="8"/>
      <c r="DF482" s="8"/>
      <c r="DG482" s="8"/>
      <c r="DH482" s="8"/>
    </row>
    <row r="483" spans="1:112">
      <c r="A483" s="3" t="s">
        <v>5443</v>
      </c>
      <c r="B483" t="s">
        <v>4607</v>
      </c>
      <c r="D483" t="s">
        <v>4967</v>
      </c>
      <c r="F483" s="77" t="s">
        <v>4973</v>
      </c>
      <c r="H483" s="3" t="s">
        <v>5444</v>
      </c>
      <c r="I483" s="3"/>
      <c r="J483" s="78"/>
      <c r="K483" s="78"/>
      <c r="M483" s="78"/>
      <c r="Y483" s="10">
        <v>0.16666666666666666</v>
      </c>
      <c r="Z483" s="8">
        <v>0.16666666666666666</v>
      </c>
      <c r="AA483" s="8">
        <v>0.16666666666666666</v>
      </c>
      <c r="AB483" s="8">
        <v>0.16666666666666666</v>
      </c>
      <c r="AC483" s="8">
        <v>0.16666666666666666</v>
      </c>
      <c r="AD483" s="8">
        <v>0.16666666666666666</v>
      </c>
      <c r="CK483" s="8">
        <f t="shared" si="113"/>
        <v>0</v>
      </c>
      <c r="CL483" s="8">
        <f t="shared" si="114"/>
        <v>0</v>
      </c>
      <c r="CM483" s="8">
        <f t="shared" si="115"/>
        <v>0</v>
      </c>
      <c r="CN483" s="8">
        <f t="shared" si="116"/>
        <v>0</v>
      </c>
      <c r="CO483" s="8">
        <f t="shared" si="117"/>
        <v>0</v>
      </c>
      <c r="CP483" s="8">
        <f t="shared" si="118"/>
        <v>0</v>
      </c>
      <c r="CQ483" s="8">
        <f t="shared" si="119"/>
        <v>0</v>
      </c>
      <c r="CR483" s="8">
        <f t="shared" si="120"/>
        <v>0</v>
      </c>
      <c r="CS483" s="8">
        <f t="shared" si="121"/>
        <v>0</v>
      </c>
      <c r="CT483" s="8">
        <f t="shared" si="122"/>
        <v>0</v>
      </c>
      <c r="CU483" s="8">
        <f t="shared" si="123"/>
        <v>0</v>
      </c>
      <c r="CV483" s="8">
        <f t="shared" si="124"/>
        <v>0</v>
      </c>
      <c r="CW483" s="8" t="str">
        <f>+_xlfn.XLOOKUP(Table1[[#This Row],[L4 Code]],KIRMATAŞ!B:B,KIRMATAŞ!B:B,"")</f>
        <v/>
      </c>
      <c r="CX483" s="8" t="str">
        <f>+_xlfn.XLOOKUP(Table1[[#This Row],[L4 Code]],'SU TEMİNİ'!C:C,'SU TEMİNİ'!C:C,"")</f>
        <v/>
      </c>
      <c r="CY483" s="8" t="str">
        <f>+_xlfn.XLOOKUP(Table1[[#This Row],[L4 Code]],TAŞ!C:C,TAŞ!C:C,"")</f>
        <v/>
      </c>
      <c r="CZ483" s="8" t="str">
        <f>Table1[[#This Row],[L4 Code]]&amp;"-"&amp;Table1[[#This Row],[T1 Code]]</f>
        <v>E-06.MBL-08.MBE-012-1000</v>
      </c>
      <c r="DA483" s="8"/>
      <c r="DB483" s="8"/>
      <c r="DC483" s="8"/>
      <c r="DD483" s="8"/>
      <c r="DE483" s="8"/>
      <c r="DF483" s="8"/>
      <c r="DG483" s="8"/>
      <c r="DH483" s="8"/>
    </row>
    <row r="484" spans="1:112">
      <c r="A484" s="3" t="s">
        <v>5443</v>
      </c>
      <c r="B484" t="s">
        <v>4615</v>
      </c>
      <c r="D484" t="s">
        <v>4967</v>
      </c>
      <c r="F484" s="77" t="s">
        <v>4973</v>
      </c>
      <c r="H484" s="3" t="s">
        <v>5444</v>
      </c>
      <c r="I484" s="3"/>
      <c r="J484" s="78"/>
      <c r="K484" s="78"/>
      <c r="M484" s="78"/>
      <c r="Y484" s="10">
        <v>0.16666666666666666</v>
      </c>
      <c r="Z484" s="8">
        <v>0.16666666666666666</v>
      </c>
      <c r="AA484" s="8">
        <v>0.16666666666666666</v>
      </c>
      <c r="AB484" s="8">
        <v>0.16666666666666666</v>
      </c>
      <c r="AC484" s="8">
        <v>0.16666666666666666</v>
      </c>
      <c r="AD484" s="8">
        <v>0.16666666666666666</v>
      </c>
      <c r="CK484" s="8">
        <f t="shared" si="113"/>
        <v>0</v>
      </c>
      <c r="CL484" s="8">
        <f t="shared" si="114"/>
        <v>0</v>
      </c>
      <c r="CM484" s="8">
        <f t="shared" si="115"/>
        <v>0</v>
      </c>
      <c r="CN484" s="8">
        <f t="shared" si="116"/>
        <v>0</v>
      </c>
      <c r="CO484" s="8">
        <f t="shared" si="117"/>
        <v>0</v>
      </c>
      <c r="CP484" s="8">
        <f t="shared" si="118"/>
        <v>0</v>
      </c>
      <c r="CQ484" s="8">
        <f t="shared" si="119"/>
        <v>0</v>
      </c>
      <c r="CR484" s="8">
        <f t="shared" si="120"/>
        <v>0</v>
      </c>
      <c r="CS484" s="8">
        <f t="shared" si="121"/>
        <v>0</v>
      </c>
      <c r="CT484" s="8">
        <f t="shared" si="122"/>
        <v>0</v>
      </c>
      <c r="CU484" s="8">
        <f t="shared" si="123"/>
        <v>0</v>
      </c>
      <c r="CV484" s="8">
        <f t="shared" si="124"/>
        <v>0</v>
      </c>
      <c r="CW484" s="8" t="str">
        <f>+_xlfn.XLOOKUP(Table1[[#This Row],[L4 Code]],KIRMATAŞ!B:B,KIRMATAŞ!B:B,"")</f>
        <v/>
      </c>
      <c r="CX484" s="8" t="str">
        <f>+_xlfn.XLOOKUP(Table1[[#This Row],[L4 Code]],'SU TEMİNİ'!C:C,'SU TEMİNİ'!C:C,"")</f>
        <v/>
      </c>
      <c r="CY484" s="8" t="str">
        <f>+_xlfn.XLOOKUP(Table1[[#This Row],[L4 Code]],TAŞ!C:C,TAŞ!C:C,"")</f>
        <v/>
      </c>
      <c r="CZ484" s="8" t="str">
        <f>Table1[[#This Row],[L4 Code]]&amp;"-"&amp;Table1[[#This Row],[T1 Code]]</f>
        <v>E-06.MBL-08.MBE-041-1000</v>
      </c>
      <c r="DA484" s="8"/>
      <c r="DB484" s="8"/>
      <c r="DC484" s="8"/>
      <c r="DD484" s="8"/>
      <c r="DE484" s="8"/>
      <c r="DF484" s="8"/>
      <c r="DG484" s="8"/>
      <c r="DH484" s="8"/>
    </row>
    <row r="485" spans="1:112">
      <c r="A485" s="3" t="s">
        <v>5443</v>
      </c>
      <c r="B485" t="s">
        <v>4617</v>
      </c>
      <c r="D485" t="s">
        <v>4967</v>
      </c>
      <c r="F485" s="77" t="s">
        <v>4973</v>
      </c>
      <c r="H485" s="3" t="s">
        <v>5444</v>
      </c>
      <c r="I485" s="3"/>
      <c r="J485" s="78"/>
      <c r="K485" s="78"/>
      <c r="M485" s="78"/>
      <c r="Y485" s="10">
        <v>0.16666666666666666</v>
      </c>
      <c r="Z485" s="8">
        <v>0.16666666666666666</v>
      </c>
      <c r="AA485" s="8">
        <v>0.16666666666666666</v>
      </c>
      <c r="AB485" s="8">
        <v>0.16666666666666666</v>
      </c>
      <c r="AC485" s="8">
        <v>0.16666666666666666</v>
      </c>
      <c r="AD485" s="8">
        <v>0.16666666666666666</v>
      </c>
      <c r="CK485" s="8">
        <f t="shared" si="113"/>
        <v>0</v>
      </c>
      <c r="CL485" s="8">
        <f t="shared" si="114"/>
        <v>0</v>
      </c>
      <c r="CM485" s="8">
        <f t="shared" si="115"/>
        <v>0</v>
      </c>
      <c r="CN485" s="8">
        <f t="shared" si="116"/>
        <v>0</v>
      </c>
      <c r="CO485" s="8">
        <f t="shared" si="117"/>
        <v>0</v>
      </c>
      <c r="CP485" s="8">
        <f t="shared" si="118"/>
        <v>0</v>
      </c>
      <c r="CQ485" s="8">
        <f t="shared" si="119"/>
        <v>0</v>
      </c>
      <c r="CR485" s="8">
        <f t="shared" si="120"/>
        <v>0</v>
      </c>
      <c r="CS485" s="8">
        <f t="shared" si="121"/>
        <v>0</v>
      </c>
      <c r="CT485" s="8">
        <f t="shared" si="122"/>
        <v>0</v>
      </c>
      <c r="CU485" s="8">
        <f t="shared" si="123"/>
        <v>0</v>
      </c>
      <c r="CV485" s="8">
        <f t="shared" si="124"/>
        <v>0</v>
      </c>
      <c r="CW485" s="8" t="str">
        <f>+_xlfn.XLOOKUP(Table1[[#This Row],[L4 Code]],KIRMATAŞ!B:B,KIRMATAŞ!B:B,"")</f>
        <v/>
      </c>
      <c r="CX485" s="8" t="str">
        <f>+_xlfn.XLOOKUP(Table1[[#This Row],[L4 Code]],'SU TEMİNİ'!C:C,'SU TEMİNİ'!C:C,"")</f>
        <v/>
      </c>
      <c r="CY485" s="8" t="str">
        <f>+_xlfn.XLOOKUP(Table1[[#This Row],[L4 Code]],TAŞ!C:C,TAŞ!C:C,"")</f>
        <v/>
      </c>
      <c r="CZ485" s="8" t="str">
        <f>Table1[[#This Row],[L4 Code]]&amp;"-"&amp;Table1[[#This Row],[T1 Code]]</f>
        <v>E-06.MBL-08.MBE-042-1000</v>
      </c>
      <c r="DA485" s="8"/>
      <c r="DB485" s="8"/>
      <c r="DC485" s="8"/>
      <c r="DD485" s="8"/>
      <c r="DE485" s="8"/>
      <c r="DF485" s="8"/>
      <c r="DG485" s="8"/>
      <c r="DH485" s="8"/>
    </row>
    <row r="486" spans="1:112">
      <c r="A486" s="3" t="s">
        <v>5443</v>
      </c>
      <c r="B486" t="s">
        <v>4619</v>
      </c>
      <c r="D486" t="s">
        <v>4967</v>
      </c>
      <c r="F486" s="77" t="s">
        <v>4973</v>
      </c>
      <c r="H486" s="3" t="s">
        <v>5444</v>
      </c>
      <c r="I486" s="3"/>
      <c r="J486" s="78"/>
      <c r="K486" s="78"/>
      <c r="M486" s="78"/>
      <c r="Y486" s="10">
        <v>0.16666666666666666</v>
      </c>
      <c r="Z486" s="8">
        <v>0.16666666666666666</v>
      </c>
      <c r="AA486" s="8">
        <v>0.16666666666666666</v>
      </c>
      <c r="AB486" s="8">
        <v>0.16666666666666666</v>
      </c>
      <c r="AC486" s="8">
        <v>0.16666666666666666</v>
      </c>
      <c r="AD486" s="8">
        <v>0.16666666666666666</v>
      </c>
      <c r="CK486" s="8">
        <f t="shared" si="113"/>
        <v>0</v>
      </c>
      <c r="CL486" s="8">
        <f t="shared" si="114"/>
        <v>0</v>
      </c>
      <c r="CM486" s="8">
        <f t="shared" si="115"/>
        <v>0</v>
      </c>
      <c r="CN486" s="8">
        <f t="shared" si="116"/>
        <v>0</v>
      </c>
      <c r="CO486" s="8">
        <f t="shared" si="117"/>
        <v>0</v>
      </c>
      <c r="CP486" s="8">
        <f t="shared" si="118"/>
        <v>0</v>
      </c>
      <c r="CQ486" s="8">
        <f t="shared" si="119"/>
        <v>0</v>
      </c>
      <c r="CR486" s="8">
        <f t="shared" si="120"/>
        <v>0</v>
      </c>
      <c r="CS486" s="8">
        <f t="shared" si="121"/>
        <v>0</v>
      </c>
      <c r="CT486" s="8">
        <f t="shared" si="122"/>
        <v>0</v>
      </c>
      <c r="CU486" s="8">
        <f t="shared" si="123"/>
        <v>0</v>
      </c>
      <c r="CV486" s="8">
        <f t="shared" si="124"/>
        <v>0</v>
      </c>
      <c r="CW486" s="8" t="str">
        <f>+_xlfn.XLOOKUP(Table1[[#This Row],[L4 Code]],KIRMATAŞ!B:B,KIRMATAŞ!B:B,"")</f>
        <v/>
      </c>
      <c r="CX486" s="8" t="str">
        <f>+_xlfn.XLOOKUP(Table1[[#This Row],[L4 Code]],'SU TEMİNİ'!C:C,'SU TEMİNİ'!C:C,"")</f>
        <v/>
      </c>
      <c r="CY486" s="8" t="str">
        <f>+_xlfn.XLOOKUP(Table1[[#This Row],[L4 Code]],TAŞ!C:C,TAŞ!C:C,"")</f>
        <v/>
      </c>
      <c r="CZ486" s="8" t="str">
        <f>Table1[[#This Row],[L4 Code]]&amp;"-"&amp;Table1[[#This Row],[T1 Code]]</f>
        <v>E-06.MBL-08.MBE-043-1000</v>
      </c>
      <c r="DA486" s="8"/>
      <c r="DB486" s="8"/>
      <c r="DC486" s="8"/>
      <c r="DD486" s="8"/>
      <c r="DE486" s="8"/>
      <c r="DF486" s="8"/>
      <c r="DG486" s="8"/>
      <c r="DH486" s="8"/>
    </row>
    <row r="487" spans="1:112">
      <c r="A487" s="3" t="s">
        <v>5443</v>
      </c>
      <c r="B487" t="s">
        <v>4621</v>
      </c>
      <c r="D487" t="s">
        <v>4967</v>
      </c>
      <c r="F487" s="77" t="s">
        <v>4973</v>
      </c>
      <c r="H487" s="3" t="s">
        <v>5444</v>
      </c>
      <c r="I487" s="3"/>
      <c r="J487" s="78"/>
      <c r="K487" s="78"/>
      <c r="M487" s="78"/>
      <c r="Y487" s="10">
        <v>0.16666666666666666</v>
      </c>
      <c r="Z487" s="8">
        <v>0.16666666666666666</v>
      </c>
      <c r="AA487" s="8">
        <v>0.16666666666666666</v>
      </c>
      <c r="AB487" s="8">
        <v>0.16666666666666666</v>
      </c>
      <c r="AC487" s="8">
        <v>0.16666666666666666</v>
      </c>
      <c r="AD487" s="8">
        <v>0.16666666666666666</v>
      </c>
      <c r="CK487" s="8">
        <f t="shared" si="113"/>
        <v>0</v>
      </c>
      <c r="CL487" s="8">
        <f t="shared" si="114"/>
        <v>0</v>
      </c>
      <c r="CM487" s="8">
        <f t="shared" si="115"/>
        <v>0</v>
      </c>
      <c r="CN487" s="8">
        <f t="shared" si="116"/>
        <v>0</v>
      </c>
      <c r="CO487" s="8">
        <f t="shared" si="117"/>
        <v>0</v>
      </c>
      <c r="CP487" s="8">
        <f t="shared" si="118"/>
        <v>0</v>
      </c>
      <c r="CQ487" s="8">
        <f t="shared" si="119"/>
        <v>0</v>
      </c>
      <c r="CR487" s="8">
        <f t="shared" si="120"/>
        <v>0</v>
      </c>
      <c r="CS487" s="8">
        <f t="shared" si="121"/>
        <v>0</v>
      </c>
      <c r="CT487" s="8">
        <f t="shared" si="122"/>
        <v>0</v>
      </c>
      <c r="CU487" s="8">
        <f t="shared" si="123"/>
        <v>0</v>
      </c>
      <c r="CV487" s="8">
        <f t="shared" si="124"/>
        <v>0</v>
      </c>
      <c r="CW487" s="8" t="str">
        <f>+_xlfn.XLOOKUP(Table1[[#This Row],[L4 Code]],KIRMATAŞ!B:B,KIRMATAŞ!B:B,"")</f>
        <v/>
      </c>
      <c r="CX487" s="8" t="str">
        <f>+_xlfn.XLOOKUP(Table1[[#This Row],[L4 Code]],'SU TEMİNİ'!C:C,'SU TEMİNİ'!C:C,"")</f>
        <v/>
      </c>
      <c r="CY487" s="8" t="str">
        <f>+_xlfn.XLOOKUP(Table1[[#This Row],[L4 Code]],TAŞ!C:C,TAŞ!C:C,"")</f>
        <v/>
      </c>
      <c r="CZ487" s="8" t="str">
        <f>Table1[[#This Row],[L4 Code]]&amp;"-"&amp;Table1[[#This Row],[T1 Code]]</f>
        <v>E-06.MBL-08.MBE-044-1000</v>
      </c>
      <c r="DA487" s="8"/>
      <c r="DB487" s="8"/>
      <c r="DC487" s="8"/>
      <c r="DD487" s="8"/>
      <c r="DE487" s="8"/>
      <c r="DF487" s="8"/>
      <c r="DG487" s="8"/>
      <c r="DH487" s="8"/>
    </row>
    <row r="488" spans="1:112">
      <c r="A488" s="3" t="s">
        <v>5443</v>
      </c>
      <c r="B488" t="s">
        <v>4623</v>
      </c>
      <c r="D488" t="s">
        <v>4967</v>
      </c>
      <c r="F488" s="77" t="s">
        <v>4973</v>
      </c>
      <c r="H488" s="3" t="s">
        <v>5444</v>
      </c>
      <c r="I488" s="3"/>
      <c r="J488" s="78"/>
      <c r="K488" s="78"/>
      <c r="M488" s="78"/>
      <c r="Y488" s="10">
        <v>0.16666666666666666</v>
      </c>
      <c r="Z488" s="8">
        <v>0.16666666666666666</v>
      </c>
      <c r="AA488" s="8">
        <v>0.16666666666666666</v>
      </c>
      <c r="AB488" s="8">
        <v>0.16666666666666666</v>
      </c>
      <c r="AC488" s="8">
        <v>0.16666666666666666</v>
      </c>
      <c r="AD488" s="8">
        <v>0.16666666666666666</v>
      </c>
      <c r="CK488" s="8">
        <f t="shared" si="113"/>
        <v>0</v>
      </c>
      <c r="CL488" s="8">
        <f t="shared" si="114"/>
        <v>0</v>
      </c>
      <c r="CM488" s="8">
        <f t="shared" si="115"/>
        <v>0</v>
      </c>
      <c r="CN488" s="8">
        <f t="shared" si="116"/>
        <v>0</v>
      </c>
      <c r="CO488" s="8">
        <f t="shared" si="117"/>
        <v>0</v>
      </c>
      <c r="CP488" s="8">
        <f t="shared" si="118"/>
        <v>0</v>
      </c>
      <c r="CQ488" s="8">
        <f t="shared" si="119"/>
        <v>0</v>
      </c>
      <c r="CR488" s="8">
        <f t="shared" si="120"/>
        <v>0</v>
      </c>
      <c r="CS488" s="8">
        <f t="shared" si="121"/>
        <v>0</v>
      </c>
      <c r="CT488" s="8">
        <f t="shared" si="122"/>
        <v>0</v>
      </c>
      <c r="CU488" s="8">
        <f t="shared" si="123"/>
        <v>0</v>
      </c>
      <c r="CV488" s="8">
        <f t="shared" si="124"/>
        <v>0</v>
      </c>
      <c r="CW488" s="8" t="str">
        <f>+_xlfn.XLOOKUP(Table1[[#This Row],[L4 Code]],KIRMATAŞ!B:B,KIRMATAŞ!B:B,"")</f>
        <v/>
      </c>
      <c r="CX488" s="8" t="str">
        <f>+_xlfn.XLOOKUP(Table1[[#This Row],[L4 Code]],'SU TEMİNİ'!C:C,'SU TEMİNİ'!C:C,"")</f>
        <v/>
      </c>
      <c r="CY488" s="8" t="str">
        <f>+_xlfn.XLOOKUP(Table1[[#This Row],[L4 Code]],TAŞ!C:C,TAŞ!C:C,"")</f>
        <v/>
      </c>
      <c r="CZ488" s="8" t="str">
        <f>Table1[[#This Row],[L4 Code]]&amp;"-"&amp;Table1[[#This Row],[T1 Code]]</f>
        <v>E-06.MBL-08.MBE-045-1000</v>
      </c>
      <c r="DA488" s="8"/>
      <c r="DB488" s="8"/>
      <c r="DC488" s="8"/>
      <c r="DD488" s="8"/>
      <c r="DE488" s="8"/>
      <c r="DF488" s="8"/>
      <c r="DG488" s="8"/>
      <c r="DH488" s="8"/>
    </row>
    <row r="489" spans="1:112">
      <c r="A489" s="3" t="s">
        <v>5443</v>
      </c>
      <c r="B489" t="s">
        <v>4625</v>
      </c>
      <c r="D489" t="s">
        <v>4967</v>
      </c>
      <c r="F489" s="77" t="s">
        <v>4973</v>
      </c>
      <c r="H489" s="3" t="s">
        <v>5444</v>
      </c>
      <c r="I489" s="3"/>
      <c r="J489" s="78"/>
      <c r="K489" s="78"/>
      <c r="M489" s="78"/>
      <c r="Y489" s="10">
        <v>0.16666666666666666</v>
      </c>
      <c r="Z489" s="8">
        <v>0.16666666666666666</v>
      </c>
      <c r="AA489" s="8">
        <v>0.16666666666666666</v>
      </c>
      <c r="AB489" s="8">
        <v>0.16666666666666666</v>
      </c>
      <c r="AC489" s="8">
        <v>0.16666666666666666</v>
      </c>
      <c r="AD489" s="8">
        <v>0.16666666666666666</v>
      </c>
      <c r="CK489" s="8">
        <f t="shared" si="113"/>
        <v>0</v>
      </c>
      <c r="CL489" s="8">
        <f t="shared" si="114"/>
        <v>0</v>
      </c>
      <c r="CM489" s="8">
        <f t="shared" si="115"/>
        <v>0</v>
      </c>
      <c r="CN489" s="8">
        <f t="shared" si="116"/>
        <v>0</v>
      </c>
      <c r="CO489" s="8">
        <f t="shared" si="117"/>
        <v>0</v>
      </c>
      <c r="CP489" s="8">
        <f t="shared" si="118"/>
        <v>0</v>
      </c>
      <c r="CQ489" s="8">
        <f t="shared" si="119"/>
        <v>0</v>
      </c>
      <c r="CR489" s="8">
        <f t="shared" si="120"/>
        <v>0</v>
      </c>
      <c r="CS489" s="8">
        <f t="shared" si="121"/>
        <v>0</v>
      </c>
      <c r="CT489" s="8">
        <f t="shared" si="122"/>
        <v>0</v>
      </c>
      <c r="CU489" s="8">
        <f t="shared" si="123"/>
        <v>0</v>
      </c>
      <c r="CV489" s="8">
        <f t="shared" si="124"/>
        <v>0</v>
      </c>
      <c r="CW489" s="8" t="str">
        <f>+_xlfn.XLOOKUP(Table1[[#This Row],[L4 Code]],KIRMATAŞ!B:B,KIRMATAŞ!B:B,"")</f>
        <v/>
      </c>
      <c r="CX489" s="8" t="str">
        <f>+_xlfn.XLOOKUP(Table1[[#This Row],[L4 Code]],'SU TEMİNİ'!C:C,'SU TEMİNİ'!C:C,"")</f>
        <v/>
      </c>
      <c r="CY489" s="8" t="str">
        <f>+_xlfn.XLOOKUP(Table1[[#This Row],[L4 Code]],TAŞ!C:C,TAŞ!C:C,"")</f>
        <v/>
      </c>
      <c r="CZ489" s="8" t="str">
        <f>Table1[[#This Row],[L4 Code]]&amp;"-"&amp;Table1[[#This Row],[T1 Code]]</f>
        <v>E-06.MBL-08.MBE-046-1000</v>
      </c>
      <c r="DA489" s="8"/>
      <c r="DB489" s="8"/>
      <c r="DC489" s="8"/>
      <c r="DD489" s="8"/>
      <c r="DE489" s="8"/>
      <c r="DF489" s="8"/>
      <c r="DG489" s="8"/>
      <c r="DH489" s="8"/>
    </row>
    <row r="490" spans="1:112">
      <c r="A490" s="3" t="s">
        <v>5443</v>
      </c>
      <c r="B490" t="s">
        <v>4627</v>
      </c>
      <c r="D490" t="s">
        <v>4967</v>
      </c>
      <c r="F490" s="77" t="s">
        <v>4973</v>
      </c>
      <c r="H490" s="3" t="s">
        <v>5444</v>
      </c>
      <c r="I490" s="3"/>
      <c r="J490" s="78"/>
      <c r="K490" s="78"/>
      <c r="M490" s="78"/>
      <c r="Y490" s="10">
        <v>0.16666666666666666</v>
      </c>
      <c r="Z490" s="8">
        <v>0.16666666666666666</v>
      </c>
      <c r="AA490" s="8">
        <v>0.16666666666666666</v>
      </c>
      <c r="AB490" s="8">
        <v>0.16666666666666666</v>
      </c>
      <c r="AC490" s="8">
        <v>0.16666666666666666</v>
      </c>
      <c r="AD490" s="8">
        <v>0.16666666666666666</v>
      </c>
      <c r="CK490" s="8">
        <f t="shared" si="113"/>
        <v>0</v>
      </c>
      <c r="CL490" s="8">
        <f t="shared" si="114"/>
        <v>0</v>
      </c>
      <c r="CM490" s="8">
        <f t="shared" si="115"/>
        <v>0</v>
      </c>
      <c r="CN490" s="8">
        <f t="shared" si="116"/>
        <v>0</v>
      </c>
      <c r="CO490" s="8">
        <f t="shared" si="117"/>
        <v>0</v>
      </c>
      <c r="CP490" s="8">
        <f t="shared" si="118"/>
        <v>0</v>
      </c>
      <c r="CQ490" s="8">
        <f t="shared" si="119"/>
        <v>0</v>
      </c>
      <c r="CR490" s="8">
        <f t="shared" si="120"/>
        <v>0</v>
      </c>
      <c r="CS490" s="8">
        <f t="shared" si="121"/>
        <v>0</v>
      </c>
      <c r="CT490" s="8">
        <f t="shared" si="122"/>
        <v>0</v>
      </c>
      <c r="CU490" s="8">
        <f t="shared" si="123"/>
        <v>0</v>
      </c>
      <c r="CV490" s="8">
        <f t="shared" si="124"/>
        <v>0</v>
      </c>
      <c r="CW490" s="8" t="str">
        <f>+_xlfn.XLOOKUP(Table1[[#This Row],[L4 Code]],KIRMATAŞ!B:B,KIRMATAŞ!B:B,"")</f>
        <v/>
      </c>
      <c r="CX490" s="8" t="str">
        <f>+_xlfn.XLOOKUP(Table1[[#This Row],[L4 Code]],'SU TEMİNİ'!C:C,'SU TEMİNİ'!C:C,"")</f>
        <v/>
      </c>
      <c r="CY490" s="8" t="str">
        <f>+_xlfn.XLOOKUP(Table1[[#This Row],[L4 Code]],TAŞ!C:C,TAŞ!C:C,"")</f>
        <v/>
      </c>
      <c r="CZ490" s="8" t="str">
        <f>Table1[[#This Row],[L4 Code]]&amp;"-"&amp;Table1[[#This Row],[T1 Code]]</f>
        <v>E-06.MBL-08.MBE-047-1000</v>
      </c>
      <c r="DA490" s="8"/>
      <c r="DB490" s="8"/>
      <c r="DC490" s="8"/>
      <c r="DD490" s="8"/>
      <c r="DE490" s="8"/>
      <c r="DF490" s="8"/>
      <c r="DG490" s="8"/>
      <c r="DH490" s="8"/>
    </row>
    <row r="491" spans="1:112">
      <c r="A491" s="3" t="s">
        <v>5443</v>
      </c>
      <c r="B491" t="s">
        <v>4629</v>
      </c>
      <c r="D491" t="s">
        <v>4967</v>
      </c>
      <c r="F491" s="77" t="s">
        <v>4973</v>
      </c>
      <c r="H491" s="3" t="s">
        <v>5444</v>
      </c>
      <c r="I491" s="3"/>
      <c r="J491" s="78"/>
      <c r="K491" s="78"/>
      <c r="M491" s="78"/>
      <c r="Y491" s="10">
        <v>0.16666666666666666</v>
      </c>
      <c r="Z491" s="8">
        <v>0.16666666666666666</v>
      </c>
      <c r="AA491" s="8">
        <v>0.16666666666666666</v>
      </c>
      <c r="AB491" s="8">
        <v>0.16666666666666666</v>
      </c>
      <c r="AC491" s="8">
        <v>0.16666666666666666</v>
      </c>
      <c r="AD491" s="8">
        <v>0.16666666666666666</v>
      </c>
      <c r="CK491" s="8">
        <f t="shared" si="113"/>
        <v>0</v>
      </c>
      <c r="CL491" s="8">
        <f t="shared" si="114"/>
        <v>0</v>
      </c>
      <c r="CM491" s="8">
        <f t="shared" si="115"/>
        <v>0</v>
      </c>
      <c r="CN491" s="8">
        <f t="shared" si="116"/>
        <v>0</v>
      </c>
      <c r="CO491" s="8">
        <f t="shared" si="117"/>
        <v>0</v>
      </c>
      <c r="CP491" s="8">
        <f t="shared" si="118"/>
        <v>0</v>
      </c>
      <c r="CQ491" s="8">
        <f t="shared" si="119"/>
        <v>0</v>
      </c>
      <c r="CR491" s="8">
        <f t="shared" si="120"/>
        <v>0</v>
      </c>
      <c r="CS491" s="8">
        <f t="shared" si="121"/>
        <v>0</v>
      </c>
      <c r="CT491" s="8">
        <f t="shared" si="122"/>
        <v>0</v>
      </c>
      <c r="CU491" s="8">
        <f t="shared" si="123"/>
        <v>0</v>
      </c>
      <c r="CV491" s="8">
        <f t="shared" si="124"/>
        <v>0</v>
      </c>
      <c r="CW491" s="8" t="str">
        <f>+_xlfn.XLOOKUP(Table1[[#This Row],[L4 Code]],KIRMATAŞ!B:B,KIRMATAŞ!B:B,"")</f>
        <v/>
      </c>
      <c r="CX491" s="8" t="str">
        <f>+_xlfn.XLOOKUP(Table1[[#This Row],[L4 Code]],'SU TEMİNİ'!C:C,'SU TEMİNİ'!C:C,"")</f>
        <v/>
      </c>
      <c r="CY491" s="8" t="str">
        <f>+_xlfn.XLOOKUP(Table1[[#This Row],[L4 Code]],TAŞ!C:C,TAŞ!C:C,"")</f>
        <v/>
      </c>
      <c r="CZ491" s="8" t="str">
        <f>Table1[[#This Row],[L4 Code]]&amp;"-"&amp;Table1[[#This Row],[T1 Code]]</f>
        <v>E-06.MBL-08.MBE-048-1000</v>
      </c>
      <c r="DA491" s="8"/>
      <c r="DB491" s="8"/>
      <c r="DC491" s="8"/>
      <c r="DD491" s="8"/>
      <c r="DE491" s="8"/>
      <c r="DF491" s="8"/>
      <c r="DG491" s="8"/>
      <c r="DH491" s="8"/>
    </row>
    <row r="492" spans="1:112">
      <c r="A492" s="3" t="s">
        <v>5443</v>
      </c>
      <c r="B492" t="s">
        <v>4631</v>
      </c>
      <c r="D492" t="s">
        <v>4967</v>
      </c>
      <c r="F492" s="77" t="s">
        <v>4973</v>
      </c>
      <c r="H492" s="3" t="s">
        <v>5444</v>
      </c>
      <c r="I492" s="3"/>
      <c r="J492" s="78"/>
      <c r="K492" s="78"/>
      <c r="M492" s="78"/>
      <c r="Y492" s="10">
        <v>0.16666666666666666</v>
      </c>
      <c r="Z492" s="8">
        <v>0.16666666666666666</v>
      </c>
      <c r="AA492" s="8">
        <v>0.16666666666666666</v>
      </c>
      <c r="AB492" s="8">
        <v>0.16666666666666666</v>
      </c>
      <c r="AC492" s="8">
        <v>0.16666666666666666</v>
      </c>
      <c r="AD492" s="8">
        <v>0.16666666666666666</v>
      </c>
      <c r="CK492" s="8">
        <f t="shared" si="113"/>
        <v>0</v>
      </c>
      <c r="CL492" s="8">
        <f t="shared" si="114"/>
        <v>0</v>
      </c>
      <c r="CM492" s="8">
        <f t="shared" si="115"/>
        <v>0</v>
      </c>
      <c r="CN492" s="8">
        <f t="shared" si="116"/>
        <v>0</v>
      </c>
      <c r="CO492" s="8">
        <f t="shared" si="117"/>
        <v>0</v>
      </c>
      <c r="CP492" s="8">
        <f t="shared" si="118"/>
        <v>0</v>
      </c>
      <c r="CQ492" s="8">
        <f t="shared" si="119"/>
        <v>0</v>
      </c>
      <c r="CR492" s="8">
        <f t="shared" si="120"/>
        <v>0</v>
      </c>
      <c r="CS492" s="8">
        <f t="shared" si="121"/>
        <v>0</v>
      </c>
      <c r="CT492" s="8">
        <f t="shared" si="122"/>
        <v>0</v>
      </c>
      <c r="CU492" s="8">
        <f t="shared" si="123"/>
        <v>0</v>
      </c>
      <c r="CV492" s="8">
        <f t="shared" si="124"/>
        <v>0</v>
      </c>
      <c r="CW492" s="8" t="str">
        <f>+_xlfn.XLOOKUP(Table1[[#This Row],[L4 Code]],KIRMATAŞ!B:B,KIRMATAŞ!B:B,"")</f>
        <v/>
      </c>
      <c r="CX492" s="8" t="str">
        <f>+_xlfn.XLOOKUP(Table1[[#This Row],[L4 Code]],'SU TEMİNİ'!C:C,'SU TEMİNİ'!C:C,"")</f>
        <v/>
      </c>
      <c r="CY492" s="8" t="str">
        <f>+_xlfn.XLOOKUP(Table1[[#This Row],[L4 Code]],TAŞ!C:C,TAŞ!C:C,"")</f>
        <v/>
      </c>
      <c r="CZ492" s="8" t="str">
        <f>Table1[[#This Row],[L4 Code]]&amp;"-"&amp;Table1[[#This Row],[T1 Code]]</f>
        <v>E-06.MBL-08.MBE-049-1000</v>
      </c>
      <c r="DA492" s="8"/>
      <c r="DB492" s="8"/>
      <c r="DC492" s="8"/>
      <c r="DD492" s="8"/>
      <c r="DE492" s="8"/>
      <c r="DF492" s="8"/>
      <c r="DG492" s="8"/>
      <c r="DH492" s="8"/>
    </row>
    <row r="493" spans="1:112">
      <c r="A493" s="3" t="s">
        <v>5443</v>
      </c>
      <c r="B493" t="s">
        <v>5210</v>
      </c>
      <c r="D493" t="s">
        <v>4967</v>
      </c>
      <c r="F493" s="77" t="s">
        <v>4973</v>
      </c>
      <c r="H493" s="3" t="s">
        <v>5444</v>
      </c>
      <c r="I493" s="3"/>
      <c r="J493" s="78"/>
      <c r="K493" s="78"/>
      <c r="M493" s="78"/>
      <c r="Y493" s="10">
        <v>0.16666666666666666</v>
      </c>
      <c r="Z493" s="8">
        <v>0.16666666666666666</v>
      </c>
      <c r="AA493" s="8">
        <v>0.16666666666666666</v>
      </c>
      <c r="AB493" s="8">
        <v>0.16666666666666666</v>
      </c>
      <c r="AC493" s="8">
        <v>0.16666666666666666</v>
      </c>
      <c r="AD493" s="8">
        <v>0.16666666666666666</v>
      </c>
      <c r="CK493" s="8">
        <f t="shared" si="113"/>
        <v>0</v>
      </c>
      <c r="CL493" s="8">
        <f t="shared" si="114"/>
        <v>0</v>
      </c>
      <c r="CM493" s="8">
        <f t="shared" si="115"/>
        <v>0</v>
      </c>
      <c r="CN493" s="8">
        <f t="shared" si="116"/>
        <v>0</v>
      </c>
      <c r="CO493" s="8">
        <f t="shared" si="117"/>
        <v>0</v>
      </c>
      <c r="CP493" s="8">
        <f t="shared" si="118"/>
        <v>0</v>
      </c>
      <c r="CQ493" s="8">
        <f t="shared" si="119"/>
        <v>0</v>
      </c>
      <c r="CR493" s="8">
        <f t="shared" si="120"/>
        <v>0</v>
      </c>
      <c r="CS493" s="8">
        <f t="shared" si="121"/>
        <v>0</v>
      </c>
      <c r="CT493" s="8">
        <f t="shared" si="122"/>
        <v>0</v>
      </c>
      <c r="CU493" s="8">
        <f t="shared" si="123"/>
        <v>0</v>
      </c>
      <c r="CV493" s="8">
        <f t="shared" si="124"/>
        <v>0</v>
      </c>
      <c r="CW493" s="8" t="str">
        <f>+_xlfn.XLOOKUP(Table1[[#This Row],[L4 Code]],KIRMATAŞ!B:B,KIRMATAŞ!B:B,"")</f>
        <v/>
      </c>
      <c r="CX493" s="8" t="str">
        <f>+_xlfn.XLOOKUP(Table1[[#This Row],[L4 Code]],'SU TEMİNİ'!C:C,'SU TEMİNİ'!C:C,"")</f>
        <v/>
      </c>
      <c r="CY493" s="8" t="str">
        <f>+_xlfn.XLOOKUP(Table1[[#This Row],[L4 Code]],TAŞ!C:C,TAŞ!C:C,"")</f>
        <v/>
      </c>
      <c r="CZ493" s="8" t="str">
        <f>Table1[[#This Row],[L4 Code]]&amp;"-"&amp;Table1[[#This Row],[T1 Code]]</f>
        <v>E-06.MBL-08.MBE-050-1000</v>
      </c>
      <c r="DA493" s="8"/>
      <c r="DB493" s="8"/>
      <c r="DC493" s="8"/>
      <c r="DD493" s="8"/>
      <c r="DE493" s="8"/>
      <c r="DF493" s="8"/>
      <c r="DG493" s="8"/>
      <c r="DH493" s="8"/>
    </row>
    <row r="494" spans="1:112">
      <c r="A494" s="3" t="s">
        <v>5443</v>
      </c>
      <c r="B494" t="s">
        <v>5211</v>
      </c>
      <c r="D494" t="s">
        <v>4967</v>
      </c>
      <c r="F494" s="77" t="s">
        <v>4973</v>
      </c>
      <c r="H494" s="3" t="s">
        <v>5444</v>
      </c>
      <c r="I494" s="3"/>
      <c r="J494" s="78"/>
      <c r="K494" s="78"/>
      <c r="M494" s="78"/>
      <c r="Y494" s="10">
        <v>0.16666666666666666</v>
      </c>
      <c r="Z494" s="8">
        <v>0.16666666666666666</v>
      </c>
      <c r="AA494" s="8">
        <v>0.16666666666666666</v>
      </c>
      <c r="AB494" s="8">
        <v>0.16666666666666666</v>
      </c>
      <c r="AC494" s="8">
        <v>0.16666666666666666</v>
      </c>
      <c r="AD494" s="8">
        <v>0.16666666666666666</v>
      </c>
      <c r="CK494" s="8">
        <f t="shared" si="113"/>
        <v>0</v>
      </c>
      <c r="CL494" s="8">
        <f t="shared" si="114"/>
        <v>0</v>
      </c>
      <c r="CM494" s="8">
        <f t="shared" si="115"/>
        <v>0</v>
      </c>
      <c r="CN494" s="8">
        <f t="shared" si="116"/>
        <v>0</v>
      </c>
      <c r="CO494" s="8">
        <f t="shared" si="117"/>
        <v>0</v>
      </c>
      <c r="CP494" s="8">
        <f t="shared" si="118"/>
        <v>0</v>
      </c>
      <c r="CQ494" s="8">
        <f t="shared" si="119"/>
        <v>0</v>
      </c>
      <c r="CR494" s="8">
        <f t="shared" si="120"/>
        <v>0</v>
      </c>
      <c r="CS494" s="8">
        <f t="shared" si="121"/>
        <v>0</v>
      </c>
      <c r="CT494" s="8">
        <f t="shared" si="122"/>
        <v>0</v>
      </c>
      <c r="CU494" s="8">
        <f t="shared" si="123"/>
        <v>0</v>
      </c>
      <c r="CV494" s="8">
        <f t="shared" si="124"/>
        <v>0</v>
      </c>
      <c r="CW494" s="8" t="str">
        <f>+_xlfn.XLOOKUP(Table1[[#This Row],[L4 Code]],KIRMATAŞ!B:B,KIRMATAŞ!B:B,"")</f>
        <v/>
      </c>
      <c r="CX494" s="8" t="str">
        <f>+_xlfn.XLOOKUP(Table1[[#This Row],[L4 Code]],'SU TEMİNİ'!C:C,'SU TEMİNİ'!C:C,"")</f>
        <v/>
      </c>
      <c r="CY494" s="8" t="str">
        <f>+_xlfn.XLOOKUP(Table1[[#This Row],[L4 Code]],TAŞ!C:C,TAŞ!C:C,"")</f>
        <v/>
      </c>
      <c r="CZ494" s="8" t="str">
        <f>Table1[[#This Row],[L4 Code]]&amp;"-"&amp;Table1[[#This Row],[T1 Code]]</f>
        <v>E-06.MBL-08.MBE-051-1000</v>
      </c>
      <c r="DA494" s="8"/>
      <c r="DB494" s="8"/>
      <c r="DC494" s="8"/>
      <c r="DD494" s="8"/>
      <c r="DE494" s="8"/>
      <c r="DF494" s="8"/>
      <c r="DG494" s="8"/>
      <c r="DH494" s="8"/>
    </row>
    <row r="495" spans="1:112">
      <c r="A495" s="3" t="s">
        <v>5443</v>
      </c>
      <c r="B495" t="s">
        <v>4671</v>
      </c>
      <c r="D495" t="s">
        <v>4967</v>
      </c>
      <c r="F495" s="77" t="s">
        <v>4973</v>
      </c>
      <c r="H495" s="3" t="s">
        <v>5444</v>
      </c>
      <c r="I495" s="3"/>
      <c r="J495" s="78"/>
      <c r="K495" s="78"/>
      <c r="M495" s="78"/>
      <c r="Y495" s="10">
        <v>2.5000000000000001E-2</v>
      </c>
      <c r="Z495" s="8">
        <v>2.5000000000000001E-2</v>
      </c>
      <c r="AA495" s="8">
        <v>2.5000000000000001E-2</v>
      </c>
      <c r="AB495" s="8">
        <v>2.5000000000000001E-2</v>
      </c>
      <c r="AC495" s="8">
        <v>2.5000000000000001E-2</v>
      </c>
      <c r="AD495" s="8">
        <v>2.5000000000000001E-2</v>
      </c>
      <c r="AE495" s="8">
        <v>2.5000000000000001E-2</v>
      </c>
      <c r="AF495" s="8">
        <v>2.5000000000000001E-2</v>
      </c>
      <c r="AG495" s="8">
        <v>2.5000000000000001E-2</v>
      </c>
      <c r="AH495" s="8">
        <v>2.5000000000000001E-2</v>
      </c>
      <c r="AI495" s="8">
        <v>2.5000000000000001E-2</v>
      </c>
      <c r="AJ495" s="8">
        <v>2.5000000000000001E-2</v>
      </c>
      <c r="AK495" s="8">
        <v>2.5000000000000001E-2</v>
      </c>
      <c r="AL495" s="8">
        <v>2.5000000000000001E-2</v>
      </c>
      <c r="AM495" s="8">
        <v>2.5000000000000001E-2</v>
      </c>
      <c r="AN495" s="8">
        <v>2.5000000000000001E-2</v>
      </c>
      <c r="AO495" s="8">
        <v>2.5000000000000001E-2</v>
      </c>
      <c r="AP495" s="8">
        <v>2.5000000000000001E-2</v>
      </c>
      <c r="AQ495" s="8">
        <v>2.5000000000000001E-2</v>
      </c>
      <c r="AR495" s="8">
        <v>2.5000000000000001E-2</v>
      </c>
      <c r="AS495" s="8">
        <v>2.5000000000000001E-2</v>
      </c>
      <c r="AT495" s="8">
        <v>2.5000000000000001E-2</v>
      </c>
      <c r="AU495" s="8">
        <v>2.5000000000000001E-2</v>
      </c>
      <c r="AV495" s="8">
        <v>2.5000000000000001E-2</v>
      </c>
      <c r="AW495" s="8">
        <v>2.5000000000000001E-2</v>
      </c>
      <c r="AX495" s="8">
        <v>2.5000000000000001E-2</v>
      </c>
      <c r="AY495" s="8">
        <v>2.5000000000000001E-2</v>
      </c>
      <c r="AZ495" s="8">
        <v>2.5000000000000001E-2</v>
      </c>
      <c r="BA495" s="8">
        <v>2.5000000000000001E-2</v>
      </c>
      <c r="BB495" s="8">
        <v>2.5000000000000001E-2</v>
      </c>
      <c r="BC495" s="8">
        <v>2.5000000000000001E-2</v>
      </c>
      <c r="BD495" s="8">
        <v>2.5000000000000001E-2</v>
      </c>
      <c r="BE495" s="8">
        <v>2.5000000000000001E-2</v>
      </c>
      <c r="BF495" s="8">
        <v>2.5000000000000001E-2</v>
      </c>
      <c r="BG495" s="8">
        <v>2.5000000000000001E-2</v>
      </c>
      <c r="BH495" s="8">
        <v>2.5000000000000001E-2</v>
      </c>
      <c r="BI495" s="8">
        <v>2.5000000000000001E-2</v>
      </c>
      <c r="BJ495" s="8">
        <v>2.5000000000000001E-2</v>
      </c>
      <c r="BK495" s="8">
        <v>2.5000000000000001E-2</v>
      </c>
      <c r="BL495" s="8">
        <v>2.5000000000000001E-2</v>
      </c>
      <c r="BM495" s="8">
        <v>1.8867924528301886E-2</v>
      </c>
      <c r="BN495" s="8">
        <v>1.8867924528301886E-2</v>
      </c>
      <c r="BO495" s="8">
        <v>1.8867924528301886E-2</v>
      </c>
      <c r="BP495" s="8">
        <v>1.8867924528301886E-2</v>
      </c>
      <c r="BQ495" s="8">
        <v>1.8867924528301886E-2</v>
      </c>
      <c r="BR495" s="8">
        <v>1.8867924528301886E-2</v>
      </c>
      <c r="BS495" s="8">
        <v>1.8867924528301886E-2</v>
      </c>
      <c r="BT495" s="8">
        <v>1.8867924528301886E-2</v>
      </c>
      <c r="BU495" s="8">
        <v>1.8867924528301886E-2</v>
      </c>
      <c r="BV495" s="8">
        <v>1.8867924528301886E-2</v>
      </c>
      <c r="BW495" s="8">
        <v>1.8867924528301886E-2</v>
      </c>
      <c r="CK495" s="8">
        <f t="shared" si="113"/>
        <v>0</v>
      </c>
      <c r="CL495" s="8">
        <f t="shared" si="114"/>
        <v>0</v>
      </c>
      <c r="CM495" s="8">
        <f t="shared" si="115"/>
        <v>0</v>
      </c>
      <c r="CN495" s="8">
        <f t="shared" si="116"/>
        <v>0</v>
      </c>
      <c r="CO495" s="8">
        <f t="shared" si="117"/>
        <v>0</v>
      </c>
      <c r="CP495" s="8">
        <f t="shared" si="118"/>
        <v>0</v>
      </c>
      <c r="CQ495" s="8">
        <f t="shared" si="119"/>
        <v>0</v>
      </c>
      <c r="CR495" s="8">
        <f t="shared" si="120"/>
        <v>0</v>
      </c>
      <c r="CS495" s="8">
        <f t="shared" si="121"/>
        <v>0</v>
      </c>
      <c r="CT495" s="8">
        <f t="shared" si="122"/>
        <v>0</v>
      </c>
      <c r="CU495" s="8">
        <f t="shared" si="123"/>
        <v>0</v>
      </c>
      <c r="CV495" s="8">
        <f t="shared" si="124"/>
        <v>0</v>
      </c>
      <c r="CW495" s="8" t="str">
        <f>+_xlfn.XLOOKUP(Table1[[#This Row],[L4 Code]],KIRMATAŞ!B:B,KIRMATAŞ!B:B,"")</f>
        <v/>
      </c>
      <c r="CX495" s="8" t="str">
        <f>+_xlfn.XLOOKUP(Table1[[#This Row],[L4 Code]],'SU TEMİNİ'!C:C,'SU TEMİNİ'!C:C,"")</f>
        <v/>
      </c>
      <c r="CY495" s="8" t="str">
        <f>+_xlfn.XLOOKUP(Table1[[#This Row],[L4 Code]],TAŞ!C:C,TAŞ!C:C,"")</f>
        <v/>
      </c>
      <c r="CZ495" s="8" t="str">
        <f>Table1[[#This Row],[L4 Code]]&amp;"-"&amp;Table1[[#This Row],[T1 Code]]</f>
        <v>E-06.MBL-10.OFE-015-1000</v>
      </c>
      <c r="DA495" s="8"/>
      <c r="DB495" s="8"/>
      <c r="DC495" s="8"/>
      <c r="DD495" s="8"/>
      <c r="DE495" s="8"/>
      <c r="DF495" s="8"/>
      <c r="DG495" s="8"/>
      <c r="DH495" s="8"/>
    </row>
    <row r="496" spans="1:112">
      <c r="A496" s="3" t="s">
        <v>5443</v>
      </c>
      <c r="B496" t="s">
        <v>4681</v>
      </c>
      <c r="D496" t="s">
        <v>4967</v>
      </c>
      <c r="F496" s="77" t="s">
        <v>4973</v>
      </c>
      <c r="H496" s="3" t="s">
        <v>5444</v>
      </c>
      <c r="I496" s="3"/>
      <c r="J496" s="78"/>
      <c r="K496" s="78"/>
      <c r="M496" s="78"/>
      <c r="Y496" s="10">
        <v>2.5000000000000001E-2</v>
      </c>
      <c r="Z496" s="8">
        <v>2.5000000000000001E-2</v>
      </c>
      <c r="AA496" s="8">
        <v>2.5000000000000001E-2</v>
      </c>
      <c r="AB496" s="8">
        <v>2.5000000000000001E-2</v>
      </c>
      <c r="AC496" s="8">
        <v>2.5000000000000001E-2</v>
      </c>
      <c r="AD496" s="8">
        <v>2.5000000000000001E-2</v>
      </c>
      <c r="AE496" s="8">
        <v>2.5000000000000001E-2</v>
      </c>
      <c r="AF496" s="8">
        <v>2.5000000000000001E-2</v>
      </c>
      <c r="AG496" s="8">
        <v>2.5000000000000001E-2</v>
      </c>
      <c r="AH496" s="8">
        <v>2.5000000000000001E-2</v>
      </c>
      <c r="AI496" s="8">
        <v>2.5000000000000001E-2</v>
      </c>
      <c r="AJ496" s="8">
        <v>2.5000000000000001E-2</v>
      </c>
      <c r="AK496" s="8">
        <v>2.5000000000000001E-2</v>
      </c>
      <c r="AL496" s="8">
        <v>2.5000000000000001E-2</v>
      </c>
      <c r="AM496" s="8">
        <v>2.5000000000000001E-2</v>
      </c>
      <c r="AN496" s="8">
        <v>2.5000000000000001E-2</v>
      </c>
      <c r="AO496" s="8">
        <v>2.5000000000000001E-2</v>
      </c>
      <c r="AP496" s="8">
        <v>2.5000000000000001E-2</v>
      </c>
      <c r="AQ496" s="8">
        <v>2.5000000000000001E-2</v>
      </c>
      <c r="AR496" s="8">
        <v>2.5000000000000001E-2</v>
      </c>
      <c r="AS496" s="8">
        <v>2.5000000000000001E-2</v>
      </c>
      <c r="AT496" s="8">
        <v>2.5000000000000001E-2</v>
      </c>
      <c r="AU496" s="8">
        <v>2.5000000000000001E-2</v>
      </c>
      <c r="AV496" s="8">
        <v>2.5000000000000001E-2</v>
      </c>
      <c r="AW496" s="8">
        <v>2.5000000000000001E-2</v>
      </c>
      <c r="AX496" s="8">
        <v>2.5000000000000001E-2</v>
      </c>
      <c r="AY496" s="8">
        <v>2.5000000000000001E-2</v>
      </c>
      <c r="AZ496" s="8">
        <v>2.5000000000000001E-2</v>
      </c>
      <c r="BA496" s="8">
        <v>2.5000000000000001E-2</v>
      </c>
      <c r="BB496" s="8">
        <v>2.5000000000000001E-2</v>
      </c>
      <c r="BC496" s="8">
        <v>2.5000000000000001E-2</v>
      </c>
      <c r="BD496" s="8">
        <v>2.5000000000000001E-2</v>
      </c>
      <c r="BE496" s="8">
        <v>2.5000000000000001E-2</v>
      </c>
      <c r="BF496" s="8">
        <v>2.5000000000000001E-2</v>
      </c>
      <c r="BG496" s="8">
        <v>2.5000000000000001E-2</v>
      </c>
      <c r="BH496" s="8">
        <v>2.5000000000000001E-2</v>
      </c>
      <c r="BI496" s="8">
        <v>2.5000000000000001E-2</v>
      </c>
      <c r="BJ496" s="8">
        <v>2.5000000000000001E-2</v>
      </c>
      <c r="BK496" s="8">
        <v>2.5000000000000001E-2</v>
      </c>
      <c r="BL496" s="8">
        <v>2.5000000000000001E-2</v>
      </c>
      <c r="BM496" s="8">
        <v>1.8867924528301886E-2</v>
      </c>
      <c r="BN496" s="8">
        <v>1.8867924528301886E-2</v>
      </c>
      <c r="BO496" s="8">
        <v>1.8867924528301886E-2</v>
      </c>
      <c r="BP496" s="8">
        <v>1.8867924528301886E-2</v>
      </c>
      <c r="BQ496" s="8">
        <v>1.8867924528301886E-2</v>
      </c>
      <c r="BR496" s="8">
        <v>1.8867924528301886E-2</v>
      </c>
      <c r="BS496" s="8">
        <v>1.8867924528301886E-2</v>
      </c>
      <c r="BT496" s="8">
        <v>1.8867924528301886E-2</v>
      </c>
      <c r="BU496" s="8">
        <v>1.8867924528301886E-2</v>
      </c>
      <c r="BV496" s="8">
        <v>1.8867924528301886E-2</v>
      </c>
      <c r="BW496" s="8">
        <v>1.8867924528301886E-2</v>
      </c>
      <c r="CK496" s="8">
        <f t="shared" si="113"/>
        <v>0</v>
      </c>
      <c r="CL496" s="8">
        <f t="shared" si="114"/>
        <v>0</v>
      </c>
      <c r="CM496" s="8">
        <f t="shared" si="115"/>
        <v>0</v>
      </c>
      <c r="CN496" s="8">
        <f t="shared" si="116"/>
        <v>0</v>
      </c>
      <c r="CO496" s="8">
        <f t="shared" si="117"/>
        <v>0</v>
      </c>
      <c r="CP496" s="8">
        <f t="shared" si="118"/>
        <v>0</v>
      </c>
      <c r="CQ496" s="8">
        <f t="shared" si="119"/>
        <v>0</v>
      </c>
      <c r="CR496" s="8">
        <f t="shared" si="120"/>
        <v>0</v>
      </c>
      <c r="CS496" s="8">
        <f t="shared" si="121"/>
        <v>0</v>
      </c>
      <c r="CT496" s="8">
        <f t="shared" si="122"/>
        <v>0</v>
      </c>
      <c r="CU496" s="8">
        <f t="shared" si="123"/>
        <v>0</v>
      </c>
      <c r="CV496" s="8">
        <f t="shared" si="124"/>
        <v>0</v>
      </c>
      <c r="CW496" s="8" t="str">
        <f>+_xlfn.XLOOKUP(Table1[[#This Row],[L4 Code]],KIRMATAŞ!B:B,KIRMATAŞ!B:B,"")</f>
        <v/>
      </c>
      <c r="CX496" s="8" t="str">
        <f>+_xlfn.XLOOKUP(Table1[[#This Row],[L4 Code]],'SU TEMİNİ'!C:C,'SU TEMİNİ'!C:C,"")</f>
        <v/>
      </c>
      <c r="CY496" s="8" t="str">
        <f>+_xlfn.XLOOKUP(Table1[[#This Row],[L4 Code]],TAŞ!C:C,TAŞ!C:C,"")</f>
        <v/>
      </c>
      <c r="CZ496" s="8" t="str">
        <f>Table1[[#This Row],[L4 Code]]&amp;"-"&amp;Table1[[#This Row],[T1 Code]]</f>
        <v>E-06.MBL-10.OFE-021-1000</v>
      </c>
      <c r="DA496" s="8"/>
      <c r="DB496" s="8"/>
      <c r="DC496" s="8"/>
      <c r="DD496" s="8"/>
      <c r="DE496" s="8"/>
      <c r="DF496" s="8"/>
      <c r="DG496" s="8"/>
      <c r="DH496" s="8"/>
    </row>
    <row r="497" spans="1:112">
      <c r="A497" s="3" t="s">
        <v>5443</v>
      </c>
      <c r="B497" t="s">
        <v>4683</v>
      </c>
      <c r="D497" t="s">
        <v>4967</v>
      </c>
      <c r="F497" s="77" t="s">
        <v>4973</v>
      </c>
      <c r="H497" s="3" t="s">
        <v>5444</v>
      </c>
      <c r="I497" s="3"/>
      <c r="J497" s="78"/>
      <c r="K497" s="78"/>
      <c r="M497" s="78"/>
      <c r="Y497" s="10">
        <v>2.5000000000000001E-2</v>
      </c>
      <c r="Z497" s="8">
        <v>2.5000000000000001E-2</v>
      </c>
      <c r="AA497" s="8">
        <v>2.5000000000000001E-2</v>
      </c>
      <c r="AB497" s="8">
        <v>2.5000000000000001E-2</v>
      </c>
      <c r="AC497" s="8">
        <v>2.5000000000000001E-2</v>
      </c>
      <c r="AD497" s="8">
        <v>2.5000000000000001E-2</v>
      </c>
      <c r="AE497" s="8">
        <v>2.5000000000000001E-2</v>
      </c>
      <c r="AF497" s="8">
        <v>2.5000000000000001E-2</v>
      </c>
      <c r="AG497" s="8">
        <v>2.5000000000000001E-2</v>
      </c>
      <c r="AH497" s="8">
        <v>2.5000000000000001E-2</v>
      </c>
      <c r="AI497" s="8">
        <v>2.5000000000000001E-2</v>
      </c>
      <c r="AJ497" s="8">
        <v>2.5000000000000001E-2</v>
      </c>
      <c r="AK497" s="8">
        <v>2.5000000000000001E-2</v>
      </c>
      <c r="AL497" s="8">
        <v>2.5000000000000001E-2</v>
      </c>
      <c r="AM497" s="8">
        <v>2.5000000000000001E-2</v>
      </c>
      <c r="AN497" s="8">
        <v>2.5000000000000001E-2</v>
      </c>
      <c r="AO497" s="8">
        <v>2.5000000000000001E-2</v>
      </c>
      <c r="AP497" s="8">
        <v>2.5000000000000001E-2</v>
      </c>
      <c r="AQ497" s="8">
        <v>2.5000000000000001E-2</v>
      </c>
      <c r="AR497" s="8">
        <v>2.5000000000000001E-2</v>
      </c>
      <c r="AS497" s="8">
        <v>2.5000000000000001E-2</v>
      </c>
      <c r="AT497" s="8">
        <v>2.5000000000000001E-2</v>
      </c>
      <c r="AU497" s="8">
        <v>2.5000000000000001E-2</v>
      </c>
      <c r="AV497" s="8">
        <v>2.5000000000000001E-2</v>
      </c>
      <c r="AW497" s="8">
        <v>2.5000000000000001E-2</v>
      </c>
      <c r="AX497" s="8">
        <v>2.5000000000000001E-2</v>
      </c>
      <c r="AY497" s="8">
        <v>2.5000000000000001E-2</v>
      </c>
      <c r="AZ497" s="8">
        <v>2.5000000000000001E-2</v>
      </c>
      <c r="BA497" s="8">
        <v>2.5000000000000001E-2</v>
      </c>
      <c r="BB497" s="8">
        <v>2.5000000000000001E-2</v>
      </c>
      <c r="BC497" s="8">
        <v>2.5000000000000001E-2</v>
      </c>
      <c r="BD497" s="8">
        <v>2.5000000000000001E-2</v>
      </c>
      <c r="BE497" s="8">
        <v>2.5000000000000001E-2</v>
      </c>
      <c r="BF497" s="8">
        <v>2.5000000000000001E-2</v>
      </c>
      <c r="BG497" s="8">
        <v>2.5000000000000001E-2</v>
      </c>
      <c r="BH497" s="8">
        <v>2.5000000000000001E-2</v>
      </c>
      <c r="BI497" s="8">
        <v>2.5000000000000001E-2</v>
      </c>
      <c r="BJ497" s="8">
        <v>2.5000000000000001E-2</v>
      </c>
      <c r="BK497" s="8">
        <v>2.5000000000000001E-2</v>
      </c>
      <c r="BL497" s="8">
        <v>2.5000000000000001E-2</v>
      </c>
      <c r="BM497" s="8">
        <v>1.8867924528301886E-2</v>
      </c>
      <c r="BN497" s="8">
        <v>1.8867924528301886E-2</v>
      </c>
      <c r="BO497" s="8">
        <v>1.8867924528301886E-2</v>
      </c>
      <c r="BP497" s="8">
        <v>1.8867924528301886E-2</v>
      </c>
      <c r="BQ497" s="8">
        <v>1.8867924528301886E-2</v>
      </c>
      <c r="BR497" s="8">
        <v>1.8867924528301886E-2</v>
      </c>
      <c r="BS497" s="8">
        <v>1.8867924528301886E-2</v>
      </c>
      <c r="BT497" s="8">
        <v>1.8867924528301886E-2</v>
      </c>
      <c r="BU497" s="8">
        <v>1.8867924528301886E-2</v>
      </c>
      <c r="BV497" s="8">
        <v>1.8867924528301886E-2</v>
      </c>
      <c r="BW497" s="8">
        <v>1.8867924528301886E-2</v>
      </c>
      <c r="CK497" s="8">
        <f t="shared" si="113"/>
        <v>0</v>
      </c>
      <c r="CL497" s="8">
        <f t="shared" si="114"/>
        <v>0</v>
      </c>
      <c r="CM497" s="8">
        <f t="shared" si="115"/>
        <v>0</v>
      </c>
      <c r="CN497" s="8">
        <f t="shared" si="116"/>
        <v>0</v>
      </c>
      <c r="CO497" s="8">
        <f t="shared" si="117"/>
        <v>0</v>
      </c>
      <c r="CP497" s="8">
        <f t="shared" si="118"/>
        <v>0</v>
      </c>
      <c r="CQ497" s="8">
        <f t="shared" si="119"/>
        <v>0</v>
      </c>
      <c r="CR497" s="8">
        <f t="shared" si="120"/>
        <v>0</v>
      </c>
      <c r="CS497" s="8">
        <f t="shared" si="121"/>
        <v>0</v>
      </c>
      <c r="CT497" s="8">
        <f t="shared" si="122"/>
        <v>0</v>
      </c>
      <c r="CU497" s="8">
        <f t="shared" si="123"/>
        <v>0</v>
      </c>
      <c r="CV497" s="8">
        <f t="shared" si="124"/>
        <v>0</v>
      </c>
      <c r="CW497" s="8" t="str">
        <f>+_xlfn.XLOOKUP(Table1[[#This Row],[L4 Code]],KIRMATAŞ!B:B,KIRMATAŞ!B:B,"")</f>
        <v/>
      </c>
      <c r="CX497" s="8" t="str">
        <f>+_xlfn.XLOOKUP(Table1[[#This Row],[L4 Code]],'SU TEMİNİ'!C:C,'SU TEMİNİ'!C:C,"")</f>
        <v/>
      </c>
      <c r="CY497" s="8" t="str">
        <f>+_xlfn.XLOOKUP(Table1[[#This Row],[L4 Code]],TAŞ!C:C,TAŞ!C:C,"")</f>
        <v/>
      </c>
      <c r="CZ497" s="8" t="str">
        <f>Table1[[#This Row],[L4 Code]]&amp;"-"&amp;Table1[[#This Row],[T1 Code]]</f>
        <v>E-06.MBL-10.OFE-022-1000</v>
      </c>
      <c r="DA497" s="8"/>
      <c r="DB497" s="8"/>
      <c r="DC497" s="8"/>
      <c r="DD497" s="8"/>
      <c r="DE497" s="8"/>
      <c r="DF497" s="8"/>
      <c r="DG497" s="8"/>
      <c r="DH497" s="8"/>
    </row>
    <row r="498" spans="1:112">
      <c r="A498" s="3" t="s">
        <v>5443</v>
      </c>
      <c r="B498" t="s">
        <v>4685</v>
      </c>
      <c r="D498" t="s">
        <v>4967</v>
      </c>
      <c r="F498" s="77" t="s">
        <v>4973</v>
      </c>
      <c r="H498" s="3" t="s">
        <v>5444</v>
      </c>
      <c r="I498" s="3"/>
      <c r="J498" s="78"/>
      <c r="K498" s="78"/>
      <c r="M498" s="78"/>
      <c r="Y498" s="10">
        <v>2.5000000000000001E-2</v>
      </c>
      <c r="Z498" s="8">
        <v>2.5000000000000001E-2</v>
      </c>
      <c r="AA498" s="8">
        <v>2.5000000000000001E-2</v>
      </c>
      <c r="AB498" s="8">
        <v>2.5000000000000001E-2</v>
      </c>
      <c r="AC498" s="8">
        <v>2.5000000000000001E-2</v>
      </c>
      <c r="AD498" s="8">
        <v>2.5000000000000001E-2</v>
      </c>
      <c r="AE498" s="8">
        <v>2.5000000000000001E-2</v>
      </c>
      <c r="AF498" s="8">
        <v>2.5000000000000001E-2</v>
      </c>
      <c r="AG498" s="8">
        <v>2.5000000000000001E-2</v>
      </c>
      <c r="AH498" s="8">
        <v>2.5000000000000001E-2</v>
      </c>
      <c r="AI498" s="8">
        <v>2.5000000000000001E-2</v>
      </c>
      <c r="AJ498" s="8">
        <v>2.5000000000000001E-2</v>
      </c>
      <c r="AK498" s="8">
        <v>2.5000000000000001E-2</v>
      </c>
      <c r="AL498" s="8">
        <v>2.5000000000000001E-2</v>
      </c>
      <c r="AM498" s="8">
        <v>2.5000000000000001E-2</v>
      </c>
      <c r="AN498" s="8">
        <v>2.5000000000000001E-2</v>
      </c>
      <c r="AO498" s="8">
        <v>2.5000000000000001E-2</v>
      </c>
      <c r="AP498" s="8">
        <v>2.5000000000000001E-2</v>
      </c>
      <c r="AQ498" s="8">
        <v>2.5000000000000001E-2</v>
      </c>
      <c r="AR498" s="8">
        <v>2.5000000000000001E-2</v>
      </c>
      <c r="AS498" s="8">
        <v>2.5000000000000001E-2</v>
      </c>
      <c r="AT498" s="8">
        <v>2.5000000000000001E-2</v>
      </c>
      <c r="AU498" s="8">
        <v>2.5000000000000001E-2</v>
      </c>
      <c r="AV498" s="8">
        <v>2.5000000000000001E-2</v>
      </c>
      <c r="AW498" s="8">
        <v>2.5000000000000001E-2</v>
      </c>
      <c r="AX498" s="8">
        <v>2.5000000000000001E-2</v>
      </c>
      <c r="AY498" s="8">
        <v>2.5000000000000001E-2</v>
      </c>
      <c r="AZ498" s="8">
        <v>2.5000000000000001E-2</v>
      </c>
      <c r="BA498" s="8">
        <v>2.5000000000000001E-2</v>
      </c>
      <c r="BB498" s="8">
        <v>2.5000000000000001E-2</v>
      </c>
      <c r="BC498" s="8">
        <v>2.5000000000000001E-2</v>
      </c>
      <c r="BD498" s="8">
        <v>2.5000000000000001E-2</v>
      </c>
      <c r="BE498" s="8">
        <v>2.5000000000000001E-2</v>
      </c>
      <c r="BF498" s="8">
        <v>2.5000000000000001E-2</v>
      </c>
      <c r="BG498" s="8">
        <v>2.5000000000000001E-2</v>
      </c>
      <c r="BH498" s="8">
        <v>2.5000000000000001E-2</v>
      </c>
      <c r="BI498" s="8">
        <v>2.5000000000000001E-2</v>
      </c>
      <c r="BJ498" s="8">
        <v>2.5000000000000001E-2</v>
      </c>
      <c r="BK498" s="8">
        <v>2.5000000000000001E-2</v>
      </c>
      <c r="BL498" s="8">
        <v>2.5000000000000001E-2</v>
      </c>
      <c r="BM498" s="8">
        <v>1.8867924528301886E-2</v>
      </c>
      <c r="BN498" s="8">
        <v>1.8867924528301886E-2</v>
      </c>
      <c r="BO498" s="8">
        <v>1.8867924528301886E-2</v>
      </c>
      <c r="BP498" s="8">
        <v>1.8867924528301886E-2</v>
      </c>
      <c r="BQ498" s="8">
        <v>1.8867924528301886E-2</v>
      </c>
      <c r="BR498" s="8">
        <v>1.8867924528301886E-2</v>
      </c>
      <c r="BS498" s="8">
        <v>1.8867924528301886E-2</v>
      </c>
      <c r="BT498" s="8">
        <v>1.8867924528301886E-2</v>
      </c>
      <c r="BU498" s="8">
        <v>1.8867924528301886E-2</v>
      </c>
      <c r="BV498" s="8">
        <v>1.8867924528301886E-2</v>
      </c>
      <c r="BW498" s="8">
        <v>1.8867924528301886E-2</v>
      </c>
      <c r="CK498" s="8">
        <f t="shared" si="113"/>
        <v>0</v>
      </c>
      <c r="CL498" s="8">
        <f t="shared" si="114"/>
        <v>0</v>
      </c>
      <c r="CM498" s="8">
        <f t="shared" si="115"/>
        <v>0</v>
      </c>
      <c r="CN498" s="8">
        <f t="shared" si="116"/>
        <v>0</v>
      </c>
      <c r="CO498" s="8">
        <f t="shared" si="117"/>
        <v>0</v>
      </c>
      <c r="CP498" s="8">
        <f t="shared" si="118"/>
        <v>0</v>
      </c>
      <c r="CQ498" s="8">
        <f t="shared" si="119"/>
        <v>0</v>
      </c>
      <c r="CR498" s="8">
        <f t="shared" si="120"/>
        <v>0</v>
      </c>
      <c r="CS498" s="8">
        <f t="shared" si="121"/>
        <v>0</v>
      </c>
      <c r="CT498" s="8">
        <f t="shared" si="122"/>
        <v>0</v>
      </c>
      <c r="CU498" s="8">
        <f t="shared" si="123"/>
        <v>0</v>
      </c>
      <c r="CV498" s="8">
        <f t="shared" si="124"/>
        <v>0</v>
      </c>
      <c r="CW498" s="8" t="str">
        <f>+_xlfn.XLOOKUP(Table1[[#This Row],[L4 Code]],KIRMATAŞ!B:B,KIRMATAŞ!B:B,"")</f>
        <v/>
      </c>
      <c r="CX498" s="8" t="str">
        <f>+_xlfn.XLOOKUP(Table1[[#This Row],[L4 Code]],'SU TEMİNİ'!C:C,'SU TEMİNİ'!C:C,"")</f>
        <v/>
      </c>
      <c r="CY498" s="8" t="str">
        <f>+_xlfn.XLOOKUP(Table1[[#This Row],[L4 Code]],TAŞ!C:C,TAŞ!C:C,"")</f>
        <v/>
      </c>
      <c r="CZ498" s="8" t="str">
        <f>Table1[[#This Row],[L4 Code]]&amp;"-"&amp;Table1[[#This Row],[T1 Code]]</f>
        <v>E-06.MBL-10.OFE-110-1000</v>
      </c>
      <c r="DA498" s="8"/>
      <c r="DB498" s="8"/>
      <c r="DC498" s="8"/>
      <c r="DD498" s="8"/>
      <c r="DE498" s="8"/>
      <c r="DF498" s="8"/>
      <c r="DG498" s="8"/>
      <c r="DH498" s="8"/>
    </row>
    <row r="499" spans="1:112">
      <c r="A499" s="3" t="s">
        <v>5443</v>
      </c>
      <c r="B499" t="s">
        <v>4740</v>
      </c>
      <c r="D499" t="s">
        <v>4967</v>
      </c>
      <c r="F499" s="77" t="s">
        <v>4973</v>
      </c>
      <c r="H499" s="3" t="s">
        <v>5444</v>
      </c>
      <c r="I499" s="3"/>
      <c r="J499" s="78"/>
      <c r="K499" s="78"/>
      <c r="M499" s="78"/>
      <c r="Y499" s="10">
        <v>2.5000000000000001E-2</v>
      </c>
      <c r="Z499" s="8">
        <v>2.5000000000000001E-2</v>
      </c>
      <c r="AA499" s="8">
        <v>2.5000000000000001E-2</v>
      </c>
      <c r="AB499" s="8">
        <v>2.5000000000000001E-2</v>
      </c>
      <c r="AC499" s="8">
        <v>2.5000000000000001E-2</v>
      </c>
      <c r="AD499" s="8">
        <v>2.5000000000000001E-2</v>
      </c>
      <c r="AE499" s="8">
        <v>2.5000000000000001E-2</v>
      </c>
      <c r="AF499" s="8">
        <v>2.5000000000000001E-2</v>
      </c>
      <c r="AG499" s="8">
        <v>2.5000000000000001E-2</v>
      </c>
      <c r="AH499" s="8">
        <v>2.5000000000000001E-2</v>
      </c>
      <c r="AI499" s="8">
        <v>2.5000000000000001E-2</v>
      </c>
      <c r="AJ499" s="8">
        <v>2.5000000000000001E-2</v>
      </c>
      <c r="AK499" s="8">
        <v>2.5000000000000001E-2</v>
      </c>
      <c r="AL499" s="8">
        <v>2.5000000000000001E-2</v>
      </c>
      <c r="AM499" s="8">
        <v>2.5000000000000001E-2</v>
      </c>
      <c r="AN499" s="8">
        <v>2.5000000000000001E-2</v>
      </c>
      <c r="AO499" s="8">
        <v>2.5000000000000001E-2</v>
      </c>
      <c r="AP499" s="8">
        <v>2.5000000000000001E-2</v>
      </c>
      <c r="AQ499" s="8">
        <v>2.5000000000000001E-2</v>
      </c>
      <c r="AR499" s="8">
        <v>2.5000000000000001E-2</v>
      </c>
      <c r="AS499" s="8">
        <v>2.5000000000000001E-2</v>
      </c>
      <c r="AT499" s="8">
        <v>2.5000000000000001E-2</v>
      </c>
      <c r="AU499" s="8">
        <v>2.5000000000000001E-2</v>
      </c>
      <c r="AV499" s="8">
        <v>2.5000000000000001E-2</v>
      </c>
      <c r="AW499" s="8">
        <v>2.5000000000000001E-2</v>
      </c>
      <c r="AX499" s="8">
        <v>2.5000000000000001E-2</v>
      </c>
      <c r="AY499" s="8">
        <v>2.5000000000000001E-2</v>
      </c>
      <c r="AZ499" s="8">
        <v>2.5000000000000001E-2</v>
      </c>
      <c r="BA499" s="8">
        <v>2.5000000000000001E-2</v>
      </c>
      <c r="BB499" s="8">
        <v>2.5000000000000001E-2</v>
      </c>
      <c r="BC499" s="8">
        <v>2.5000000000000001E-2</v>
      </c>
      <c r="BD499" s="8">
        <v>2.5000000000000001E-2</v>
      </c>
      <c r="BE499" s="8">
        <v>2.5000000000000001E-2</v>
      </c>
      <c r="BF499" s="8">
        <v>2.5000000000000001E-2</v>
      </c>
      <c r="BG499" s="8">
        <v>2.5000000000000001E-2</v>
      </c>
      <c r="BH499" s="8">
        <v>2.5000000000000001E-2</v>
      </c>
      <c r="BI499" s="8">
        <v>2.5000000000000001E-2</v>
      </c>
      <c r="BJ499" s="8">
        <v>2.5000000000000001E-2</v>
      </c>
      <c r="BK499" s="8">
        <v>2.5000000000000001E-2</v>
      </c>
      <c r="BL499" s="8">
        <v>2.5000000000000001E-2</v>
      </c>
      <c r="BM499" s="8">
        <v>1.8867924528301886E-2</v>
      </c>
      <c r="BN499" s="8">
        <v>1.8867924528301886E-2</v>
      </c>
      <c r="BO499" s="8">
        <v>1.8867924528301886E-2</v>
      </c>
      <c r="BP499" s="8">
        <v>1.8867924528301886E-2</v>
      </c>
      <c r="BQ499" s="8">
        <v>1.8867924528301886E-2</v>
      </c>
      <c r="BR499" s="8">
        <v>1.8867924528301886E-2</v>
      </c>
      <c r="BS499" s="8">
        <v>1.8867924528301886E-2</v>
      </c>
      <c r="BT499" s="8">
        <v>1.8867924528301886E-2</v>
      </c>
      <c r="BU499" s="8">
        <v>1.8867924528301886E-2</v>
      </c>
      <c r="BV499" s="8">
        <v>1.8867924528301886E-2</v>
      </c>
      <c r="BW499" s="8">
        <v>1.8867924528301886E-2</v>
      </c>
      <c r="CK499" s="8">
        <f t="shared" si="113"/>
        <v>0</v>
      </c>
      <c r="CL499" s="8">
        <f t="shared" si="114"/>
        <v>0</v>
      </c>
      <c r="CM499" s="8">
        <f t="shared" si="115"/>
        <v>0</v>
      </c>
      <c r="CN499" s="8">
        <f t="shared" si="116"/>
        <v>0</v>
      </c>
      <c r="CO499" s="8">
        <f t="shared" si="117"/>
        <v>0</v>
      </c>
      <c r="CP499" s="8">
        <f t="shared" si="118"/>
        <v>0</v>
      </c>
      <c r="CQ499" s="8">
        <f t="shared" si="119"/>
        <v>0</v>
      </c>
      <c r="CR499" s="8">
        <f t="shared" si="120"/>
        <v>0</v>
      </c>
      <c r="CS499" s="8">
        <f t="shared" si="121"/>
        <v>0</v>
      </c>
      <c r="CT499" s="8">
        <f t="shared" si="122"/>
        <v>0</v>
      </c>
      <c r="CU499" s="8">
        <f t="shared" si="123"/>
        <v>0</v>
      </c>
      <c r="CV499" s="8">
        <f t="shared" si="124"/>
        <v>0</v>
      </c>
      <c r="CW499" s="8" t="str">
        <f>+_xlfn.XLOOKUP(Table1[[#This Row],[L4 Code]],KIRMATAŞ!B:B,KIRMATAŞ!B:B,"")</f>
        <v/>
      </c>
      <c r="CX499" s="8" t="str">
        <f>+_xlfn.XLOOKUP(Table1[[#This Row],[L4 Code]],'SU TEMİNİ'!C:C,'SU TEMİNİ'!C:C,"")</f>
        <v/>
      </c>
      <c r="CY499" s="8" t="str">
        <f>+_xlfn.XLOOKUP(Table1[[#This Row],[L4 Code]],TAŞ!C:C,TAŞ!C:C,"")</f>
        <v/>
      </c>
      <c r="CZ499" s="8" t="str">
        <f>Table1[[#This Row],[L4 Code]]&amp;"-"&amp;Table1[[#This Row],[T1 Code]]</f>
        <v>E-06.MBL-12.ITE-121-1000</v>
      </c>
      <c r="DA499" s="8"/>
      <c r="DB499" s="8"/>
      <c r="DC499" s="8"/>
      <c r="DD499" s="8"/>
      <c r="DE499" s="8"/>
      <c r="DF499" s="8"/>
      <c r="DG499" s="8"/>
      <c r="DH499" s="8"/>
    </row>
    <row r="500" spans="1:112">
      <c r="A500" s="3" t="s">
        <v>5443</v>
      </c>
      <c r="B500" t="s">
        <v>4742</v>
      </c>
      <c r="D500" t="s">
        <v>4967</v>
      </c>
      <c r="F500" s="77" t="s">
        <v>4973</v>
      </c>
      <c r="H500" s="3" t="s">
        <v>5444</v>
      </c>
      <c r="I500" s="3"/>
      <c r="J500" s="78"/>
      <c r="K500" s="78"/>
      <c r="M500" s="78"/>
      <c r="Y500" s="10">
        <v>2.5000000000000001E-2</v>
      </c>
      <c r="Z500" s="8">
        <v>2.5000000000000001E-2</v>
      </c>
      <c r="AA500" s="8">
        <v>2.5000000000000001E-2</v>
      </c>
      <c r="AB500" s="8">
        <v>2.5000000000000001E-2</v>
      </c>
      <c r="AC500" s="8">
        <v>2.5000000000000001E-2</v>
      </c>
      <c r="AD500" s="8">
        <v>2.5000000000000001E-2</v>
      </c>
      <c r="AE500" s="8">
        <v>2.5000000000000001E-2</v>
      </c>
      <c r="AF500" s="8">
        <v>2.5000000000000001E-2</v>
      </c>
      <c r="AG500" s="8">
        <v>2.5000000000000001E-2</v>
      </c>
      <c r="AH500" s="8">
        <v>2.5000000000000001E-2</v>
      </c>
      <c r="AI500" s="8">
        <v>2.5000000000000001E-2</v>
      </c>
      <c r="AJ500" s="8">
        <v>2.5000000000000001E-2</v>
      </c>
      <c r="AK500" s="8">
        <v>2.5000000000000001E-2</v>
      </c>
      <c r="AL500" s="8">
        <v>2.5000000000000001E-2</v>
      </c>
      <c r="AM500" s="8">
        <v>2.5000000000000001E-2</v>
      </c>
      <c r="AN500" s="8">
        <v>2.5000000000000001E-2</v>
      </c>
      <c r="AO500" s="8">
        <v>2.5000000000000001E-2</v>
      </c>
      <c r="AP500" s="8">
        <v>2.5000000000000001E-2</v>
      </c>
      <c r="AQ500" s="8">
        <v>2.5000000000000001E-2</v>
      </c>
      <c r="AR500" s="8">
        <v>2.5000000000000001E-2</v>
      </c>
      <c r="AS500" s="8">
        <v>2.5000000000000001E-2</v>
      </c>
      <c r="AT500" s="8">
        <v>2.5000000000000001E-2</v>
      </c>
      <c r="AU500" s="8">
        <v>2.5000000000000001E-2</v>
      </c>
      <c r="AV500" s="8">
        <v>2.5000000000000001E-2</v>
      </c>
      <c r="AW500" s="8">
        <v>2.5000000000000001E-2</v>
      </c>
      <c r="AX500" s="8">
        <v>2.5000000000000001E-2</v>
      </c>
      <c r="AY500" s="8">
        <v>2.5000000000000001E-2</v>
      </c>
      <c r="AZ500" s="8">
        <v>2.5000000000000001E-2</v>
      </c>
      <c r="BA500" s="8">
        <v>2.5000000000000001E-2</v>
      </c>
      <c r="BB500" s="8">
        <v>2.5000000000000001E-2</v>
      </c>
      <c r="BC500" s="8">
        <v>2.5000000000000001E-2</v>
      </c>
      <c r="BD500" s="8">
        <v>2.5000000000000001E-2</v>
      </c>
      <c r="BE500" s="8">
        <v>2.5000000000000001E-2</v>
      </c>
      <c r="BF500" s="8">
        <v>2.5000000000000001E-2</v>
      </c>
      <c r="BG500" s="8">
        <v>2.5000000000000001E-2</v>
      </c>
      <c r="BH500" s="8">
        <v>2.5000000000000001E-2</v>
      </c>
      <c r="BI500" s="8">
        <v>2.5000000000000001E-2</v>
      </c>
      <c r="BJ500" s="8">
        <v>2.5000000000000001E-2</v>
      </c>
      <c r="BK500" s="8">
        <v>2.5000000000000001E-2</v>
      </c>
      <c r="BL500" s="8">
        <v>2.5000000000000001E-2</v>
      </c>
      <c r="BM500" s="8">
        <v>1.8867924528301886E-2</v>
      </c>
      <c r="BN500" s="8">
        <v>1.8867924528301886E-2</v>
      </c>
      <c r="BO500" s="8">
        <v>1.8867924528301886E-2</v>
      </c>
      <c r="BP500" s="8">
        <v>1.8867924528301886E-2</v>
      </c>
      <c r="BQ500" s="8">
        <v>1.8867924528301886E-2</v>
      </c>
      <c r="BR500" s="8">
        <v>1.8867924528301886E-2</v>
      </c>
      <c r="BS500" s="8">
        <v>1.8867924528301886E-2</v>
      </c>
      <c r="BT500" s="8">
        <v>1.8867924528301886E-2</v>
      </c>
      <c r="BU500" s="8">
        <v>1.8867924528301886E-2</v>
      </c>
      <c r="BV500" s="8">
        <v>1.8867924528301886E-2</v>
      </c>
      <c r="BW500" s="8">
        <v>1.8867924528301886E-2</v>
      </c>
      <c r="CK500" s="8">
        <f t="shared" si="113"/>
        <v>0</v>
      </c>
      <c r="CL500" s="8">
        <f t="shared" si="114"/>
        <v>0</v>
      </c>
      <c r="CM500" s="8">
        <f t="shared" si="115"/>
        <v>0</v>
      </c>
      <c r="CN500" s="8">
        <f t="shared" si="116"/>
        <v>0</v>
      </c>
      <c r="CO500" s="8">
        <f t="shared" si="117"/>
        <v>0</v>
      </c>
      <c r="CP500" s="8">
        <f t="shared" si="118"/>
        <v>0</v>
      </c>
      <c r="CQ500" s="8">
        <f t="shared" si="119"/>
        <v>0</v>
      </c>
      <c r="CR500" s="8">
        <f t="shared" si="120"/>
        <v>0</v>
      </c>
      <c r="CS500" s="8">
        <f t="shared" si="121"/>
        <v>0</v>
      </c>
      <c r="CT500" s="8">
        <f t="shared" si="122"/>
        <v>0</v>
      </c>
      <c r="CU500" s="8">
        <f t="shared" si="123"/>
        <v>0</v>
      </c>
      <c r="CV500" s="8">
        <f t="shared" si="124"/>
        <v>0</v>
      </c>
      <c r="CW500" s="8" t="str">
        <f>+_xlfn.XLOOKUP(Table1[[#This Row],[L4 Code]],KIRMATAŞ!B:B,KIRMATAŞ!B:B,"")</f>
        <v/>
      </c>
      <c r="CX500" s="8" t="str">
        <f>+_xlfn.XLOOKUP(Table1[[#This Row],[L4 Code]],'SU TEMİNİ'!C:C,'SU TEMİNİ'!C:C,"")</f>
        <v/>
      </c>
      <c r="CY500" s="8" t="str">
        <f>+_xlfn.XLOOKUP(Table1[[#This Row],[L4 Code]],TAŞ!C:C,TAŞ!C:C,"")</f>
        <v/>
      </c>
      <c r="CZ500" s="8" t="str">
        <f>Table1[[#This Row],[L4 Code]]&amp;"-"&amp;Table1[[#This Row],[T1 Code]]</f>
        <v>E-06.MBL-12.ITE-131-1000</v>
      </c>
      <c r="DA500" s="8"/>
      <c r="DB500" s="8"/>
      <c r="DC500" s="8"/>
      <c r="DD500" s="8"/>
      <c r="DE500" s="8"/>
      <c r="DF500" s="8"/>
      <c r="DG500" s="8"/>
      <c r="DH500" s="8"/>
    </row>
    <row r="501" spans="1:112">
      <c r="A501" s="3" t="s">
        <v>5443</v>
      </c>
      <c r="B501" t="s">
        <v>4744</v>
      </c>
      <c r="D501" t="s">
        <v>4967</v>
      </c>
      <c r="F501" s="77" t="s">
        <v>4973</v>
      </c>
      <c r="H501" s="3" t="s">
        <v>5444</v>
      </c>
      <c r="I501" s="3"/>
      <c r="J501" s="78"/>
      <c r="K501" s="78"/>
      <c r="M501" s="78"/>
      <c r="Y501" s="10">
        <v>2.5000000000000001E-2</v>
      </c>
      <c r="Z501" s="8">
        <v>2.5000000000000001E-2</v>
      </c>
      <c r="AA501" s="8">
        <v>2.5000000000000001E-2</v>
      </c>
      <c r="AB501" s="8">
        <v>2.5000000000000001E-2</v>
      </c>
      <c r="AC501" s="8">
        <v>2.5000000000000001E-2</v>
      </c>
      <c r="AD501" s="8">
        <v>2.5000000000000001E-2</v>
      </c>
      <c r="AE501" s="8">
        <v>2.5000000000000001E-2</v>
      </c>
      <c r="AF501" s="8">
        <v>2.5000000000000001E-2</v>
      </c>
      <c r="AG501" s="8">
        <v>2.5000000000000001E-2</v>
      </c>
      <c r="AH501" s="8">
        <v>2.5000000000000001E-2</v>
      </c>
      <c r="AI501" s="8">
        <v>2.5000000000000001E-2</v>
      </c>
      <c r="AJ501" s="8">
        <v>2.5000000000000001E-2</v>
      </c>
      <c r="AK501" s="8">
        <v>2.5000000000000001E-2</v>
      </c>
      <c r="AL501" s="8">
        <v>2.5000000000000001E-2</v>
      </c>
      <c r="AM501" s="8">
        <v>2.5000000000000001E-2</v>
      </c>
      <c r="AN501" s="8">
        <v>2.5000000000000001E-2</v>
      </c>
      <c r="AO501" s="8">
        <v>2.5000000000000001E-2</v>
      </c>
      <c r="AP501" s="8">
        <v>2.5000000000000001E-2</v>
      </c>
      <c r="AQ501" s="8">
        <v>2.5000000000000001E-2</v>
      </c>
      <c r="AR501" s="8">
        <v>2.5000000000000001E-2</v>
      </c>
      <c r="AS501" s="8">
        <v>2.5000000000000001E-2</v>
      </c>
      <c r="AT501" s="8">
        <v>2.5000000000000001E-2</v>
      </c>
      <c r="AU501" s="8">
        <v>2.5000000000000001E-2</v>
      </c>
      <c r="AV501" s="8">
        <v>2.5000000000000001E-2</v>
      </c>
      <c r="AW501" s="8">
        <v>2.5000000000000001E-2</v>
      </c>
      <c r="AX501" s="8">
        <v>2.5000000000000001E-2</v>
      </c>
      <c r="AY501" s="8">
        <v>2.5000000000000001E-2</v>
      </c>
      <c r="AZ501" s="8">
        <v>2.5000000000000001E-2</v>
      </c>
      <c r="BA501" s="8">
        <v>2.5000000000000001E-2</v>
      </c>
      <c r="BB501" s="8">
        <v>2.5000000000000001E-2</v>
      </c>
      <c r="BC501" s="8">
        <v>2.5000000000000001E-2</v>
      </c>
      <c r="BD501" s="8">
        <v>2.5000000000000001E-2</v>
      </c>
      <c r="BE501" s="8">
        <v>2.5000000000000001E-2</v>
      </c>
      <c r="BF501" s="8">
        <v>2.5000000000000001E-2</v>
      </c>
      <c r="BG501" s="8">
        <v>2.5000000000000001E-2</v>
      </c>
      <c r="BH501" s="8">
        <v>2.5000000000000001E-2</v>
      </c>
      <c r="BI501" s="8">
        <v>2.5000000000000001E-2</v>
      </c>
      <c r="BJ501" s="8">
        <v>2.5000000000000001E-2</v>
      </c>
      <c r="BK501" s="8">
        <v>2.5000000000000001E-2</v>
      </c>
      <c r="BL501" s="8">
        <v>2.5000000000000001E-2</v>
      </c>
      <c r="BM501" s="8">
        <v>1.8867924528301886E-2</v>
      </c>
      <c r="BN501" s="8">
        <v>1.8867924528301886E-2</v>
      </c>
      <c r="BO501" s="8">
        <v>1.8867924528301886E-2</v>
      </c>
      <c r="BP501" s="8">
        <v>1.8867924528301886E-2</v>
      </c>
      <c r="BQ501" s="8">
        <v>1.8867924528301886E-2</v>
      </c>
      <c r="BR501" s="8">
        <v>1.8867924528301886E-2</v>
      </c>
      <c r="BS501" s="8">
        <v>1.8867924528301886E-2</v>
      </c>
      <c r="BT501" s="8">
        <v>1.8867924528301886E-2</v>
      </c>
      <c r="BU501" s="8">
        <v>1.8867924528301886E-2</v>
      </c>
      <c r="BV501" s="8">
        <v>1.8867924528301886E-2</v>
      </c>
      <c r="BW501" s="8">
        <v>1.8867924528301886E-2</v>
      </c>
      <c r="CK501" s="8">
        <f t="shared" si="113"/>
        <v>0</v>
      </c>
      <c r="CL501" s="8">
        <f t="shared" si="114"/>
        <v>0</v>
      </c>
      <c r="CM501" s="8">
        <f t="shared" si="115"/>
        <v>0</v>
      </c>
      <c r="CN501" s="8">
        <f t="shared" si="116"/>
        <v>0</v>
      </c>
      <c r="CO501" s="8">
        <f t="shared" si="117"/>
        <v>0</v>
      </c>
      <c r="CP501" s="8">
        <f t="shared" si="118"/>
        <v>0</v>
      </c>
      <c r="CQ501" s="8">
        <f t="shared" si="119"/>
        <v>0</v>
      </c>
      <c r="CR501" s="8">
        <f t="shared" si="120"/>
        <v>0</v>
      </c>
      <c r="CS501" s="8">
        <f t="shared" si="121"/>
        <v>0</v>
      </c>
      <c r="CT501" s="8">
        <f t="shared" si="122"/>
        <v>0</v>
      </c>
      <c r="CU501" s="8">
        <f t="shared" si="123"/>
        <v>0</v>
      </c>
      <c r="CV501" s="8">
        <f t="shared" si="124"/>
        <v>0</v>
      </c>
      <c r="CW501" s="8" t="str">
        <f>+_xlfn.XLOOKUP(Table1[[#This Row],[L4 Code]],KIRMATAŞ!B:B,KIRMATAŞ!B:B,"")</f>
        <v/>
      </c>
      <c r="CX501" s="8" t="str">
        <f>+_xlfn.XLOOKUP(Table1[[#This Row],[L4 Code]],'SU TEMİNİ'!C:C,'SU TEMİNİ'!C:C,"")</f>
        <v/>
      </c>
      <c r="CY501" s="8" t="str">
        <f>+_xlfn.XLOOKUP(Table1[[#This Row],[L4 Code]],TAŞ!C:C,TAŞ!C:C,"")</f>
        <v/>
      </c>
      <c r="CZ501" s="8" t="str">
        <f>Table1[[#This Row],[L4 Code]]&amp;"-"&amp;Table1[[#This Row],[T1 Code]]</f>
        <v>E-06.MBL-12.ITE-132-1000</v>
      </c>
      <c r="DA501" s="8"/>
      <c r="DB501" s="8"/>
      <c r="DC501" s="8"/>
      <c r="DD501" s="8"/>
      <c r="DE501" s="8"/>
      <c r="DF501" s="8"/>
      <c r="DG501" s="8"/>
      <c r="DH501" s="8"/>
    </row>
    <row r="502" spans="1:112">
      <c r="A502" s="3" t="s">
        <v>5443</v>
      </c>
      <c r="B502" t="s">
        <v>4746</v>
      </c>
      <c r="D502" t="s">
        <v>4967</v>
      </c>
      <c r="F502" s="77" t="s">
        <v>4973</v>
      </c>
      <c r="H502" s="3" t="s">
        <v>5444</v>
      </c>
      <c r="I502" s="3"/>
      <c r="J502" s="78"/>
      <c r="K502" s="78"/>
      <c r="M502" s="78"/>
      <c r="Y502" s="10">
        <v>2.5000000000000001E-2</v>
      </c>
      <c r="Z502" s="8">
        <v>2.5000000000000001E-2</v>
      </c>
      <c r="AA502" s="8">
        <v>2.5000000000000001E-2</v>
      </c>
      <c r="AB502" s="8">
        <v>2.5000000000000001E-2</v>
      </c>
      <c r="AC502" s="8">
        <v>2.5000000000000001E-2</v>
      </c>
      <c r="AD502" s="8">
        <v>2.5000000000000001E-2</v>
      </c>
      <c r="AE502" s="8">
        <v>2.5000000000000001E-2</v>
      </c>
      <c r="AF502" s="8">
        <v>2.5000000000000001E-2</v>
      </c>
      <c r="AG502" s="8">
        <v>2.5000000000000001E-2</v>
      </c>
      <c r="AH502" s="8">
        <v>2.5000000000000001E-2</v>
      </c>
      <c r="AI502" s="8">
        <v>2.5000000000000001E-2</v>
      </c>
      <c r="AJ502" s="8">
        <v>2.5000000000000001E-2</v>
      </c>
      <c r="AK502" s="8">
        <v>2.5000000000000001E-2</v>
      </c>
      <c r="AL502" s="8">
        <v>2.5000000000000001E-2</v>
      </c>
      <c r="AM502" s="8">
        <v>2.5000000000000001E-2</v>
      </c>
      <c r="AN502" s="8">
        <v>2.5000000000000001E-2</v>
      </c>
      <c r="AO502" s="8">
        <v>2.5000000000000001E-2</v>
      </c>
      <c r="AP502" s="8">
        <v>2.5000000000000001E-2</v>
      </c>
      <c r="AQ502" s="8">
        <v>2.5000000000000001E-2</v>
      </c>
      <c r="AR502" s="8">
        <v>2.5000000000000001E-2</v>
      </c>
      <c r="AS502" s="8">
        <v>2.5000000000000001E-2</v>
      </c>
      <c r="AT502" s="8">
        <v>2.5000000000000001E-2</v>
      </c>
      <c r="AU502" s="8">
        <v>2.5000000000000001E-2</v>
      </c>
      <c r="AV502" s="8">
        <v>2.5000000000000001E-2</v>
      </c>
      <c r="AW502" s="8">
        <v>2.5000000000000001E-2</v>
      </c>
      <c r="AX502" s="8">
        <v>2.5000000000000001E-2</v>
      </c>
      <c r="AY502" s="8">
        <v>2.5000000000000001E-2</v>
      </c>
      <c r="AZ502" s="8">
        <v>2.5000000000000001E-2</v>
      </c>
      <c r="BA502" s="8">
        <v>2.5000000000000001E-2</v>
      </c>
      <c r="BB502" s="8">
        <v>2.5000000000000001E-2</v>
      </c>
      <c r="BC502" s="8">
        <v>2.5000000000000001E-2</v>
      </c>
      <c r="BD502" s="8">
        <v>2.5000000000000001E-2</v>
      </c>
      <c r="BE502" s="8">
        <v>2.5000000000000001E-2</v>
      </c>
      <c r="BF502" s="8">
        <v>2.5000000000000001E-2</v>
      </c>
      <c r="BG502" s="8">
        <v>2.5000000000000001E-2</v>
      </c>
      <c r="BH502" s="8">
        <v>2.5000000000000001E-2</v>
      </c>
      <c r="BI502" s="8">
        <v>2.5000000000000001E-2</v>
      </c>
      <c r="BJ502" s="8">
        <v>2.5000000000000001E-2</v>
      </c>
      <c r="BK502" s="8">
        <v>2.5000000000000001E-2</v>
      </c>
      <c r="BL502" s="8">
        <v>2.5000000000000001E-2</v>
      </c>
      <c r="BM502" s="8">
        <v>1.8867924528301886E-2</v>
      </c>
      <c r="BN502" s="8">
        <v>1.8867924528301886E-2</v>
      </c>
      <c r="BO502" s="8">
        <v>1.8867924528301886E-2</v>
      </c>
      <c r="BP502" s="8">
        <v>1.8867924528301886E-2</v>
      </c>
      <c r="BQ502" s="8">
        <v>1.8867924528301886E-2</v>
      </c>
      <c r="BR502" s="8">
        <v>1.8867924528301886E-2</v>
      </c>
      <c r="BS502" s="8">
        <v>1.8867924528301886E-2</v>
      </c>
      <c r="BT502" s="8">
        <v>1.8867924528301886E-2</v>
      </c>
      <c r="BU502" s="8">
        <v>1.8867924528301886E-2</v>
      </c>
      <c r="BV502" s="8">
        <v>1.8867924528301886E-2</v>
      </c>
      <c r="BW502" s="8">
        <v>1.8867924528301886E-2</v>
      </c>
      <c r="CK502" s="8">
        <f t="shared" si="113"/>
        <v>0</v>
      </c>
      <c r="CL502" s="8">
        <f t="shared" si="114"/>
        <v>0</v>
      </c>
      <c r="CM502" s="8">
        <f t="shared" si="115"/>
        <v>0</v>
      </c>
      <c r="CN502" s="8">
        <f t="shared" si="116"/>
        <v>0</v>
      </c>
      <c r="CO502" s="8">
        <f t="shared" si="117"/>
        <v>0</v>
      </c>
      <c r="CP502" s="8">
        <f t="shared" si="118"/>
        <v>0</v>
      </c>
      <c r="CQ502" s="8">
        <f t="shared" si="119"/>
        <v>0</v>
      </c>
      <c r="CR502" s="8">
        <f t="shared" si="120"/>
        <v>0</v>
      </c>
      <c r="CS502" s="8">
        <f t="shared" si="121"/>
        <v>0</v>
      </c>
      <c r="CT502" s="8">
        <f t="shared" si="122"/>
        <v>0</v>
      </c>
      <c r="CU502" s="8">
        <f t="shared" si="123"/>
        <v>0</v>
      </c>
      <c r="CV502" s="8">
        <f t="shared" si="124"/>
        <v>0</v>
      </c>
      <c r="CW502" s="8" t="str">
        <f>+_xlfn.XLOOKUP(Table1[[#This Row],[L4 Code]],KIRMATAŞ!B:B,KIRMATAŞ!B:B,"")</f>
        <v/>
      </c>
      <c r="CX502" s="8" t="str">
        <f>+_xlfn.XLOOKUP(Table1[[#This Row],[L4 Code]],'SU TEMİNİ'!C:C,'SU TEMİNİ'!C:C,"")</f>
        <v/>
      </c>
      <c r="CY502" s="8" t="str">
        <f>+_xlfn.XLOOKUP(Table1[[#This Row],[L4 Code]],TAŞ!C:C,TAŞ!C:C,"")</f>
        <v/>
      </c>
      <c r="CZ502" s="8" t="str">
        <f>Table1[[#This Row],[L4 Code]]&amp;"-"&amp;Table1[[#This Row],[T1 Code]]</f>
        <v>E-06.MBL-12.ITE-133-1000</v>
      </c>
      <c r="DA502" s="8"/>
      <c r="DB502" s="8"/>
      <c r="DC502" s="8"/>
      <c r="DD502" s="8"/>
      <c r="DE502" s="8"/>
      <c r="DF502" s="8"/>
      <c r="DG502" s="8"/>
      <c r="DH502" s="8"/>
    </row>
    <row r="503" spans="1:112">
      <c r="A503" s="3" t="s">
        <v>5443</v>
      </c>
      <c r="B503" t="s">
        <v>4748</v>
      </c>
      <c r="D503" t="s">
        <v>4967</v>
      </c>
      <c r="F503" s="77" t="s">
        <v>4973</v>
      </c>
      <c r="H503" s="3" t="s">
        <v>5444</v>
      </c>
      <c r="I503" s="3"/>
      <c r="J503" s="78"/>
      <c r="K503" s="78"/>
      <c r="M503" s="78"/>
      <c r="Y503" s="10">
        <v>2.5000000000000001E-2</v>
      </c>
      <c r="Z503" s="8">
        <v>2.5000000000000001E-2</v>
      </c>
      <c r="AA503" s="8">
        <v>2.5000000000000001E-2</v>
      </c>
      <c r="AB503" s="8">
        <v>2.5000000000000001E-2</v>
      </c>
      <c r="AC503" s="8">
        <v>2.5000000000000001E-2</v>
      </c>
      <c r="AD503" s="8">
        <v>2.5000000000000001E-2</v>
      </c>
      <c r="AE503" s="8">
        <v>2.5000000000000001E-2</v>
      </c>
      <c r="AF503" s="8">
        <v>2.5000000000000001E-2</v>
      </c>
      <c r="AG503" s="8">
        <v>2.5000000000000001E-2</v>
      </c>
      <c r="AH503" s="8">
        <v>2.5000000000000001E-2</v>
      </c>
      <c r="AI503" s="8">
        <v>2.5000000000000001E-2</v>
      </c>
      <c r="AJ503" s="8">
        <v>2.5000000000000001E-2</v>
      </c>
      <c r="AK503" s="8">
        <v>2.5000000000000001E-2</v>
      </c>
      <c r="AL503" s="8">
        <v>2.5000000000000001E-2</v>
      </c>
      <c r="AM503" s="8">
        <v>2.5000000000000001E-2</v>
      </c>
      <c r="AN503" s="8">
        <v>2.5000000000000001E-2</v>
      </c>
      <c r="AO503" s="8">
        <v>2.5000000000000001E-2</v>
      </c>
      <c r="AP503" s="8">
        <v>2.5000000000000001E-2</v>
      </c>
      <c r="AQ503" s="8">
        <v>2.5000000000000001E-2</v>
      </c>
      <c r="AR503" s="8">
        <v>2.5000000000000001E-2</v>
      </c>
      <c r="AS503" s="8">
        <v>2.5000000000000001E-2</v>
      </c>
      <c r="AT503" s="8">
        <v>2.5000000000000001E-2</v>
      </c>
      <c r="AU503" s="8">
        <v>2.5000000000000001E-2</v>
      </c>
      <c r="AV503" s="8">
        <v>2.5000000000000001E-2</v>
      </c>
      <c r="AW503" s="8">
        <v>2.5000000000000001E-2</v>
      </c>
      <c r="AX503" s="8">
        <v>2.5000000000000001E-2</v>
      </c>
      <c r="AY503" s="8">
        <v>2.5000000000000001E-2</v>
      </c>
      <c r="AZ503" s="8">
        <v>2.5000000000000001E-2</v>
      </c>
      <c r="BA503" s="8">
        <v>2.5000000000000001E-2</v>
      </c>
      <c r="BB503" s="8">
        <v>2.5000000000000001E-2</v>
      </c>
      <c r="BC503" s="8">
        <v>2.5000000000000001E-2</v>
      </c>
      <c r="BD503" s="8">
        <v>2.5000000000000001E-2</v>
      </c>
      <c r="BE503" s="8">
        <v>2.5000000000000001E-2</v>
      </c>
      <c r="BF503" s="8">
        <v>2.5000000000000001E-2</v>
      </c>
      <c r="BG503" s="8">
        <v>2.5000000000000001E-2</v>
      </c>
      <c r="BH503" s="8">
        <v>2.5000000000000001E-2</v>
      </c>
      <c r="BI503" s="8">
        <v>2.5000000000000001E-2</v>
      </c>
      <c r="BJ503" s="8">
        <v>2.5000000000000001E-2</v>
      </c>
      <c r="BK503" s="8">
        <v>2.5000000000000001E-2</v>
      </c>
      <c r="BL503" s="8">
        <v>2.5000000000000001E-2</v>
      </c>
      <c r="BM503" s="8">
        <v>1.8867924528301886E-2</v>
      </c>
      <c r="BN503" s="8">
        <v>1.8867924528301886E-2</v>
      </c>
      <c r="BO503" s="8">
        <v>1.8867924528301886E-2</v>
      </c>
      <c r="BP503" s="8">
        <v>1.8867924528301886E-2</v>
      </c>
      <c r="BQ503" s="8">
        <v>1.8867924528301886E-2</v>
      </c>
      <c r="BR503" s="8">
        <v>1.8867924528301886E-2</v>
      </c>
      <c r="BS503" s="8">
        <v>1.8867924528301886E-2</v>
      </c>
      <c r="BT503" s="8">
        <v>1.8867924528301886E-2</v>
      </c>
      <c r="BU503" s="8">
        <v>1.8867924528301886E-2</v>
      </c>
      <c r="BV503" s="8">
        <v>1.8867924528301886E-2</v>
      </c>
      <c r="BW503" s="8">
        <v>1.8867924528301886E-2</v>
      </c>
      <c r="CK503" s="8">
        <f t="shared" si="113"/>
        <v>0</v>
      </c>
      <c r="CL503" s="8">
        <f t="shared" si="114"/>
        <v>0</v>
      </c>
      <c r="CM503" s="8">
        <f t="shared" si="115"/>
        <v>0</v>
      </c>
      <c r="CN503" s="8">
        <f t="shared" si="116"/>
        <v>0</v>
      </c>
      <c r="CO503" s="8">
        <f t="shared" si="117"/>
        <v>0</v>
      </c>
      <c r="CP503" s="8">
        <f t="shared" si="118"/>
        <v>0</v>
      </c>
      <c r="CQ503" s="8">
        <f t="shared" si="119"/>
        <v>0</v>
      </c>
      <c r="CR503" s="8">
        <f t="shared" si="120"/>
        <v>0</v>
      </c>
      <c r="CS503" s="8">
        <f t="shared" si="121"/>
        <v>0</v>
      </c>
      <c r="CT503" s="8">
        <f t="shared" si="122"/>
        <v>0</v>
      </c>
      <c r="CU503" s="8">
        <f t="shared" si="123"/>
        <v>0</v>
      </c>
      <c r="CV503" s="8">
        <f t="shared" si="124"/>
        <v>0</v>
      </c>
      <c r="CW503" s="8" t="str">
        <f>+_xlfn.XLOOKUP(Table1[[#This Row],[L4 Code]],KIRMATAŞ!B:B,KIRMATAŞ!B:B,"")</f>
        <v/>
      </c>
      <c r="CX503" s="8" t="str">
        <f>+_xlfn.XLOOKUP(Table1[[#This Row],[L4 Code]],'SU TEMİNİ'!C:C,'SU TEMİNİ'!C:C,"")</f>
        <v/>
      </c>
      <c r="CY503" s="8" t="str">
        <f>+_xlfn.XLOOKUP(Table1[[#This Row],[L4 Code]],TAŞ!C:C,TAŞ!C:C,"")</f>
        <v/>
      </c>
      <c r="CZ503" s="8" t="str">
        <f>Table1[[#This Row],[L4 Code]]&amp;"-"&amp;Table1[[#This Row],[T1 Code]]</f>
        <v>E-06.MBL-12.ITE-141-1000</v>
      </c>
      <c r="DA503" s="8"/>
      <c r="DB503" s="8"/>
      <c r="DC503" s="8"/>
      <c r="DD503" s="8"/>
      <c r="DE503" s="8"/>
      <c r="DF503" s="8"/>
      <c r="DG503" s="8"/>
      <c r="DH503" s="8"/>
    </row>
    <row r="504" spans="1:112">
      <c r="A504" s="3" t="s">
        <v>5443</v>
      </c>
      <c r="B504" t="s">
        <v>4750</v>
      </c>
      <c r="D504" t="s">
        <v>4967</v>
      </c>
      <c r="F504" s="77" t="s">
        <v>4973</v>
      </c>
      <c r="H504" s="3" t="s">
        <v>5444</v>
      </c>
      <c r="I504" s="3"/>
      <c r="J504" s="78"/>
      <c r="K504" s="78"/>
      <c r="M504" s="78"/>
      <c r="Y504" s="10">
        <v>2.5000000000000001E-2</v>
      </c>
      <c r="Z504" s="8">
        <v>2.5000000000000001E-2</v>
      </c>
      <c r="AA504" s="8">
        <v>2.5000000000000001E-2</v>
      </c>
      <c r="AB504" s="8">
        <v>2.5000000000000001E-2</v>
      </c>
      <c r="AC504" s="8">
        <v>2.5000000000000001E-2</v>
      </c>
      <c r="AD504" s="8">
        <v>2.5000000000000001E-2</v>
      </c>
      <c r="AE504" s="8">
        <v>2.5000000000000001E-2</v>
      </c>
      <c r="AF504" s="8">
        <v>2.5000000000000001E-2</v>
      </c>
      <c r="AG504" s="8">
        <v>2.5000000000000001E-2</v>
      </c>
      <c r="AH504" s="8">
        <v>2.5000000000000001E-2</v>
      </c>
      <c r="AI504" s="8">
        <v>2.5000000000000001E-2</v>
      </c>
      <c r="AJ504" s="8">
        <v>2.5000000000000001E-2</v>
      </c>
      <c r="AK504" s="8">
        <v>2.5000000000000001E-2</v>
      </c>
      <c r="AL504" s="8">
        <v>2.5000000000000001E-2</v>
      </c>
      <c r="AM504" s="8">
        <v>2.5000000000000001E-2</v>
      </c>
      <c r="AN504" s="8">
        <v>2.5000000000000001E-2</v>
      </c>
      <c r="AO504" s="8">
        <v>2.5000000000000001E-2</v>
      </c>
      <c r="AP504" s="8">
        <v>2.5000000000000001E-2</v>
      </c>
      <c r="AQ504" s="8">
        <v>2.5000000000000001E-2</v>
      </c>
      <c r="AR504" s="8">
        <v>2.5000000000000001E-2</v>
      </c>
      <c r="AS504" s="8">
        <v>2.5000000000000001E-2</v>
      </c>
      <c r="AT504" s="8">
        <v>2.5000000000000001E-2</v>
      </c>
      <c r="AU504" s="8">
        <v>2.5000000000000001E-2</v>
      </c>
      <c r="AV504" s="8">
        <v>2.5000000000000001E-2</v>
      </c>
      <c r="AW504" s="8">
        <v>2.5000000000000001E-2</v>
      </c>
      <c r="AX504" s="8">
        <v>2.5000000000000001E-2</v>
      </c>
      <c r="AY504" s="8">
        <v>2.5000000000000001E-2</v>
      </c>
      <c r="AZ504" s="8">
        <v>2.5000000000000001E-2</v>
      </c>
      <c r="BA504" s="8">
        <v>2.5000000000000001E-2</v>
      </c>
      <c r="BB504" s="8">
        <v>2.5000000000000001E-2</v>
      </c>
      <c r="BC504" s="8">
        <v>2.5000000000000001E-2</v>
      </c>
      <c r="BD504" s="8">
        <v>2.5000000000000001E-2</v>
      </c>
      <c r="BE504" s="8">
        <v>2.5000000000000001E-2</v>
      </c>
      <c r="BF504" s="8">
        <v>2.5000000000000001E-2</v>
      </c>
      <c r="BG504" s="8">
        <v>2.5000000000000001E-2</v>
      </c>
      <c r="BH504" s="8">
        <v>2.5000000000000001E-2</v>
      </c>
      <c r="BI504" s="8">
        <v>2.5000000000000001E-2</v>
      </c>
      <c r="BJ504" s="8">
        <v>2.5000000000000001E-2</v>
      </c>
      <c r="BK504" s="8">
        <v>2.5000000000000001E-2</v>
      </c>
      <c r="BL504" s="8">
        <v>2.5000000000000001E-2</v>
      </c>
      <c r="BM504" s="8">
        <v>1.8867924528301886E-2</v>
      </c>
      <c r="BN504" s="8">
        <v>1.8867924528301886E-2</v>
      </c>
      <c r="BO504" s="8">
        <v>1.8867924528301886E-2</v>
      </c>
      <c r="BP504" s="8">
        <v>1.8867924528301886E-2</v>
      </c>
      <c r="BQ504" s="8">
        <v>1.8867924528301886E-2</v>
      </c>
      <c r="BR504" s="8">
        <v>1.8867924528301886E-2</v>
      </c>
      <c r="BS504" s="8">
        <v>1.8867924528301886E-2</v>
      </c>
      <c r="BT504" s="8">
        <v>1.8867924528301886E-2</v>
      </c>
      <c r="BU504" s="8">
        <v>1.8867924528301886E-2</v>
      </c>
      <c r="BV504" s="8">
        <v>1.8867924528301886E-2</v>
      </c>
      <c r="BW504" s="8">
        <v>1.8867924528301886E-2</v>
      </c>
      <c r="CK504" s="8">
        <f t="shared" si="113"/>
        <v>0</v>
      </c>
      <c r="CL504" s="8">
        <f t="shared" si="114"/>
        <v>0</v>
      </c>
      <c r="CM504" s="8">
        <f t="shared" si="115"/>
        <v>0</v>
      </c>
      <c r="CN504" s="8">
        <f t="shared" si="116"/>
        <v>0</v>
      </c>
      <c r="CO504" s="8">
        <f t="shared" si="117"/>
        <v>0</v>
      </c>
      <c r="CP504" s="8">
        <f t="shared" si="118"/>
        <v>0</v>
      </c>
      <c r="CQ504" s="8">
        <f t="shared" si="119"/>
        <v>0</v>
      </c>
      <c r="CR504" s="8">
        <f t="shared" si="120"/>
        <v>0</v>
      </c>
      <c r="CS504" s="8">
        <f t="shared" si="121"/>
        <v>0</v>
      </c>
      <c r="CT504" s="8">
        <f t="shared" si="122"/>
        <v>0</v>
      </c>
      <c r="CU504" s="8">
        <f t="shared" si="123"/>
        <v>0</v>
      </c>
      <c r="CV504" s="8">
        <f t="shared" si="124"/>
        <v>0</v>
      </c>
      <c r="CW504" s="8" t="str">
        <f>+_xlfn.XLOOKUP(Table1[[#This Row],[L4 Code]],KIRMATAŞ!B:B,KIRMATAŞ!B:B,"")</f>
        <v/>
      </c>
      <c r="CX504" s="8" t="str">
        <f>+_xlfn.XLOOKUP(Table1[[#This Row],[L4 Code]],'SU TEMİNİ'!C:C,'SU TEMİNİ'!C:C,"")</f>
        <v/>
      </c>
      <c r="CY504" s="8" t="str">
        <f>+_xlfn.XLOOKUP(Table1[[#This Row],[L4 Code]],TAŞ!C:C,TAŞ!C:C,"")</f>
        <v/>
      </c>
      <c r="CZ504" s="8" t="str">
        <f>Table1[[#This Row],[L4 Code]]&amp;"-"&amp;Table1[[#This Row],[T1 Code]]</f>
        <v>E-06.MBL-12.ITE-142-1000</v>
      </c>
      <c r="DA504" s="8"/>
      <c r="DB504" s="8"/>
      <c r="DC504" s="8"/>
      <c r="DD504" s="8"/>
      <c r="DE504" s="8"/>
      <c r="DF504" s="8"/>
      <c r="DG504" s="8"/>
      <c r="DH504" s="8"/>
    </row>
    <row r="505" spans="1:112">
      <c r="A505" s="3" t="s">
        <v>5443</v>
      </c>
      <c r="B505" t="s">
        <v>4753</v>
      </c>
      <c r="D505" t="s">
        <v>4967</v>
      </c>
      <c r="F505" s="77" t="s">
        <v>4973</v>
      </c>
      <c r="H505" s="3" t="s">
        <v>5444</v>
      </c>
      <c r="I505" s="3"/>
      <c r="J505" s="78"/>
      <c r="K505" s="78"/>
      <c r="M505" s="78"/>
      <c r="Y505" s="10">
        <v>2.5000000000000001E-2</v>
      </c>
      <c r="Z505" s="8">
        <v>2.5000000000000001E-2</v>
      </c>
      <c r="AA505" s="8">
        <v>2.5000000000000001E-2</v>
      </c>
      <c r="AB505" s="8">
        <v>2.5000000000000001E-2</v>
      </c>
      <c r="AC505" s="8">
        <v>2.5000000000000001E-2</v>
      </c>
      <c r="AD505" s="8">
        <v>2.5000000000000001E-2</v>
      </c>
      <c r="AE505" s="8">
        <v>2.5000000000000001E-2</v>
      </c>
      <c r="AF505" s="8">
        <v>2.5000000000000001E-2</v>
      </c>
      <c r="AG505" s="8">
        <v>2.5000000000000001E-2</v>
      </c>
      <c r="AH505" s="8">
        <v>2.5000000000000001E-2</v>
      </c>
      <c r="AI505" s="8">
        <v>2.5000000000000001E-2</v>
      </c>
      <c r="AJ505" s="8">
        <v>2.5000000000000001E-2</v>
      </c>
      <c r="AK505" s="8">
        <v>2.5000000000000001E-2</v>
      </c>
      <c r="AL505" s="8">
        <v>2.5000000000000001E-2</v>
      </c>
      <c r="AM505" s="8">
        <v>2.5000000000000001E-2</v>
      </c>
      <c r="AN505" s="8">
        <v>2.5000000000000001E-2</v>
      </c>
      <c r="AO505" s="8">
        <v>2.5000000000000001E-2</v>
      </c>
      <c r="AP505" s="8">
        <v>2.5000000000000001E-2</v>
      </c>
      <c r="AQ505" s="8">
        <v>2.5000000000000001E-2</v>
      </c>
      <c r="AR505" s="8">
        <v>2.5000000000000001E-2</v>
      </c>
      <c r="AS505" s="8">
        <v>2.5000000000000001E-2</v>
      </c>
      <c r="AT505" s="8">
        <v>2.5000000000000001E-2</v>
      </c>
      <c r="AU505" s="8">
        <v>2.5000000000000001E-2</v>
      </c>
      <c r="AV505" s="8">
        <v>2.5000000000000001E-2</v>
      </c>
      <c r="AW505" s="8">
        <v>2.5000000000000001E-2</v>
      </c>
      <c r="AX505" s="8">
        <v>2.5000000000000001E-2</v>
      </c>
      <c r="AY505" s="8">
        <v>2.5000000000000001E-2</v>
      </c>
      <c r="AZ505" s="8">
        <v>2.5000000000000001E-2</v>
      </c>
      <c r="BA505" s="8">
        <v>2.5000000000000001E-2</v>
      </c>
      <c r="BB505" s="8">
        <v>2.5000000000000001E-2</v>
      </c>
      <c r="BC505" s="8">
        <v>2.5000000000000001E-2</v>
      </c>
      <c r="BD505" s="8">
        <v>2.5000000000000001E-2</v>
      </c>
      <c r="BE505" s="8">
        <v>2.5000000000000001E-2</v>
      </c>
      <c r="BF505" s="8">
        <v>2.5000000000000001E-2</v>
      </c>
      <c r="BG505" s="8">
        <v>2.5000000000000001E-2</v>
      </c>
      <c r="BH505" s="8">
        <v>2.5000000000000001E-2</v>
      </c>
      <c r="BI505" s="8">
        <v>2.5000000000000001E-2</v>
      </c>
      <c r="BJ505" s="8">
        <v>2.5000000000000001E-2</v>
      </c>
      <c r="BK505" s="8">
        <v>2.5000000000000001E-2</v>
      </c>
      <c r="BL505" s="8">
        <v>2.5000000000000001E-2</v>
      </c>
      <c r="BM505" s="8">
        <v>1.8867924528301886E-2</v>
      </c>
      <c r="BN505" s="8">
        <v>1.8867924528301886E-2</v>
      </c>
      <c r="BO505" s="8">
        <v>1.8867924528301886E-2</v>
      </c>
      <c r="BP505" s="8">
        <v>1.8867924528301886E-2</v>
      </c>
      <c r="BQ505" s="8">
        <v>1.8867924528301886E-2</v>
      </c>
      <c r="BR505" s="8">
        <v>1.8867924528301886E-2</v>
      </c>
      <c r="BS505" s="8">
        <v>1.8867924528301886E-2</v>
      </c>
      <c r="BT505" s="8">
        <v>1.8867924528301886E-2</v>
      </c>
      <c r="BU505" s="8">
        <v>1.8867924528301886E-2</v>
      </c>
      <c r="BV505" s="8">
        <v>1.8867924528301886E-2</v>
      </c>
      <c r="BW505" s="8">
        <v>1.8867924528301886E-2</v>
      </c>
      <c r="CK505" s="8">
        <f t="shared" si="113"/>
        <v>0</v>
      </c>
      <c r="CL505" s="8">
        <f t="shared" si="114"/>
        <v>0</v>
      </c>
      <c r="CM505" s="8">
        <f t="shared" si="115"/>
        <v>0</v>
      </c>
      <c r="CN505" s="8">
        <f t="shared" si="116"/>
        <v>0</v>
      </c>
      <c r="CO505" s="8">
        <f t="shared" si="117"/>
        <v>0</v>
      </c>
      <c r="CP505" s="8">
        <f t="shared" si="118"/>
        <v>0</v>
      </c>
      <c r="CQ505" s="8">
        <f t="shared" si="119"/>
        <v>0</v>
      </c>
      <c r="CR505" s="8">
        <f t="shared" si="120"/>
        <v>0</v>
      </c>
      <c r="CS505" s="8">
        <f t="shared" si="121"/>
        <v>0</v>
      </c>
      <c r="CT505" s="8">
        <f t="shared" si="122"/>
        <v>0</v>
      </c>
      <c r="CU505" s="8">
        <f t="shared" si="123"/>
        <v>0</v>
      </c>
      <c r="CV505" s="8">
        <f t="shared" si="124"/>
        <v>0</v>
      </c>
      <c r="CW505" s="8" t="str">
        <f>+_xlfn.XLOOKUP(Table1[[#This Row],[L4 Code]],KIRMATAŞ!B:B,KIRMATAŞ!B:B,"")</f>
        <v/>
      </c>
      <c r="CX505" s="8" t="str">
        <f>+_xlfn.XLOOKUP(Table1[[#This Row],[L4 Code]],'SU TEMİNİ'!C:C,'SU TEMİNİ'!C:C,"")</f>
        <v/>
      </c>
      <c r="CY505" s="8" t="str">
        <f>+_xlfn.XLOOKUP(Table1[[#This Row],[L4 Code]],TAŞ!C:C,TAŞ!C:C,"")</f>
        <v/>
      </c>
      <c r="CZ505" s="8" t="str">
        <f>Table1[[#This Row],[L4 Code]]&amp;"-"&amp;Table1[[#This Row],[T1 Code]]</f>
        <v>E-06.MBL-12.ITE-143-1000</v>
      </c>
      <c r="DA505" s="8"/>
      <c r="DB505" s="8"/>
      <c r="DC505" s="8"/>
      <c r="DD505" s="8"/>
      <c r="DE505" s="8"/>
      <c r="DF505" s="8"/>
      <c r="DG505" s="8"/>
      <c r="DH505" s="8"/>
    </row>
    <row r="506" spans="1:112">
      <c r="A506" s="3" t="s">
        <v>5443</v>
      </c>
      <c r="B506" t="s">
        <v>4756</v>
      </c>
      <c r="D506" t="s">
        <v>4967</v>
      </c>
      <c r="F506" s="77" t="s">
        <v>4973</v>
      </c>
      <c r="H506" s="3" t="s">
        <v>5444</v>
      </c>
      <c r="I506" s="3"/>
      <c r="J506" s="78"/>
      <c r="K506" s="78"/>
      <c r="M506" s="78"/>
      <c r="Y506" s="10">
        <v>2.5000000000000001E-2</v>
      </c>
      <c r="Z506" s="8">
        <v>2.5000000000000001E-2</v>
      </c>
      <c r="AA506" s="8">
        <v>2.5000000000000001E-2</v>
      </c>
      <c r="AB506" s="8">
        <v>2.5000000000000001E-2</v>
      </c>
      <c r="AC506" s="8">
        <v>2.5000000000000001E-2</v>
      </c>
      <c r="AD506" s="8">
        <v>2.5000000000000001E-2</v>
      </c>
      <c r="AE506" s="8">
        <v>2.5000000000000001E-2</v>
      </c>
      <c r="AF506" s="8">
        <v>2.5000000000000001E-2</v>
      </c>
      <c r="AG506" s="8">
        <v>2.5000000000000001E-2</v>
      </c>
      <c r="AH506" s="8">
        <v>2.5000000000000001E-2</v>
      </c>
      <c r="AI506" s="8">
        <v>2.5000000000000001E-2</v>
      </c>
      <c r="AJ506" s="8">
        <v>2.5000000000000001E-2</v>
      </c>
      <c r="AK506" s="8">
        <v>2.5000000000000001E-2</v>
      </c>
      <c r="AL506" s="8">
        <v>2.5000000000000001E-2</v>
      </c>
      <c r="AM506" s="8">
        <v>2.5000000000000001E-2</v>
      </c>
      <c r="AN506" s="8">
        <v>2.5000000000000001E-2</v>
      </c>
      <c r="AO506" s="8">
        <v>2.5000000000000001E-2</v>
      </c>
      <c r="AP506" s="8">
        <v>2.5000000000000001E-2</v>
      </c>
      <c r="AQ506" s="8">
        <v>2.5000000000000001E-2</v>
      </c>
      <c r="AR506" s="8">
        <v>2.5000000000000001E-2</v>
      </c>
      <c r="AS506" s="8">
        <v>2.5000000000000001E-2</v>
      </c>
      <c r="AT506" s="8">
        <v>2.5000000000000001E-2</v>
      </c>
      <c r="AU506" s="8">
        <v>2.5000000000000001E-2</v>
      </c>
      <c r="AV506" s="8">
        <v>2.5000000000000001E-2</v>
      </c>
      <c r="AW506" s="8">
        <v>2.5000000000000001E-2</v>
      </c>
      <c r="AX506" s="8">
        <v>2.5000000000000001E-2</v>
      </c>
      <c r="AY506" s="8">
        <v>2.5000000000000001E-2</v>
      </c>
      <c r="AZ506" s="8">
        <v>2.5000000000000001E-2</v>
      </c>
      <c r="BA506" s="8">
        <v>2.5000000000000001E-2</v>
      </c>
      <c r="BB506" s="8">
        <v>2.5000000000000001E-2</v>
      </c>
      <c r="BC506" s="8">
        <v>2.5000000000000001E-2</v>
      </c>
      <c r="BD506" s="8">
        <v>2.5000000000000001E-2</v>
      </c>
      <c r="BE506" s="8">
        <v>2.5000000000000001E-2</v>
      </c>
      <c r="BF506" s="8">
        <v>2.5000000000000001E-2</v>
      </c>
      <c r="BG506" s="8">
        <v>2.5000000000000001E-2</v>
      </c>
      <c r="BH506" s="8">
        <v>2.5000000000000001E-2</v>
      </c>
      <c r="BI506" s="8">
        <v>2.5000000000000001E-2</v>
      </c>
      <c r="BJ506" s="8">
        <v>2.5000000000000001E-2</v>
      </c>
      <c r="BK506" s="8">
        <v>2.5000000000000001E-2</v>
      </c>
      <c r="BL506" s="8">
        <v>2.5000000000000001E-2</v>
      </c>
      <c r="BM506" s="8">
        <v>1.8867924528301886E-2</v>
      </c>
      <c r="BN506" s="8">
        <v>1.8867924528301886E-2</v>
      </c>
      <c r="BO506" s="8">
        <v>1.8867924528301886E-2</v>
      </c>
      <c r="BP506" s="8">
        <v>1.8867924528301886E-2</v>
      </c>
      <c r="BQ506" s="8">
        <v>1.8867924528301886E-2</v>
      </c>
      <c r="BR506" s="8">
        <v>1.8867924528301886E-2</v>
      </c>
      <c r="BS506" s="8">
        <v>1.8867924528301886E-2</v>
      </c>
      <c r="BT506" s="8">
        <v>1.8867924528301886E-2</v>
      </c>
      <c r="BU506" s="8">
        <v>1.8867924528301886E-2</v>
      </c>
      <c r="BV506" s="8">
        <v>1.8867924528301886E-2</v>
      </c>
      <c r="BW506" s="8">
        <v>1.8867924528301886E-2</v>
      </c>
      <c r="CK506" s="8">
        <f t="shared" si="113"/>
        <v>0</v>
      </c>
      <c r="CL506" s="8">
        <f t="shared" si="114"/>
        <v>0</v>
      </c>
      <c r="CM506" s="8">
        <f t="shared" si="115"/>
        <v>0</v>
      </c>
      <c r="CN506" s="8">
        <f t="shared" si="116"/>
        <v>0</v>
      </c>
      <c r="CO506" s="8">
        <f t="shared" si="117"/>
        <v>0</v>
      </c>
      <c r="CP506" s="8">
        <f t="shared" si="118"/>
        <v>0</v>
      </c>
      <c r="CQ506" s="8">
        <f t="shared" si="119"/>
        <v>0</v>
      </c>
      <c r="CR506" s="8">
        <f t="shared" si="120"/>
        <v>0</v>
      </c>
      <c r="CS506" s="8">
        <f t="shared" si="121"/>
        <v>0</v>
      </c>
      <c r="CT506" s="8">
        <f t="shared" si="122"/>
        <v>0</v>
      </c>
      <c r="CU506" s="8">
        <f t="shared" si="123"/>
        <v>0</v>
      </c>
      <c r="CV506" s="8">
        <f t="shared" si="124"/>
        <v>0</v>
      </c>
      <c r="CW506" s="8" t="str">
        <f>+_xlfn.XLOOKUP(Table1[[#This Row],[L4 Code]],KIRMATAŞ!B:B,KIRMATAŞ!B:B,"")</f>
        <v/>
      </c>
      <c r="CX506" s="8" t="str">
        <f>+_xlfn.XLOOKUP(Table1[[#This Row],[L4 Code]],'SU TEMİNİ'!C:C,'SU TEMİNİ'!C:C,"")</f>
        <v/>
      </c>
      <c r="CY506" s="8" t="str">
        <f>+_xlfn.XLOOKUP(Table1[[#This Row],[L4 Code]],TAŞ!C:C,TAŞ!C:C,"")</f>
        <v/>
      </c>
      <c r="CZ506" s="8" t="str">
        <f>Table1[[#This Row],[L4 Code]]&amp;"-"&amp;Table1[[#This Row],[T1 Code]]</f>
        <v>E-06.MBL-12.ITE-144-1000</v>
      </c>
      <c r="DA506" s="8"/>
      <c r="DB506" s="8"/>
      <c r="DC506" s="8"/>
      <c r="DD506" s="8"/>
      <c r="DE506" s="8"/>
      <c r="DF506" s="8"/>
      <c r="DG506" s="8"/>
      <c r="DH506" s="8"/>
    </row>
    <row r="507" spans="1:112">
      <c r="A507" s="3" t="s">
        <v>5443</v>
      </c>
      <c r="B507" t="s">
        <v>4759</v>
      </c>
      <c r="D507" t="s">
        <v>4967</v>
      </c>
      <c r="F507" s="77" t="s">
        <v>4973</v>
      </c>
      <c r="H507" s="3" t="s">
        <v>5444</v>
      </c>
      <c r="I507" s="3"/>
      <c r="J507" s="78"/>
      <c r="K507" s="78"/>
      <c r="M507" s="78"/>
      <c r="Y507" s="10">
        <v>2.5000000000000001E-2</v>
      </c>
      <c r="Z507" s="8">
        <v>2.5000000000000001E-2</v>
      </c>
      <c r="AA507" s="8">
        <v>2.5000000000000001E-2</v>
      </c>
      <c r="AB507" s="8">
        <v>2.5000000000000001E-2</v>
      </c>
      <c r="AC507" s="8">
        <v>2.5000000000000001E-2</v>
      </c>
      <c r="AD507" s="8">
        <v>2.5000000000000001E-2</v>
      </c>
      <c r="AE507" s="8">
        <v>2.5000000000000001E-2</v>
      </c>
      <c r="AF507" s="8">
        <v>2.5000000000000001E-2</v>
      </c>
      <c r="AG507" s="8">
        <v>2.5000000000000001E-2</v>
      </c>
      <c r="AH507" s="8">
        <v>2.5000000000000001E-2</v>
      </c>
      <c r="AI507" s="8">
        <v>2.5000000000000001E-2</v>
      </c>
      <c r="AJ507" s="8">
        <v>2.5000000000000001E-2</v>
      </c>
      <c r="AK507" s="8">
        <v>2.5000000000000001E-2</v>
      </c>
      <c r="AL507" s="8">
        <v>2.5000000000000001E-2</v>
      </c>
      <c r="AM507" s="8">
        <v>2.5000000000000001E-2</v>
      </c>
      <c r="AN507" s="8">
        <v>2.5000000000000001E-2</v>
      </c>
      <c r="AO507" s="8">
        <v>2.5000000000000001E-2</v>
      </c>
      <c r="AP507" s="8">
        <v>2.5000000000000001E-2</v>
      </c>
      <c r="AQ507" s="8">
        <v>2.5000000000000001E-2</v>
      </c>
      <c r="AR507" s="8">
        <v>2.5000000000000001E-2</v>
      </c>
      <c r="AS507" s="8">
        <v>2.5000000000000001E-2</v>
      </c>
      <c r="AT507" s="8">
        <v>2.5000000000000001E-2</v>
      </c>
      <c r="AU507" s="8">
        <v>2.5000000000000001E-2</v>
      </c>
      <c r="AV507" s="8">
        <v>2.5000000000000001E-2</v>
      </c>
      <c r="AW507" s="8">
        <v>2.5000000000000001E-2</v>
      </c>
      <c r="AX507" s="8">
        <v>2.5000000000000001E-2</v>
      </c>
      <c r="AY507" s="8">
        <v>2.5000000000000001E-2</v>
      </c>
      <c r="AZ507" s="8">
        <v>2.5000000000000001E-2</v>
      </c>
      <c r="BA507" s="8">
        <v>2.5000000000000001E-2</v>
      </c>
      <c r="BB507" s="8">
        <v>2.5000000000000001E-2</v>
      </c>
      <c r="BC507" s="8">
        <v>2.5000000000000001E-2</v>
      </c>
      <c r="BD507" s="8">
        <v>2.5000000000000001E-2</v>
      </c>
      <c r="BE507" s="8">
        <v>2.5000000000000001E-2</v>
      </c>
      <c r="BF507" s="8">
        <v>2.5000000000000001E-2</v>
      </c>
      <c r="BG507" s="8">
        <v>2.5000000000000001E-2</v>
      </c>
      <c r="BH507" s="8">
        <v>2.5000000000000001E-2</v>
      </c>
      <c r="BI507" s="8">
        <v>2.5000000000000001E-2</v>
      </c>
      <c r="BJ507" s="8">
        <v>2.5000000000000001E-2</v>
      </c>
      <c r="BK507" s="8">
        <v>2.5000000000000001E-2</v>
      </c>
      <c r="BL507" s="8">
        <v>2.5000000000000001E-2</v>
      </c>
      <c r="BM507" s="8">
        <v>1.8867924528301886E-2</v>
      </c>
      <c r="BN507" s="8">
        <v>1.8867924528301886E-2</v>
      </c>
      <c r="BO507" s="8">
        <v>1.8867924528301886E-2</v>
      </c>
      <c r="BP507" s="8">
        <v>1.8867924528301886E-2</v>
      </c>
      <c r="BQ507" s="8">
        <v>1.8867924528301886E-2</v>
      </c>
      <c r="BR507" s="8">
        <v>1.8867924528301886E-2</v>
      </c>
      <c r="BS507" s="8">
        <v>1.8867924528301886E-2</v>
      </c>
      <c r="BT507" s="8">
        <v>1.8867924528301886E-2</v>
      </c>
      <c r="BU507" s="8">
        <v>1.8867924528301886E-2</v>
      </c>
      <c r="BV507" s="8">
        <v>1.8867924528301886E-2</v>
      </c>
      <c r="BW507" s="8">
        <v>1.8867924528301886E-2</v>
      </c>
      <c r="CK507" s="8">
        <f t="shared" si="113"/>
        <v>0</v>
      </c>
      <c r="CL507" s="8">
        <f t="shared" si="114"/>
        <v>0</v>
      </c>
      <c r="CM507" s="8">
        <f t="shared" si="115"/>
        <v>0</v>
      </c>
      <c r="CN507" s="8">
        <f t="shared" si="116"/>
        <v>0</v>
      </c>
      <c r="CO507" s="8">
        <f t="shared" si="117"/>
        <v>0</v>
      </c>
      <c r="CP507" s="8">
        <f t="shared" si="118"/>
        <v>0</v>
      </c>
      <c r="CQ507" s="8">
        <f t="shared" si="119"/>
        <v>0</v>
      </c>
      <c r="CR507" s="8">
        <f t="shared" si="120"/>
        <v>0</v>
      </c>
      <c r="CS507" s="8">
        <f t="shared" si="121"/>
        <v>0</v>
      </c>
      <c r="CT507" s="8">
        <f t="shared" si="122"/>
        <v>0</v>
      </c>
      <c r="CU507" s="8">
        <f t="shared" si="123"/>
        <v>0</v>
      </c>
      <c r="CV507" s="8">
        <f t="shared" si="124"/>
        <v>0</v>
      </c>
      <c r="CW507" s="8" t="str">
        <f>+_xlfn.XLOOKUP(Table1[[#This Row],[L4 Code]],KIRMATAŞ!B:B,KIRMATAŞ!B:B,"")</f>
        <v/>
      </c>
      <c r="CX507" s="8" t="str">
        <f>+_xlfn.XLOOKUP(Table1[[#This Row],[L4 Code]],'SU TEMİNİ'!C:C,'SU TEMİNİ'!C:C,"")</f>
        <v/>
      </c>
      <c r="CY507" s="8" t="str">
        <f>+_xlfn.XLOOKUP(Table1[[#This Row],[L4 Code]],TAŞ!C:C,TAŞ!C:C,"")</f>
        <v/>
      </c>
      <c r="CZ507" s="8" t="str">
        <f>Table1[[#This Row],[L4 Code]]&amp;"-"&amp;Table1[[#This Row],[T1 Code]]</f>
        <v>E-06.MBL-12.ITE-145-1000</v>
      </c>
      <c r="DA507" s="8"/>
      <c r="DB507" s="8"/>
      <c r="DC507" s="8"/>
      <c r="DD507" s="8"/>
      <c r="DE507" s="8"/>
      <c r="DF507" s="8"/>
      <c r="DG507" s="8"/>
      <c r="DH507" s="8"/>
    </row>
    <row r="508" spans="1:112">
      <c r="A508" s="3" t="s">
        <v>5443</v>
      </c>
      <c r="B508" t="s">
        <v>4762</v>
      </c>
      <c r="D508" t="s">
        <v>4967</v>
      </c>
      <c r="F508" s="77" t="s">
        <v>4973</v>
      </c>
      <c r="H508" s="3" t="s">
        <v>5444</v>
      </c>
      <c r="I508" s="3"/>
      <c r="J508" s="78"/>
      <c r="K508" s="78"/>
      <c r="M508" s="78"/>
      <c r="Y508" s="10">
        <v>2.5000000000000001E-2</v>
      </c>
      <c r="Z508" s="8">
        <v>2.5000000000000001E-2</v>
      </c>
      <c r="AA508" s="8">
        <v>2.5000000000000001E-2</v>
      </c>
      <c r="AB508" s="8">
        <v>2.5000000000000001E-2</v>
      </c>
      <c r="AC508" s="8">
        <v>2.5000000000000001E-2</v>
      </c>
      <c r="AD508" s="8">
        <v>2.5000000000000001E-2</v>
      </c>
      <c r="AE508" s="8">
        <v>2.5000000000000001E-2</v>
      </c>
      <c r="AF508" s="8">
        <v>2.5000000000000001E-2</v>
      </c>
      <c r="AG508" s="8">
        <v>2.5000000000000001E-2</v>
      </c>
      <c r="AH508" s="8">
        <v>2.5000000000000001E-2</v>
      </c>
      <c r="AI508" s="8">
        <v>2.5000000000000001E-2</v>
      </c>
      <c r="AJ508" s="8">
        <v>2.5000000000000001E-2</v>
      </c>
      <c r="AK508" s="8">
        <v>2.5000000000000001E-2</v>
      </c>
      <c r="AL508" s="8">
        <v>2.5000000000000001E-2</v>
      </c>
      <c r="AM508" s="8">
        <v>2.5000000000000001E-2</v>
      </c>
      <c r="AN508" s="8">
        <v>2.5000000000000001E-2</v>
      </c>
      <c r="AO508" s="8">
        <v>2.5000000000000001E-2</v>
      </c>
      <c r="AP508" s="8">
        <v>2.5000000000000001E-2</v>
      </c>
      <c r="AQ508" s="8">
        <v>2.5000000000000001E-2</v>
      </c>
      <c r="AR508" s="8">
        <v>2.5000000000000001E-2</v>
      </c>
      <c r="AS508" s="8">
        <v>2.5000000000000001E-2</v>
      </c>
      <c r="AT508" s="8">
        <v>2.5000000000000001E-2</v>
      </c>
      <c r="AU508" s="8">
        <v>2.5000000000000001E-2</v>
      </c>
      <c r="AV508" s="8">
        <v>2.5000000000000001E-2</v>
      </c>
      <c r="AW508" s="8">
        <v>2.5000000000000001E-2</v>
      </c>
      <c r="AX508" s="8">
        <v>2.5000000000000001E-2</v>
      </c>
      <c r="AY508" s="8">
        <v>2.5000000000000001E-2</v>
      </c>
      <c r="AZ508" s="8">
        <v>2.5000000000000001E-2</v>
      </c>
      <c r="BA508" s="8">
        <v>2.5000000000000001E-2</v>
      </c>
      <c r="BB508" s="8">
        <v>2.5000000000000001E-2</v>
      </c>
      <c r="BC508" s="8">
        <v>2.5000000000000001E-2</v>
      </c>
      <c r="BD508" s="8">
        <v>2.5000000000000001E-2</v>
      </c>
      <c r="BE508" s="8">
        <v>2.5000000000000001E-2</v>
      </c>
      <c r="BF508" s="8">
        <v>2.5000000000000001E-2</v>
      </c>
      <c r="BG508" s="8">
        <v>2.5000000000000001E-2</v>
      </c>
      <c r="BH508" s="8">
        <v>2.5000000000000001E-2</v>
      </c>
      <c r="BI508" s="8">
        <v>2.5000000000000001E-2</v>
      </c>
      <c r="BJ508" s="8">
        <v>2.5000000000000001E-2</v>
      </c>
      <c r="BK508" s="8">
        <v>2.5000000000000001E-2</v>
      </c>
      <c r="BL508" s="8">
        <v>2.5000000000000001E-2</v>
      </c>
      <c r="BM508" s="8">
        <v>1.8867924528301886E-2</v>
      </c>
      <c r="BN508" s="8">
        <v>1.8867924528301886E-2</v>
      </c>
      <c r="BO508" s="8">
        <v>1.8867924528301886E-2</v>
      </c>
      <c r="BP508" s="8">
        <v>1.8867924528301886E-2</v>
      </c>
      <c r="BQ508" s="8">
        <v>1.8867924528301886E-2</v>
      </c>
      <c r="BR508" s="8">
        <v>1.8867924528301886E-2</v>
      </c>
      <c r="BS508" s="8">
        <v>1.8867924528301886E-2</v>
      </c>
      <c r="BT508" s="8">
        <v>1.8867924528301886E-2</v>
      </c>
      <c r="BU508" s="8">
        <v>1.8867924528301886E-2</v>
      </c>
      <c r="BV508" s="8">
        <v>1.8867924528301886E-2</v>
      </c>
      <c r="BW508" s="8">
        <v>1.8867924528301886E-2</v>
      </c>
      <c r="CK508" s="8">
        <f t="shared" si="113"/>
        <v>0</v>
      </c>
      <c r="CL508" s="8">
        <f t="shared" si="114"/>
        <v>0</v>
      </c>
      <c r="CM508" s="8">
        <f t="shared" si="115"/>
        <v>0</v>
      </c>
      <c r="CN508" s="8">
        <f t="shared" si="116"/>
        <v>0</v>
      </c>
      <c r="CO508" s="8">
        <f t="shared" si="117"/>
        <v>0</v>
      </c>
      <c r="CP508" s="8">
        <f t="shared" si="118"/>
        <v>0</v>
      </c>
      <c r="CQ508" s="8">
        <f t="shared" si="119"/>
        <v>0</v>
      </c>
      <c r="CR508" s="8">
        <f t="shared" si="120"/>
        <v>0</v>
      </c>
      <c r="CS508" s="8">
        <f t="shared" si="121"/>
        <v>0</v>
      </c>
      <c r="CT508" s="8">
        <f t="shared" si="122"/>
        <v>0</v>
      </c>
      <c r="CU508" s="8">
        <f t="shared" si="123"/>
        <v>0</v>
      </c>
      <c r="CV508" s="8">
        <f t="shared" si="124"/>
        <v>0</v>
      </c>
      <c r="CW508" s="8" t="str">
        <f>+_xlfn.XLOOKUP(Table1[[#This Row],[L4 Code]],KIRMATAŞ!B:B,KIRMATAŞ!B:B,"")</f>
        <v/>
      </c>
      <c r="CX508" s="8" t="str">
        <f>+_xlfn.XLOOKUP(Table1[[#This Row],[L4 Code]],'SU TEMİNİ'!C:C,'SU TEMİNİ'!C:C,"")</f>
        <v/>
      </c>
      <c r="CY508" s="8" t="str">
        <f>+_xlfn.XLOOKUP(Table1[[#This Row],[L4 Code]],TAŞ!C:C,TAŞ!C:C,"")</f>
        <v/>
      </c>
      <c r="CZ508" s="8" t="str">
        <f>Table1[[#This Row],[L4 Code]]&amp;"-"&amp;Table1[[#This Row],[T1 Code]]</f>
        <v>E-06.MBL-12.ITE-146-1000</v>
      </c>
      <c r="DA508" s="8"/>
      <c r="DB508" s="8"/>
      <c r="DC508" s="8"/>
      <c r="DD508" s="8"/>
      <c r="DE508" s="8"/>
      <c r="DF508" s="8"/>
      <c r="DG508" s="8"/>
      <c r="DH508" s="8"/>
    </row>
    <row r="509" spans="1:112">
      <c r="A509" s="3" t="s">
        <v>5443</v>
      </c>
      <c r="B509" t="s">
        <v>4765</v>
      </c>
      <c r="D509" t="s">
        <v>4967</v>
      </c>
      <c r="F509" s="77" t="s">
        <v>4973</v>
      </c>
      <c r="H509" s="3" t="s">
        <v>5444</v>
      </c>
      <c r="I509" s="3"/>
      <c r="J509" s="78"/>
      <c r="K509" s="78"/>
      <c r="M509" s="78"/>
      <c r="Y509" s="10">
        <v>2.5000000000000001E-2</v>
      </c>
      <c r="Z509" s="8">
        <v>2.5000000000000001E-2</v>
      </c>
      <c r="AA509" s="8">
        <v>2.5000000000000001E-2</v>
      </c>
      <c r="AB509" s="8">
        <v>2.5000000000000001E-2</v>
      </c>
      <c r="AC509" s="8">
        <v>2.5000000000000001E-2</v>
      </c>
      <c r="AD509" s="8">
        <v>2.5000000000000001E-2</v>
      </c>
      <c r="AE509" s="8">
        <v>2.5000000000000001E-2</v>
      </c>
      <c r="AF509" s="8">
        <v>2.5000000000000001E-2</v>
      </c>
      <c r="AG509" s="8">
        <v>2.5000000000000001E-2</v>
      </c>
      <c r="AH509" s="8">
        <v>2.5000000000000001E-2</v>
      </c>
      <c r="AI509" s="8">
        <v>2.5000000000000001E-2</v>
      </c>
      <c r="AJ509" s="8">
        <v>2.5000000000000001E-2</v>
      </c>
      <c r="AK509" s="8">
        <v>2.5000000000000001E-2</v>
      </c>
      <c r="AL509" s="8">
        <v>2.5000000000000001E-2</v>
      </c>
      <c r="AM509" s="8">
        <v>2.5000000000000001E-2</v>
      </c>
      <c r="AN509" s="8">
        <v>2.5000000000000001E-2</v>
      </c>
      <c r="AO509" s="8">
        <v>2.5000000000000001E-2</v>
      </c>
      <c r="AP509" s="8">
        <v>2.5000000000000001E-2</v>
      </c>
      <c r="AQ509" s="8">
        <v>2.5000000000000001E-2</v>
      </c>
      <c r="AR509" s="8">
        <v>2.5000000000000001E-2</v>
      </c>
      <c r="AS509" s="8">
        <v>2.5000000000000001E-2</v>
      </c>
      <c r="AT509" s="8">
        <v>2.5000000000000001E-2</v>
      </c>
      <c r="AU509" s="8">
        <v>2.5000000000000001E-2</v>
      </c>
      <c r="AV509" s="8">
        <v>2.5000000000000001E-2</v>
      </c>
      <c r="AW509" s="8">
        <v>2.5000000000000001E-2</v>
      </c>
      <c r="AX509" s="8">
        <v>2.5000000000000001E-2</v>
      </c>
      <c r="AY509" s="8">
        <v>2.5000000000000001E-2</v>
      </c>
      <c r="AZ509" s="8">
        <v>2.5000000000000001E-2</v>
      </c>
      <c r="BA509" s="8">
        <v>2.5000000000000001E-2</v>
      </c>
      <c r="BB509" s="8">
        <v>2.5000000000000001E-2</v>
      </c>
      <c r="BC509" s="8">
        <v>2.5000000000000001E-2</v>
      </c>
      <c r="BD509" s="8">
        <v>2.5000000000000001E-2</v>
      </c>
      <c r="BE509" s="8">
        <v>2.5000000000000001E-2</v>
      </c>
      <c r="BF509" s="8">
        <v>2.5000000000000001E-2</v>
      </c>
      <c r="BG509" s="8">
        <v>2.5000000000000001E-2</v>
      </c>
      <c r="BH509" s="8">
        <v>2.5000000000000001E-2</v>
      </c>
      <c r="BI509" s="8">
        <v>2.5000000000000001E-2</v>
      </c>
      <c r="BJ509" s="8">
        <v>2.5000000000000001E-2</v>
      </c>
      <c r="BK509" s="8">
        <v>2.5000000000000001E-2</v>
      </c>
      <c r="BL509" s="8">
        <v>2.5000000000000001E-2</v>
      </c>
      <c r="BM509" s="8">
        <v>1.8867924528301886E-2</v>
      </c>
      <c r="BN509" s="8">
        <v>1.8867924528301886E-2</v>
      </c>
      <c r="BO509" s="8">
        <v>1.8867924528301886E-2</v>
      </c>
      <c r="BP509" s="8">
        <v>1.8867924528301886E-2</v>
      </c>
      <c r="BQ509" s="8">
        <v>1.8867924528301886E-2</v>
      </c>
      <c r="BR509" s="8">
        <v>1.8867924528301886E-2</v>
      </c>
      <c r="BS509" s="8">
        <v>1.8867924528301886E-2</v>
      </c>
      <c r="BT509" s="8">
        <v>1.8867924528301886E-2</v>
      </c>
      <c r="BU509" s="8">
        <v>1.8867924528301886E-2</v>
      </c>
      <c r="BV509" s="8">
        <v>1.8867924528301886E-2</v>
      </c>
      <c r="BW509" s="8">
        <v>1.8867924528301886E-2</v>
      </c>
      <c r="CK509" s="8">
        <f t="shared" si="113"/>
        <v>0</v>
      </c>
      <c r="CL509" s="8">
        <f t="shared" si="114"/>
        <v>0</v>
      </c>
      <c r="CM509" s="8">
        <f t="shared" si="115"/>
        <v>0</v>
      </c>
      <c r="CN509" s="8">
        <f t="shared" si="116"/>
        <v>0</v>
      </c>
      <c r="CO509" s="8">
        <f t="shared" si="117"/>
        <v>0</v>
      </c>
      <c r="CP509" s="8">
        <f t="shared" si="118"/>
        <v>0</v>
      </c>
      <c r="CQ509" s="8">
        <f t="shared" si="119"/>
        <v>0</v>
      </c>
      <c r="CR509" s="8">
        <f t="shared" si="120"/>
        <v>0</v>
      </c>
      <c r="CS509" s="8">
        <f t="shared" si="121"/>
        <v>0</v>
      </c>
      <c r="CT509" s="8">
        <f t="shared" si="122"/>
        <v>0</v>
      </c>
      <c r="CU509" s="8">
        <f t="shared" si="123"/>
        <v>0</v>
      </c>
      <c r="CV509" s="8">
        <f t="shared" si="124"/>
        <v>0</v>
      </c>
      <c r="CW509" s="8" t="str">
        <f>+_xlfn.XLOOKUP(Table1[[#This Row],[L4 Code]],KIRMATAŞ!B:B,KIRMATAŞ!B:B,"")</f>
        <v/>
      </c>
      <c r="CX509" s="8" t="str">
        <f>+_xlfn.XLOOKUP(Table1[[#This Row],[L4 Code]],'SU TEMİNİ'!C:C,'SU TEMİNİ'!C:C,"")</f>
        <v/>
      </c>
      <c r="CY509" s="8" t="str">
        <f>+_xlfn.XLOOKUP(Table1[[#This Row],[L4 Code]],TAŞ!C:C,TAŞ!C:C,"")</f>
        <v/>
      </c>
      <c r="CZ509" s="8" t="str">
        <f>Table1[[#This Row],[L4 Code]]&amp;"-"&amp;Table1[[#This Row],[T1 Code]]</f>
        <v>E-06.MBL-12.ITE-210-1000</v>
      </c>
      <c r="DA509" s="8"/>
      <c r="DB509" s="8"/>
      <c r="DC509" s="8"/>
      <c r="DD509" s="8"/>
      <c r="DE509" s="8"/>
      <c r="DF509" s="8"/>
      <c r="DG509" s="8"/>
      <c r="DH509" s="8"/>
    </row>
    <row r="510" spans="1:112">
      <c r="A510" s="3" t="s">
        <v>5443</v>
      </c>
      <c r="B510" t="s">
        <v>4767</v>
      </c>
      <c r="D510" t="s">
        <v>4967</v>
      </c>
      <c r="F510" s="77" t="s">
        <v>4973</v>
      </c>
      <c r="H510" s="3" t="s">
        <v>5444</v>
      </c>
      <c r="I510" s="3"/>
      <c r="J510" s="78"/>
      <c r="K510" s="78"/>
      <c r="M510" s="78"/>
      <c r="Y510" s="10">
        <v>2.5000000000000001E-2</v>
      </c>
      <c r="Z510" s="8">
        <v>2.5000000000000001E-2</v>
      </c>
      <c r="AA510" s="8">
        <v>2.5000000000000001E-2</v>
      </c>
      <c r="AB510" s="8">
        <v>2.5000000000000001E-2</v>
      </c>
      <c r="AC510" s="8">
        <v>2.5000000000000001E-2</v>
      </c>
      <c r="AD510" s="8">
        <v>2.5000000000000001E-2</v>
      </c>
      <c r="AE510" s="8">
        <v>2.5000000000000001E-2</v>
      </c>
      <c r="AF510" s="8">
        <v>2.5000000000000001E-2</v>
      </c>
      <c r="AG510" s="8">
        <v>2.5000000000000001E-2</v>
      </c>
      <c r="AH510" s="8">
        <v>2.5000000000000001E-2</v>
      </c>
      <c r="AI510" s="8">
        <v>2.5000000000000001E-2</v>
      </c>
      <c r="AJ510" s="8">
        <v>2.5000000000000001E-2</v>
      </c>
      <c r="AK510" s="8">
        <v>2.5000000000000001E-2</v>
      </c>
      <c r="AL510" s="8">
        <v>2.5000000000000001E-2</v>
      </c>
      <c r="AM510" s="8">
        <v>2.5000000000000001E-2</v>
      </c>
      <c r="AN510" s="8">
        <v>2.5000000000000001E-2</v>
      </c>
      <c r="AO510" s="8">
        <v>2.5000000000000001E-2</v>
      </c>
      <c r="AP510" s="8">
        <v>2.5000000000000001E-2</v>
      </c>
      <c r="AQ510" s="8">
        <v>2.5000000000000001E-2</v>
      </c>
      <c r="AR510" s="8">
        <v>2.5000000000000001E-2</v>
      </c>
      <c r="AS510" s="8">
        <v>2.5000000000000001E-2</v>
      </c>
      <c r="AT510" s="8">
        <v>2.5000000000000001E-2</v>
      </c>
      <c r="AU510" s="8">
        <v>2.5000000000000001E-2</v>
      </c>
      <c r="AV510" s="8">
        <v>2.5000000000000001E-2</v>
      </c>
      <c r="AW510" s="8">
        <v>2.5000000000000001E-2</v>
      </c>
      <c r="AX510" s="8">
        <v>2.5000000000000001E-2</v>
      </c>
      <c r="AY510" s="8">
        <v>2.5000000000000001E-2</v>
      </c>
      <c r="AZ510" s="8">
        <v>2.5000000000000001E-2</v>
      </c>
      <c r="BA510" s="8">
        <v>2.5000000000000001E-2</v>
      </c>
      <c r="BB510" s="8">
        <v>2.5000000000000001E-2</v>
      </c>
      <c r="BC510" s="8">
        <v>2.5000000000000001E-2</v>
      </c>
      <c r="BD510" s="8">
        <v>2.5000000000000001E-2</v>
      </c>
      <c r="BE510" s="8">
        <v>2.5000000000000001E-2</v>
      </c>
      <c r="BF510" s="8">
        <v>2.5000000000000001E-2</v>
      </c>
      <c r="BG510" s="8">
        <v>2.5000000000000001E-2</v>
      </c>
      <c r="BH510" s="8">
        <v>2.5000000000000001E-2</v>
      </c>
      <c r="BI510" s="8">
        <v>2.5000000000000001E-2</v>
      </c>
      <c r="BJ510" s="8">
        <v>2.5000000000000001E-2</v>
      </c>
      <c r="BK510" s="8">
        <v>2.5000000000000001E-2</v>
      </c>
      <c r="BL510" s="8">
        <v>2.5000000000000001E-2</v>
      </c>
      <c r="BM510" s="8">
        <v>1.8867924528301886E-2</v>
      </c>
      <c r="BN510" s="8">
        <v>1.8867924528301886E-2</v>
      </c>
      <c r="BO510" s="8">
        <v>1.8867924528301886E-2</v>
      </c>
      <c r="BP510" s="8">
        <v>1.8867924528301886E-2</v>
      </c>
      <c r="BQ510" s="8">
        <v>1.8867924528301886E-2</v>
      </c>
      <c r="BR510" s="8">
        <v>1.8867924528301886E-2</v>
      </c>
      <c r="BS510" s="8">
        <v>1.8867924528301886E-2</v>
      </c>
      <c r="BT510" s="8">
        <v>1.8867924528301886E-2</v>
      </c>
      <c r="BU510" s="8">
        <v>1.8867924528301886E-2</v>
      </c>
      <c r="BV510" s="8">
        <v>1.8867924528301886E-2</v>
      </c>
      <c r="BW510" s="8">
        <v>1.8867924528301886E-2</v>
      </c>
      <c r="CK510" s="8">
        <f t="shared" si="113"/>
        <v>0</v>
      </c>
      <c r="CL510" s="8">
        <f t="shared" si="114"/>
        <v>0</v>
      </c>
      <c r="CM510" s="8">
        <f t="shared" si="115"/>
        <v>0</v>
      </c>
      <c r="CN510" s="8">
        <f t="shared" si="116"/>
        <v>0</v>
      </c>
      <c r="CO510" s="8">
        <f t="shared" si="117"/>
        <v>0</v>
      </c>
      <c r="CP510" s="8">
        <f t="shared" si="118"/>
        <v>0</v>
      </c>
      <c r="CQ510" s="8">
        <f t="shared" si="119"/>
        <v>0</v>
      </c>
      <c r="CR510" s="8">
        <f t="shared" si="120"/>
        <v>0</v>
      </c>
      <c r="CS510" s="8">
        <f t="shared" si="121"/>
        <v>0</v>
      </c>
      <c r="CT510" s="8">
        <f t="shared" si="122"/>
        <v>0</v>
      </c>
      <c r="CU510" s="8">
        <f t="shared" si="123"/>
        <v>0</v>
      </c>
      <c r="CV510" s="8">
        <f t="shared" si="124"/>
        <v>0</v>
      </c>
      <c r="CW510" s="8" t="str">
        <f>+_xlfn.XLOOKUP(Table1[[#This Row],[L4 Code]],KIRMATAŞ!B:B,KIRMATAŞ!B:B,"")</f>
        <v/>
      </c>
      <c r="CX510" s="8" t="str">
        <f>+_xlfn.XLOOKUP(Table1[[#This Row],[L4 Code]],'SU TEMİNİ'!C:C,'SU TEMİNİ'!C:C,"")</f>
        <v/>
      </c>
      <c r="CY510" s="8" t="str">
        <f>+_xlfn.XLOOKUP(Table1[[#This Row],[L4 Code]],TAŞ!C:C,TAŞ!C:C,"")</f>
        <v/>
      </c>
      <c r="CZ510" s="8" t="str">
        <f>Table1[[#This Row],[L4 Code]]&amp;"-"&amp;Table1[[#This Row],[T1 Code]]</f>
        <v>E-06.MBL-12.ITE-220-1000</v>
      </c>
      <c r="DA510" s="8"/>
      <c r="DB510" s="8"/>
      <c r="DC510" s="8"/>
      <c r="DD510" s="8"/>
      <c r="DE510" s="8"/>
      <c r="DF510" s="8"/>
      <c r="DG510" s="8"/>
      <c r="DH510" s="8"/>
    </row>
    <row r="511" spans="1:112">
      <c r="A511" s="3" t="s">
        <v>5443</v>
      </c>
      <c r="B511" t="s">
        <v>4769</v>
      </c>
      <c r="D511" t="s">
        <v>4967</v>
      </c>
      <c r="F511" s="77" t="s">
        <v>4973</v>
      </c>
      <c r="H511" s="3" t="s">
        <v>5444</v>
      </c>
      <c r="I511" s="3"/>
      <c r="J511" s="78"/>
      <c r="K511" s="78"/>
      <c r="M511" s="78"/>
      <c r="Y511" s="10">
        <v>2.5000000000000001E-2</v>
      </c>
      <c r="Z511" s="8">
        <v>2.5000000000000001E-2</v>
      </c>
      <c r="AA511" s="8">
        <v>2.5000000000000001E-2</v>
      </c>
      <c r="AB511" s="8">
        <v>2.5000000000000001E-2</v>
      </c>
      <c r="AC511" s="8">
        <v>2.5000000000000001E-2</v>
      </c>
      <c r="AD511" s="8">
        <v>2.5000000000000001E-2</v>
      </c>
      <c r="AE511" s="8">
        <v>2.5000000000000001E-2</v>
      </c>
      <c r="AF511" s="8">
        <v>2.5000000000000001E-2</v>
      </c>
      <c r="AG511" s="8">
        <v>2.5000000000000001E-2</v>
      </c>
      <c r="AH511" s="8">
        <v>2.5000000000000001E-2</v>
      </c>
      <c r="AI511" s="8">
        <v>2.5000000000000001E-2</v>
      </c>
      <c r="AJ511" s="8">
        <v>2.5000000000000001E-2</v>
      </c>
      <c r="AK511" s="8">
        <v>2.5000000000000001E-2</v>
      </c>
      <c r="AL511" s="8">
        <v>2.5000000000000001E-2</v>
      </c>
      <c r="AM511" s="8">
        <v>2.5000000000000001E-2</v>
      </c>
      <c r="AN511" s="8">
        <v>2.5000000000000001E-2</v>
      </c>
      <c r="AO511" s="8">
        <v>2.5000000000000001E-2</v>
      </c>
      <c r="AP511" s="8">
        <v>2.5000000000000001E-2</v>
      </c>
      <c r="AQ511" s="8">
        <v>2.5000000000000001E-2</v>
      </c>
      <c r="AR511" s="8">
        <v>2.5000000000000001E-2</v>
      </c>
      <c r="AS511" s="8">
        <v>2.5000000000000001E-2</v>
      </c>
      <c r="AT511" s="8">
        <v>2.5000000000000001E-2</v>
      </c>
      <c r="AU511" s="8">
        <v>2.5000000000000001E-2</v>
      </c>
      <c r="AV511" s="8">
        <v>2.5000000000000001E-2</v>
      </c>
      <c r="AW511" s="8">
        <v>2.5000000000000001E-2</v>
      </c>
      <c r="AX511" s="8">
        <v>2.5000000000000001E-2</v>
      </c>
      <c r="AY511" s="8">
        <v>2.5000000000000001E-2</v>
      </c>
      <c r="AZ511" s="8">
        <v>2.5000000000000001E-2</v>
      </c>
      <c r="BA511" s="8">
        <v>2.5000000000000001E-2</v>
      </c>
      <c r="BB511" s="8">
        <v>2.5000000000000001E-2</v>
      </c>
      <c r="BC511" s="8">
        <v>2.5000000000000001E-2</v>
      </c>
      <c r="BD511" s="8">
        <v>2.5000000000000001E-2</v>
      </c>
      <c r="BE511" s="8">
        <v>2.5000000000000001E-2</v>
      </c>
      <c r="BF511" s="8">
        <v>2.5000000000000001E-2</v>
      </c>
      <c r="BG511" s="8">
        <v>2.5000000000000001E-2</v>
      </c>
      <c r="BH511" s="8">
        <v>2.5000000000000001E-2</v>
      </c>
      <c r="BI511" s="8">
        <v>2.5000000000000001E-2</v>
      </c>
      <c r="BJ511" s="8">
        <v>2.5000000000000001E-2</v>
      </c>
      <c r="BK511" s="8">
        <v>2.5000000000000001E-2</v>
      </c>
      <c r="BL511" s="8">
        <v>2.5000000000000001E-2</v>
      </c>
      <c r="BM511" s="8">
        <v>1.8867924528301886E-2</v>
      </c>
      <c r="BN511" s="8">
        <v>1.8867924528301886E-2</v>
      </c>
      <c r="BO511" s="8">
        <v>1.8867924528301886E-2</v>
      </c>
      <c r="BP511" s="8">
        <v>1.8867924528301886E-2</v>
      </c>
      <c r="BQ511" s="8">
        <v>1.8867924528301886E-2</v>
      </c>
      <c r="BR511" s="8">
        <v>1.8867924528301886E-2</v>
      </c>
      <c r="BS511" s="8">
        <v>1.8867924528301886E-2</v>
      </c>
      <c r="BT511" s="8">
        <v>1.8867924528301886E-2</v>
      </c>
      <c r="BU511" s="8">
        <v>1.8867924528301886E-2</v>
      </c>
      <c r="BV511" s="8">
        <v>1.8867924528301886E-2</v>
      </c>
      <c r="BW511" s="8">
        <v>1.8867924528301886E-2</v>
      </c>
      <c r="CK511" s="8">
        <f t="shared" si="113"/>
        <v>0</v>
      </c>
      <c r="CL511" s="8">
        <f t="shared" si="114"/>
        <v>0</v>
      </c>
      <c r="CM511" s="8">
        <f t="shared" si="115"/>
        <v>0</v>
      </c>
      <c r="CN511" s="8">
        <f t="shared" si="116"/>
        <v>0</v>
      </c>
      <c r="CO511" s="8">
        <f t="shared" si="117"/>
        <v>0</v>
      </c>
      <c r="CP511" s="8">
        <f t="shared" si="118"/>
        <v>0</v>
      </c>
      <c r="CQ511" s="8">
        <f t="shared" si="119"/>
        <v>0</v>
      </c>
      <c r="CR511" s="8">
        <f t="shared" si="120"/>
        <v>0</v>
      </c>
      <c r="CS511" s="8">
        <f t="shared" si="121"/>
        <v>0</v>
      </c>
      <c r="CT511" s="8">
        <f t="shared" si="122"/>
        <v>0</v>
      </c>
      <c r="CU511" s="8">
        <f t="shared" si="123"/>
        <v>0</v>
      </c>
      <c r="CV511" s="8">
        <f t="shared" si="124"/>
        <v>0</v>
      </c>
      <c r="CW511" s="8" t="str">
        <f>+_xlfn.XLOOKUP(Table1[[#This Row],[L4 Code]],KIRMATAŞ!B:B,KIRMATAŞ!B:B,"")</f>
        <v/>
      </c>
      <c r="CX511" s="8" t="str">
        <f>+_xlfn.XLOOKUP(Table1[[#This Row],[L4 Code]],'SU TEMİNİ'!C:C,'SU TEMİNİ'!C:C,"")</f>
        <v/>
      </c>
      <c r="CY511" s="8" t="str">
        <f>+_xlfn.XLOOKUP(Table1[[#This Row],[L4 Code]],TAŞ!C:C,TAŞ!C:C,"")</f>
        <v/>
      </c>
      <c r="CZ511" s="8" t="str">
        <f>Table1[[#This Row],[L4 Code]]&amp;"-"&amp;Table1[[#This Row],[T1 Code]]</f>
        <v>E-06.MBL-12.ITE-230-1000</v>
      </c>
      <c r="DA511" s="8"/>
      <c r="DB511" s="8"/>
      <c r="DC511" s="8"/>
      <c r="DD511" s="8"/>
      <c r="DE511" s="8"/>
      <c r="DF511" s="8"/>
      <c r="DG511" s="8"/>
      <c r="DH511" s="8"/>
    </row>
    <row r="512" spans="1:112">
      <c r="A512" s="3" t="s">
        <v>5443</v>
      </c>
      <c r="B512" t="s">
        <v>4771</v>
      </c>
      <c r="D512" t="s">
        <v>4967</v>
      </c>
      <c r="F512" s="77" t="s">
        <v>4973</v>
      </c>
      <c r="H512" s="3" t="s">
        <v>5444</v>
      </c>
      <c r="I512" s="3"/>
      <c r="J512" s="78"/>
      <c r="K512" s="78"/>
      <c r="M512" s="78"/>
      <c r="Y512" s="10">
        <v>2.5000000000000001E-2</v>
      </c>
      <c r="Z512" s="8">
        <v>2.5000000000000001E-2</v>
      </c>
      <c r="AA512" s="8">
        <v>2.5000000000000001E-2</v>
      </c>
      <c r="AB512" s="8">
        <v>2.5000000000000001E-2</v>
      </c>
      <c r="AC512" s="8">
        <v>2.5000000000000001E-2</v>
      </c>
      <c r="AD512" s="8">
        <v>2.5000000000000001E-2</v>
      </c>
      <c r="AE512" s="8">
        <v>2.5000000000000001E-2</v>
      </c>
      <c r="AF512" s="8">
        <v>2.5000000000000001E-2</v>
      </c>
      <c r="AG512" s="8">
        <v>2.5000000000000001E-2</v>
      </c>
      <c r="AH512" s="8">
        <v>2.5000000000000001E-2</v>
      </c>
      <c r="AI512" s="8">
        <v>2.5000000000000001E-2</v>
      </c>
      <c r="AJ512" s="8">
        <v>2.5000000000000001E-2</v>
      </c>
      <c r="AK512" s="8">
        <v>2.5000000000000001E-2</v>
      </c>
      <c r="AL512" s="8">
        <v>2.5000000000000001E-2</v>
      </c>
      <c r="AM512" s="8">
        <v>2.5000000000000001E-2</v>
      </c>
      <c r="AN512" s="8">
        <v>2.5000000000000001E-2</v>
      </c>
      <c r="AO512" s="8">
        <v>2.5000000000000001E-2</v>
      </c>
      <c r="AP512" s="8">
        <v>2.5000000000000001E-2</v>
      </c>
      <c r="AQ512" s="8">
        <v>2.5000000000000001E-2</v>
      </c>
      <c r="AR512" s="8">
        <v>2.5000000000000001E-2</v>
      </c>
      <c r="AS512" s="8">
        <v>2.5000000000000001E-2</v>
      </c>
      <c r="AT512" s="8">
        <v>2.5000000000000001E-2</v>
      </c>
      <c r="AU512" s="8">
        <v>2.5000000000000001E-2</v>
      </c>
      <c r="AV512" s="8">
        <v>2.5000000000000001E-2</v>
      </c>
      <c r="AW512" s="8">
        <v>2.5000000000000001E-2</v>
      </c>
      <c r="AX512" s="8">
        <v>2.5000000000000001E-2</v>
      </c>
      <c r="AY512" s="8">
        <v>2.5000000000000001E-2</v>
      </c>
      <c r="AZ512" s="8">
        <v>2.5000000000000001E-2</v>
      </c>
      <c r="BA512" s="8">
        <v>2.5000000000000001E-2</v>
      </c>
      <c r="BB512" s="8">
        <v>2.5000000000000001E-2</v>
      </c>
      <c r="BC512" s="8">
        <v>2.5000000000000001E-2</v>
      </c>
      <c r="BD512" s="8">
        <v>2.5000000000000001E-2</v>
      </c>
      <c r="BE512" s="8">
        <v>2.5000000000000001E-2</v>
      </c>
      <c r="BF512" s="8">
        <v>2.5000000000000001E-2</v>
      </c>
      <c r="BG512" s="8">
        <v>2.5000000000000001E-2</v>
      </c>
      <c r="BH512" s="8">
        <v>2.5000000000000001E-2</v>
      </c>
      <c r="BI512" s="8">
        <v>2.5000000000000001E-2</v>
      </c>
      <c r="BJ512" s="8">
        <v>2.5000000000000001E-2</v>
      </c>
      <c r="BK512" s="8">
        <v>2.5000000000000001E-2</v>
      </c>
      <c r="BL512" s="8">
        <v>2.5000000000000001E-2</v>
      </c>
      <c r="BM512" s="8">
        <v>1.8867924528301886E-2</v>
      </c>
      <c r="BN512" s="8">
        <v>1.8867924528301886E-2</v>
      </c>
      <c r="BO512" s="8">
        <v>1.8867924528301886E-2</v>
      </c>
      <c r="BP512" s="8">
        <v>1.8867924528301886E-2</v>
      </c>
      <c r="BQ512" s="8">
        <v>1.8867924528301886E-2</v>
      </c>
      <c r="BR512" s="8">
        <v>1.8867924528301886E-2</v>
      </c>
      <c r="BS512" s="8">
        <v>1.8867924528301886E-2</v>
      </c>
      <c r="BT512" s="8">
        <v>1.8867924528301886E-2</v>
      </c>
      <c r="BU512" s="8">
        <v>1.8867924528301886E-2</v>
      </c>
      <c r="BV512" s="8">
        <v>1.8867924528301886E-2</v>
      </c>
      <c r="BW512" s="8">
        <v>1.8867924528301886E-2</v>
      </c>
      <c r="CK512" s="8">
        <f t="shared" si="113"/>
        <v>0</v>
      </c>
      <c r="CL512" s="8">
        <f t="shared" si="114"/>
        <v>0</v>
      </c>
      <c r="CM512" s="8">
        <f t="shared" si="115"/>
        <v>0</v>
      </c>
      <c r="CN512" s="8">
        <f t="shared" si="116"/>
        <v>0</v>
      </c>
      <c r="CO512" s="8">
        <f t="shared" si="117"/>
        <v>0</v>
      </c>
      <c r="CP512" s="8">
        <f t="shared" si="118"/>
        <v>0</v>
      </c>
      <c r="CQ512" s="8">
        <f t="shared" si="119"/>
        <v>0</v>
      </c>
      <c r="CR512" s="8">
        <f t="shared" si="120"/>
        <v>0</v>
      </c>
      <c r="CS512" s="8">
        <f t="shared" si="121"/>
        <v>0</v>
      </c>
      <c r="CT512" s="8">
        <f t="shared" si="122"/>
        <v>0</v>
      </c>
      <c r="CU512" s="8">
        <f t="shared" si="123"/>
        <v>0</v>
      </c>
      <c r="CV512" s="8">
        <f t="shared" si="124"/>
        <v>0</v>
      </c>
      <c r="CW512" s="8" t="str">
        <f>+_xlfn.XLOOKUP(Table1[[#This Row],[L4 Code]],KIRMATAŞ!B:B,KIRMATAŞ!B:B,"")</f>
        <v/>
      </c>
      <c r="CX512" s="8" t="str">
        <f>+_xlfn.XLOOKUP(Table1[[#This Row],[L4 Code]],'SU TEMİNİ'!C:C,'SU TEMİNİ'!C:C,"")</f>
        <v/>
      </c>
      <c r="CY512" s="8" t="str">
        <f>+_xlfn.XLOOKUP(Table1[[#This Row],[L4 Code]],TAŞ!C:C,TAŞ!C:C,"")</f>
        <v/>
      </c>
      <c r="CZ512" s="8" t="str">
        <f>Table1[[#This Row],[L4 Code]]&amp;"-"&amp;Table1[[#This Row],[T1 Code]]</f>
        <v>E-06.MBL-12.ITE-240-1000</v>
      </c>
      <c r="DA512" s="8"/>
      <c r="DB512" s="8"/>
      <c r="DC512" s="8"/>
      <c r="DD512" s="8"/>
      <c r="DE512" s="8"/>
      <c r="DF512" s="8"/>
      <c r="DG512" s="8"/>
      <c r="DH512" s="8"/>
    </row>
    <row r="513" spans="1:112">
      <c r="A513" s="3" t="s">
        <v>5443</v>
      </c>
      <c r="B513" t="s">
        <v>4773</v>
      </c>
      <c r="D513" t="s">
        <v>4967</v>
      </c>
      <c r="F513" s="77" t="s">
        <v>4973</v>
      </c>
      <c r="H513" s="3" t="s">
        <v>5444</v>
      </c>
      <c r="I513" s="3"/>
      <c r="J513" s="78"/>
      <c r="K513" s="78"/>
      <c r="M513" s="78"/>
      <c r="Y513" s="10">
        <v>2.5000000000000001E-2</v>
      </c>
      <c r="Z513" s="8">
        <v>2.5000000000000001E-2</v>
      </c>
      <c r="AA513" s="8">
        <v>2.5000000000000001E-2</v>
      </c>
      <c r="AB513" s="8">
        <v>2.5000000000000001E-2</v>
      </c>
      <c r="AC513" s="8">
        <v>2.5000000000000001E-2</v>
      </c>
      <c r="AD513" s="8">
        <v>2.5000000000000001E-2</v>
      </c>
      <c r="AE513" s="8">
        <v>2.5000000000000001E-2</v>
      </c>
      <c r="AF513" s="8">
        <v>2.5000000000000001E-2</v>
      </c>
      <c r="AG513" s="8">
        <v>2.5000000000000001E-2</v>
      </c>
      <c r="AH513" s="8">
        <v>2.5000000000000001E-2</v>
      </c>
      <c r="AI513" s="8">
        <v>2.5000000000000001E-2</v>
      </c>
      <c r="AJ513" s="8">
        <v>2.5000000000000001E-2</v>
      </c>
      <c r="AK513" s="8">
        <v>2.5000000000000001E-2</v>
      </c>
      <c r="AL513" s="8">
        <v>2.5000000000000001E-2</v>
      </c>
      <c r="AM513" s="8">
        <v>2.5000000000000001E-2</v>
      </c>
      <c r="AN513" s="8">
        <v>2.5000000000000001E-2</v>
      </c>
      <c r="AO513" s="8">
        <v>2.5000000000000001E-2</v>
      </c>
      <c r="AP513" s="8">
        <v>2.5000000000000001E-2</v>
      </c>
      <c r="AQ513" s="8">
        <v>2.5000000000000001E-2</v>
      </c>
      <c r="AR513" s="8">
        <v>2.5000000000000001E-2</v>
      </c>
      <c r="AS513" s="8">
        <v>2.5000000000000001E-2</v>
      </c>
      <c r="AT513" s="8">
        <v>2.5000000000000001E-2</v>
      </c>
      <c r="AU513" s="8">
        <v>2.5000000000000001E-2</v>
      </c>
      <c r="AV513" s="8">
        <v>2.5000000000000001E-2</v>
      </c>
      <c r="AW513" s="8">
        <v>2.5000000000000001E-2</v>
      </c>
      <c r="AX513" s="8">
        <v>2.5000000000000001E-2</v>
      </c>
      <c r="AY513" s="8">
        <v>2.5000000000000001E-2</v>
      </c>
      <c r="AZ513" s="8">
        <v>2.5000000000000001E-2</v>
      </c>
      <c r="BA513" s="8">
        <v>2.5000000000000001E-2</v>
      </c>
      <c r="BB513" s="8">
        <v>2.5000000000000001E-2</v>
      </c>
      <c r="BC513" s="8">
        <v>2.5000000000000001E-2</v>
      </c>
      <c r="BD513" s="8">
        <v>2.5000000000000001E-2</v>
      </c>
      <c r="BE513" s="8">
        <v>2.5000000000000001E-2</v>
      </c>
      <c r="BF513" s="8">
        <v>2.5000000000000001E-2</v>
      </c>
      <c r="BG513" s="8">
        <v>2.5000000000000001E-2</v>
      </c>
      <c r="BH513" s="8">
        <v>2.5000000000000001E-2</v>
      </c>
      <c r="BI513" s="8">
        <v>2.5000000000000001E-2</v>
      </c>
      <c r="BJ513" s="8">
        <v>2.5000000000000001E-2</v>
      </c>
      <c r="BK513" s="8">
        <v>2.5000000000000001E-2</v>
      </c>
      <c r="BL513" s="8">
        <v>2.5000000000000001E-2</v>
      </c>
      <c r="BM513" s="8">
        <v>1.8867924528301886E-2</v>
      </c>
      <c r="BN513" s="8">
        <v>1.8867924528301886E-2</v>
      </c>
      <c r="BO513" s="8">
        <v>1.8867924528301886E-2</v>
      </c>
      <c r="BP513" s="8">
        <v>1.8867924528301886E-2</v>
      </c>
      <c r="BQ513" s="8">
        <v>1.8867924528301886E-2</v>
      </c>
      <c r="BR513" s="8">
        <v>1.8867924528301886E-2</v>
      </c>
      <c r="BS513" s="8">
        <v>1.8867924528301886E-2</v>
      </c>
      <c r="BT513" s="8">
        <v>1.8867924528301886E-2</v>
      </c>
      <c r="BU513" s="8">
        <v>1.8867924528301886E-2</v>
      </c>
      <c r="BV513" s="8">
        <v>1.8867924528301886E-2</v>
      </c>
      <c r="BW513" s="8">
        <v>1.8867924528301886E-2</v>
      </c>
      <c r="CK513" s="8">
        <f t="shared" si="113"/>
        <v>0</v>
      </c>
      <c r="CL513" s="8">
        <f t="shared" si="114"/>
        <v>0</v>
      </c>
      <c r="CM513" s="8">
        <f t="shared" si="115"/>
        <v>0</v>
      </c>
      <c r="CN513" s="8">
        <f t="shared" si="116"/>
        <v>0</v>
      </c>
      <c r="CO513" s="8">
        <f t="shared" si="117"/>
        <v>0</v>
      </c>
      <c r="CP513" s="8">
        <f t="shared" si="118"/>
        <v>0</v>
      </c>
      <c r="CQ513" s="8">
        <f t="shared" si="119"/>
        <v>0</v>
      </c>
      <c r="CR513" s="8">
        <f t="shared" si="120"/>
        <v>0</v>
      </c>
      <c r="CS513" s="8">
        <f t="shared" si="121"/>
        <v>0</v>
      </c>
      <c r="CT513" s="8">
        <f t="shared" si="122"/>
        <v>0</v>
      </c>
      <c r="CU513" s="8">
        <f t="shared" si="123"/>
        <v>0</v>
      </c>
      <c r="CV513" s="8">
        <f t="shared" si="124"/>
        <v>0</v>
      </c>
      <c r="CW513" s="8" t="str">
        <f>+_xlfn.XLOOKUP(Table1[[#This Row],[L4 Code]],KIRMATAŞ!B:B,KIRMATAŞ!B:B,"")</f>
        <v/>
      </c>
      <c r="CX513" s="8" t="str">
        <f>+_xlfn.XLOOKUP(Table1[[#This Row],[L4 Code]],'SU TEMİNİ'!C:C,'SU TEMİNİ'!C:C,"")</f>
        <v/>
      </c>
      <c r="CY513" s="8" t="str">
        <f>+_xlfn.XLOOKUP(Table1[[#This Row],[L4 Code]],TAŞ!C:C,TAŞ!C:C,"")</f>
        <v/>
      </c>
      <c r="CZ513" s="8" t="str">
        <f>Table1[[#This Row],[L4 Code]]&amp;"-"&amp;Table1[[#This Row],[T1 Code]]</f>
        <v>E-06.MBL-12.ITE-250-1000</v>
      </c>
      <c r="DA513" s="8"/>
      <c r="DB513" s="8"/>
      <c r="DC513" s="8"/>
      <c r="DD513" s="8"/>
      <c r="DE513" s="8"/>
      <c r="DF513" s="8"/>
      <c r="DG513" s="8"/>
      <c r="DH513" s="8"/>
    </row>
    <row r="514" spans="1:112">
      <c r="A514" s="3" t="s">
        <v>5443</v>
      </c>
      <c r="B514" t="s">
        <v>4775</v>
      </c>
      <c r="D514" t="s">
        <v>4967</v>
      </c>
      <c r="F514" s="77" t="s">
        <v>4973</v>
      </c>
      <c r="H514" s="3" t="s">
        <v>5444</v>
      </c>
      <c r="I514" s="3"/>
      <c r="J514" s="78"/>
      <c r="K514" s="78"/>
      <c r="M514" s="78"/>
      <c r="Y514" s="10">
        <v>2.5000000000000001E-2</v>
      </c>
      <c r="Z514" s="8">
        <v>2.5000000000000001E-2</v>
      </c>
      <c r="AA514" s="8">
        <v>2.5000000000000001E-2</v>
      </c>
      <c r="AB514" s="8">
        <v>2.5000000000000001E-2</v>
      </c>
      <c r="AC514" s="8">
        <v>2.5000000000000001E-2</v>
      </c>
      <c r="AD514" s="8">
        <v>2.5000000000000001E-2</v>
      </c>
      <c r="AE514" s="8">
        <v>2.5000000000000001E-2</v>
      </c>
      <c r="AF514" s="8">
        <v>2.5000000000000001E-2</v>
      </c>
      <c r="AG514" s="8">
        <v>2.5000000000000001E-2</v>
      </c>
      <c r="AH514" s="8">
        <v>2.5000000000000001E-2</v>
      </c>
      <c r="AI514" s="8">
        <v>2.5000000000000001E-2</v>
      </c>
      <c r="AJ514" s="8">
        <v>2.5000000000000001E-2</v>
      </c>
      <c r="AK514" s="8">
        <v>2.5000000000000001E-2</v>
      </c>
      <c r="AL514" s="8">
        <v>2.5000000000000001E-2</v>
      </c>
      <c r="AM514" s="8">
        <v>2.5000000000000001E-2</v>
      </c>
      <c r="AN514" s="8">
        <v>2.5000000000000001E-2</v>
      </c>
      <c r="AO514" s="8">
        <v>2.5000000000000001E-2</v>
      </c>
      <c r="AP514" s="8">
        <v>2.5000000000000001E-2</v>
      </c>
      <c r="AQ514" s="8">
        <v>2.5000000000000001E-2</v>
      </c>
      <c r="AR514" s="8">
        <v>2.5000000000000001E-2</v>
      </c>
      <c r="AS514" s="8">
        <v>2.5000000000000001E-2</v>
      </c>
      <c r="AT514" s="8">
        <v>2.5000000000000001E-2</v>
      </c>
      <c r="AU514" s="8">
        <v>2.5000000000000001E-2</v>
      </c>
      <c r="AV514" s="8">
        <v>2.5000000000000001E-2</v>
      </c>
      <c r="AW514" s="8">
        <v>2.5000000000000001E-2</v>
      </c>
      <c r="AX514" s="8">
        <v>2.5000000000000001E-2</v>
      </c>
      <c r="AY514" s="8">
        <v>2.5000000000000001E-2</v>
      </c>
      <c r="AZ514" s="8">
        <v>2.5000000000000001E-2</v>
      </c>
      <c r="BA514" s="8">
        <v>2.5000000000000001E-2</v>
      </c>
      <c r="BB514" s="8">
        <v>2.5000000000000001E-2</v>
      </c>
      <c r="BC514" s="8">
        <v>2.5000000000000001E-2</v>
      </c>
      <c r="BD514" s="8">
        <v>2.5000000000000001E-2</v>
      </c>
      <c r="BE514" s="8">
        <v>2.5000000000000001E-2</v>
      </c>
      <c r="BF514" s="8">
        <v>2.5000000000000001E-2</v>
      </c>
      <c r="BG514" s="8">
        <v>2.5000000000000001E-2</v>
      </c>
      <c r="BH514" s="8">
        <v>2.5000000000000001E-2</v>
      </c>
      <c r="BI514" s="8">
        <v>2.5000000000000001E-2</v>
      </c>
      <c r="BJ514" s="8">
        <v>2.5000000000000001E-2</v>
      </c>
      <c r="BK514" s="8">
        <v>2.5000000000000001E-2</v>
      </c>
      <c r="BL514" s="8">
        <v>2.5000000000000001E-2</v>
      </c>
      <c r="BM514" s="8">
        <v>1.8867924528301886E-2</v>
      </c>
      <c r="BN514" s="8">
        <v>1.8867924528301886E-2</v>
      </c>
      <c r="BO514" s="8">
        <v>1.8867924528301886E-2</v>
      </c>
      <c r="BP514" s="8">
        <v>1.8867924528301886E-2</v>
      </c>
      <c r="BQ514" s="8">
        <v>1.8867924528301886E-2</v>
      </c>
      <c r="BR514" s="8">
        <v>1.8867924528301886E-2</v>
      </c>
      <c r="BS514" s="8">
        <v>1.8867924528301886E-2</v>
      </c>
      <c r="BT514" s="8">
        <v>1.8867924528301886E-2</v>
      </c>
      <c r="BU514" s="8">
        <v>1.8867924528301886E-2</v>
      </c>
      <c r="BV514" s="8">
        <v>1.8867924528301886E-2</v>
      </c>
      <c r="BW514" s="8">
        <v>1.8867924528301886E-2</v>
      </c>
      <c r="CK514" s="8">
        <f t="shared" ref="CK514:CK577" si="125">+CK993-CK588-CK589-CK590</f>
        <v>0</v>
      </c>
      <c r="CL514" s="8">
        <f t="shared" ref="CL514:CL577" si="126">+CL993-CL588-CL589-CL590</f>
        <v>0</v>
      </c>
      <c r="CM514" s="8">
        <f t="shared" ref="CM514:CM577" si="127">+CM993-CM588-CM589-CM590</f>
        <v>0</v>
      </c>
      <c r="CN514" s="8">
        <f t="shared" ref="CN514:CN577" si="128">+CN993-CN588-CN589-CN590</f>
        <v>0</v>
      </c>
      <c r="CO514" s="8">
        <f t="shared" ref="CO514:CO577" si="129">+CO993-CO588-CO589-CO590</f>
        <v>0</v>
      </c>
      <c r="CP514" s="8">
        <f t="shared" ref="CP514:CP577" si="130">+CP993-CP588-CP589-CP590</f>
        <v>0</v>
      </c>
      <c r="CQ514" s="8">
        <f t="shared" ref="CQ514:CQ577" si="131">+CQ993-CQ588-CQ589-CQ590</f>
        <v>0</v>
      </c>
      <c r="CR514" s="8">
        <f t="shared" ref="CR514:CR577" si="132">+CR993-CR588-CR589-CR590</f>
        <v>0</v>
      </c>
      <c r="CS514" s="8">
        <f t="shared" ref="CS514:CS577" si="133">+CS993-CS588-CS589-CS590</f>
        <v>0</v>
      </c>
      <c r="CT514" s="8">
        <f t="shared" ref="CT514:CT577" si="134">+CT993-CT588-CT589-CT590</f>
        <v>0</v>
      </c>
      <c r="CU514" s="8">
        <f t="shared" ref="CU514:CU577" si="135">+CU993-CU588-CU589-CU590</f>
        <v>0</v>
      </c>
      <c r="CV514" s="8">
        <f t="shared" ref="CV514:CV577" si="136">+CV993-CV588-CV589-CV590</f>
        <v>0</v>
      </c>
      <c r="CW514" s="8" t="str">
        <f>+_xlfn.XLOOKUP(Table1[[#This Row],[L4 Code]],KIRMATAŞ!B:B,KIRMATAŞ!B:B,"")</f>
        <v/>
      </c>
      <c r="CX514" s="8" t="str">
        <f>+_xlfn.XLOOKUP(Table1[[#This Row],[L4 Code]],'SU TEMİNİ'!C:C,'SU TEMİNİ'!C:C,"")</f>
        <v/>
      </c>
      <c r="CY514" s="8" t="str">
        <f>+_xlfn.XLOOKUP(Table1[[#This Row],[L4 Code]],TAŞ!C:C,TAŞ!C:C,"")</f>
        <v/>
      </c>
      <c r="CZ514" s="8" t="str">
        <f>Table1[[#This Row],[L4 Code]]&amp;"-"&amp;Table1[[#This Row],[T1 Code]]</f>
        <v>E-06.MBL-12.ITE-260-1000</v>
      </c>
      <c r="DA514" s="8"/>
      <c r="DB514" s="8"/>
      <c r="DC514" s="8"/>
      <c r="DD514" s="8"/>
      <c r="DE514" s="8"/>
      <c r="DF514" s="8"/>
      <c r="DG514" s="8"/>
      <c r="DH514" s="8"/>
    </row>
    <row r="515" spans="1:112">
      <c r="A515" s="3" t="s">
        <v>5443</v>
      </c>
      <c r="B515" t="s">
        <v>4817</v>
      </c>
      <c r="D515" t="s">
        <v>4967</v>
      </c>
      <c r="F515" s="77" t="s">
        <v>4973</v>
      </c>
      <c r="H515" s="3" t="s">
        <v>5444</v>
      </c>
      <c r="I515" s="3"/>
      <c r="J515" s="78"/>
      <c r="K515" s="78"/>
      <c r="M515" s="78"/>
      <c r="Y515" s="10">
        <v>2.5000000000000001E-2</v>
      </c>
      <c r="Z515" s="8">
        <v>2.5000000000000001E-2</v>
      </c>
      <c r="AA515" s="8">
        <v>2.5000000000000001E-2</v>
      </c>
      <c r="AB515" s="8">
        <v>2.5000000000000001E-2</v>
      </c>
      <c r="AC515" s="8">
        <v>2.5000000000000001E-2</v>
      </c>
      <c r="AD515" s="8">
        <v>2.5000000000000001E-2</v>
      </c>
      <c r="AE515" s="8">
        <v>2.5000000000000001E-2</v>
      </c>
      <c r="AF515" s="8">
        <v>2.5000000000000001E-2</v>
      </c>
      <c r="AG515" s="8">
        <v>2.5000000000000001E-2</v>
      </c>
      <c r="AH515" s="8">
        <v>2.5000000000000001E-2</v>
      </c>
      <c r="AI515" s="8">
        <v>2.5000000000000001E-2</v>
      </c>
      <c r="AJ515" s="8">
        <v>2.5000000000000001E-2</v>
      </c>
      <c r="AK515" s="8">
        <v>2.5000000000000001E-2</v>
      </c>
      <c r="AL515" s="8">
        <v>2.5000000000000001E-2</v>
      </c>
      <c r="AM515" s="8">
        <v>2.5000000000000001E-2</v>
      </c>
      <c r="AN515" s="8">
        <v>2.5000000000000001E-2</v>
      </c>
      <c r="AO515" s="8">
        <v>2.5000000000000001E-2</v>
      </c>
      <c r="AP515" s="8">
        <v>2.5000000000000001E-2</v>
      </c>
      <c r="AQ515" s="8">
        <v>2.5000000000000001E-2</v>
      </c>
      <c r="AR515" s="8">
        <v>2.5000000000000001E-2</v>
      </c>
      <c r="AS515" s="8">
        <v>2.5000000000000001E-2</v>
      </c>
      <c r="AT515" s="8">
        <v>2.5000000000000001E-2</v>
      </c>
      <c r="AU515" s="8">
        <v>2.5000000000000001E-2</v>
      </c>
      <c r="AV515" s="8">
        <v>2.5000000000000001E-2</v>
      </c>
      <c r="AW515" s="8">
        <v>2.5000000000000001E-2</v>
      </c>
      <c r="AX515" s="8">
        <v>2.5000000000000001E-2</v>
      </c>
      <c r="AY515" s="8">
        <v>2.5000000000000001E-2</v>
      </c>
      <c r="AZ515" s="8">
        <v>2.5000000000000001E-2</v>
      </c>
      <c r="BA515" s="8">
        <v>2.5000000000000001E-2</v>
      </c>
      <c r="BB515" s="8">
        <v>2.5000000000000001E-2</v>
      </c>
      <c r="BC515" s="8">
        <v>2.5000000000000001E-2</v>
      </c>
      <c r="BD515" s="8">
        <v>2.5000000000000001E-2</v>
      </c>
      <c r="BE515" s="8">
        <v>2.5000000000000001E-2</v>
      </c>
      <c r="BF515" s="8">
        <v>2.5000000000000001E-2</v>
      </c>
      <c r="BG515" s="8">
        <v>2.5000000000000001E-2</v>
      </c>
      <c r="BH515" s="8">
        <v>2.5000000000000001E-2</v>
      </c>
      <c r="BI515" s="8">
        <v>2.5000000000000001E-2</v>
      </c>
      <c r="BJ515" s="8">
        <v>2.5000000000000001E-2</v>
      </c>
      <c r="BK515" s="8">
        <v>2.5000000000000001E-2</v>
      </c>
      <c r="BL515" s="8">
        <v>2.5000000000000001E-2</v>
      </c>
      <c r="BM515" s="8">
        <v>1.8867924528301886E-2</v>
      </c>
      <c r="BN515" s="8">
        <v>1.8867924528301886E-2</v>
      </c>
      <c r="BO515" s="8">
        <v>1.8867924528301886E-2</v>
      </c>
      <c r="BP515" s="8">
        <v>1.8867924528301886E-2</v>
      </c>
      <c r="BQ515" s="8">
        <v>1.8867924528301886E-2</v>
      </c>
      <c r="BR515" s="8">
        <v>1.8867924528301886E-2</v>
      </c>
      <c r="BS515" s="8">
        <v>1.8867924528301886E-2</v>
      </c>
      <c r="BT515" s="8">
        <v>1.8867924528301886E-2</v>
      </c>
      <c r="BU515" s="8">
        <v>1.8867924528301886E-2</v>
      </c>
      <c r="BV515" s="8">
        <v>1.8867924528301886E-2</v>
      </c>
      <c r="BW515" s="8">
        <v>1.8867924528301886E-2</v>
      </c>
      <c r="CK515" s="8">
        <f t="shared" si="125"/>
        <v>0</v>
      </c>
      <c r="CL515" s="8">
        <f t="shared" si="126"/>
        <v>0</v>
      </c>
      <c r="CM515" s="8">
        <f t="shared" si="127"/>
        <v>0</v>
      </c>
      <c r="CN515" s="8">
        <f t="shared" si="128"/>
        <v>0</v>
      </c>
      <c r="CO515" s="8">
        <f t="shared" si="129"/>
        <v>0</v>
      </c>
      <c r="CP515" s="8">
        <f t="shared" si="130"/>
        <v>0</v>
      </c>
      <c r="CQ515" s="8">
        <f t="shared" si="131"/>
        <v>0</v>
      </c>
      <c r="CR515" s="8">
        <f t="shared" si="132"/>
        <v>0</v>
      </c>
      <c r="CS515" s="8">
        <f t="shared" si="133"/>
        <v>0</v>
      </c>
      <c r="CT515" s="8">
        <f t="shared" si="134"/>
        <v>0</v>
      </c>
      <c r="CU515" s="8">
        <f t="shared" si="135"/>
        <v>0</v>
      </c>
      <c r="CV515" s="8">
        <f t="shared" si="136"/>
        <v>0</v>
      </c>
      <c r="CW515" s="8" t="str">
        <f>+_xlfn.XLOOKUP(Table1[[#This Row],[L4 Code]],KIRMATAŞ!B:B,KIRMATAŞ!B:B,"")</f>
        <v/>
      </c>
      <c r="CX515" s="8" t="str">
        <f>+_xlfn.XLOOKUP(Table1[[#This Row],[L4 Code]],'SU TEMİNİ'!C:C,'SU TEMİNİ'!C:C,"")</f>
        <v/>
      </c>
      <c r="CY515" s="8" t="str">
        <f>+_xlfn.XLOOKUP(Table1[[#This Row],[L4 Code]],TAŞ!C:C,TAŞ!C:C,"")</f>
        <v/>
      </c>
      <c r="CZ515" s="8" t="str">
        <f>Table1[[#This Row],[L4 Code]]&amp;"-"&amp;Table1[[#This Row],[T1 Code]]</f>
        <v>E-06.MBL-21.CVR-130-1000</v>
      </c>
      <c r="DA515" s="8"/>
      <c r="DB515" s="8"/>
      <c r="DC515" s="8"/>
      <c r="DD515" s="8"/>
      <c r="DE515" s="8"/>
      <c r="DF515" s="8"/>
      <c r="DG515" s="8"/>
      <c r="DH515" s="8"/>
    </row>
    <row r="516" spans="1:112">
      <c r="A516" s="3" t="s">
        <v>5443</v>
      </c>
      <c r="B516" t="s">
        <v>4838</v>
      </c>
      <c r="D516" t="s">
        <v>4967</v>
      </c>
      <c r="F516" s="77" t="s">
        <v>4973</v>
      </c>
      <c r="H516" s="3" t="s">
        <v>5444</v>
      </c>
      <c r="I516" s="3"/>
      <c r="J516" s="78"/>
      <c r="K516" s="78"/>
      <c r="M516" s="78"/>
      <c r="Y516" s="10">
        <v>2.5000000000000001E-2</v>
      </c>
      <c r="Z516" s="8">
        <v>2.5000000000000001E-2</v>
      </c>
      <c r="AA516" s="8">
        <v>2.5000000000000001E-2</v>
      </c>
      <c r="AB516" s="8">
        <v>2.5000000000000001E-2</v>
      </c>
      <c r="AC516" s="8">
        <v>2.5000000000000001E-2</v>
      </c>
      <c r="AD516" s="8">
        <v>2.5000000000000001E-2</v>
      </c>
      <c r="AE516" s="8">
        <v>2.5000000000000001E-2</v>
      </c>
      <c r="AF516" s="8">
        <v>2.5000000000000001E-2</v>
      </c>
      <c r="AG516" s="8">
        <v>2.5000000000000001E-2</v>
      </c>
      <c r="AH516" s="8">
        <v>2.5000000000000001E-2</v>
      </c>
      <c r="AI516" s="8">
        <v>2.5000000000000001E-2</v>
      </c>
      <c r="AJ516" s="8">
        <v>2.5000000000000001E-2</v>
      </c>
      <c r="AK516" s="8">
        <v>2.5000000000000001E-2</v>
      </c>
      <c r="AL516" s="8">
        <v>2.5000000000000001E-2</v>
      </c>
      <c r="AM516" s="8">
        <v>2.5000000000000001E-2</v>
      </c>
      <c r="AN516" s="8">
        <v>2.5000000000000001E-2</v>
      </c>
      <c r="AO516" s="8">
        <v>2.5000000000000001E-2</v>
      </c>
      <c r="AP516" s="8">
        <v>2.5000000000000001E-2</v>
      </c>
      <c r="AQ516" s="8">
        <v>2.5000000000000001E-2</v>
      </c>
      <c r="AR516" s="8">
        <v>2.5000000000000001E-2</v>
      </c>
      <c r="AS516" s="8">
        <v>2.5000000000000001E-2</v>
      </c>
      <c r="AT516" s="8">
        <v>2.5000000000000001E-2</v>
      </c>
      <c r="AU516" s="8">
        <v>2.5000000000000001E-2</v>
      </c>
      <c r="AV516" s="8">
        <v>2.5000000000000001E-2</v>
      </c>
      <c r="AW516" s="8">
        <v>2.5000000000000001E-2</v>
      </c>
      <c r="AX516" s="8">
        <v>2.5000000000000001E-2</v>
      </c>
      <c r="AY516" s="8">
        <v>2.5000000000000001E-2</v>
      </c>
      <c r="AZ516" s="8">
        <v>2.5000000000000001E-2</v>
      </c>
      <c r="BA516" s="8">
        <v>2.5000000000000001E-2</v>
      </c>
      <c r="BB516" s="8">
        <v>2.5000000000000001E-2</v>
      </c>
      <c r="BC516" s="8">
        <v>2.5000000000000001E-2</v>
      </c>
      <c r="BD516" s="8">
        <v>2.5000000000000001E-2</v>
      </c>
      <c r="BE516" s="8">
        <v>2.5000000000000001E-2</v>
      </c>
      <c r="BF516" s="8">
        <v>2.5000000000000001E-2</v>
      </c>
      <c r="BG516" s="8">
        <v>2.5000000000000001E-2</v>
      </c>
      <c r="BH516" s="8">
        <v>2.5000000000000001E-2</v>
      </c>
      <c r="BI516" s="8">
        <v>2.5000000000000001E-2</v>
      </c>
      <c r="BJ516" s="8">
        <v>2.5000000000000001E-2</v>
      </c>
      <c r="BK516" s="8">
        <v>2.5000000000000001E-2</v>
      </c>
      <c r="BL516" s="8">
        <v>2.5000000000000001E-2</v>
      </c>
      <c r="BM516" s="8">
        <v>1.8867924528301886E-2</v>
      </c>
      <c r="BN516" s="8">
        <v>1.8867924528301886E-2</v>
      </c>
      <c r="BO516" s="8">
        <v>1.8867924528301886E-2</v>
      </c>
      <c r="BP516" s="8">
        <v>1.8867924528301886E-2</v>
      </c>
      <c r="BQ516" s="8">
        <v>1.8867924528301886E-2</v>
      </c>
      <c r="BR516" s="8">
        <v>1.8867924528301886E-2</v>
      </c>
      <c r="BS516" s="8">
        <v>1.8867924528301886E-2</v>
      </c>
      <c r="BT516" s="8">
        <v>1.8867924528301886E-2</v>
      </c>
      <c r="BU516" s="8">
        <v>1.8867924528301886E-2</v>
      </c>
      <c r="BV516" s="8">
        <v>1.8867924528301886E-2</v>
      </c>
      <c r="BW516" s="8">
        <v>1.8867924528301886E-2</v>
      </c>
      <c r="CK516" s="8">
        <f t="shared" si="125"/>
        <v>0</v>
      </c>
      <c r="CL516" s="8">
        <f t="shared" si="126"/>
        <v>0</v>
      </c>
      <c r="CM516" s="8">
        <f t="shared" si="127"/>
        <v>0</v>
      </c>
      <c r="CN516" s="8">
        <f t="shared" si="128"/>
        <v>0</v>
      </c>
      <c r="CO516" s="8">
        <f t="shared" si="129"/>
        <v>0</v>
      </c>
      <c r="CP516" s="8">
        <f t="shared" si="130"/>
        <v>0</v>
      </c>
      <c r="CQ516" s="8">
        <f t="shared" si="131"/>
        <v>0</v>
      </c>
      <c r="CR516" s="8">
        <f t="shared" si="132"/>
        <v>0</v>
      </c>
      <c r="CS516" s="8">
        <f t="shared" si="133"/>
        <v>0</v>
      </c>
      <c r="CT516" s="8">
        <f t="shared" si="134"/>
        <v>0</v>
      </c>
      <c r="CU516" s="8">
        <f t="shared" si="135"/>
        <v>0</v>
      </c>
      <c r="CV516" s="8">
        <f t="shared" si="136"/>
        <v>0</v>
      </c>
      <c r="CW516" s="8" t="str">
        <f>+_xlfn.XLOOKUP(Table1[[#This Row],[L4 Code]],KIRMATAŞ!B:B,KIRMATAŞ!B:B,"")</f>
        <v/>
      </c>
      <c r="CX516" s="8" t="str">
        <f>+_xlfn.XLOOKUP(Table1[[#This Row],[L4 Code]],'SU TEMİNİ'!C:C,'SU TEMİNİ'!C:C,"")</f>
        <v/>
      </c>
      <c r="CY516" s="8" t="str">
        <f>+_xlfn.XLOOKUP(Table1[[#This Row],[L4 Code]],TAŞ!C:C,TAŞ!C:C,"")</f>
        <v/>
      </c>
      <c r="CZ516" s="8" t="str">
        <f>Table1[[#This Row],[L4 Code]]&amp;"-"&amp;Table1[[#This Row],[T1 Code]]</f>
        <v>E-06.MBL-80.DMB-110-1000</v>
      </c>
      <c r="DA516" s="8"/>
      <c r="DB516" s="8"/>
      <c r="DC516" s="8"/>
      <c r="DD516" s="8"/>
      <c r="DE516" s="8"/>
      <c r="DF516" s="8"/>
      <c r="DG516" s="8"/>
      <c r="DH516" s="8"/>
    </row>
    <row r="517" spans="1:112">
      <c r="A517" s="3" t="s">
        <v>5443</v>
      </c>
      <c r="B517" t="s">
        <v>4840</v>
      </c>
      <c r="D517" t="s">
        <v>4967</v>
      </c>
      <c r="F517" s="77" t="s">
        <v>4973</v>
      </c>
      <c r="H517" s="3" t="s">
        <v>5444</v>
      </c>
      <c r="I517" s="3"/>
      <c r="J517" s="78"/>
      <c r="K517" s="78"/>
      <c r="M517" s="78"/>
      <c r="Y517" s="10">
        <v>2.5000000000000001E-2</v>
      </c>
      <c r="Z517" s="8">
        <v>2.5000000000000001E-2</v>
      </c>
      <c r="AA517" s="8">
        <v>2.5000000000000001E-2</v>
      </c>
      <c r="AB517" s="8">
        <v>2.5000000000000001E-2</v>
      </c>
      <c r="AC517" s="8">
        <v>2.5000000000000001E-2</v>
      </c>
      <c r="AD517" s="8">
        <v>2.5000000000000001E-2</v>
      </c>
      <c r="AE517" s="8">
        <v>2.5000000000000001E-2</v>
      </c>
      <c r="AF517" s="8">
        <v>2.5000000000000001E-2</v>
      </c>
      <c r="AG517" s="8">
        <v>2.5000000000000001E-2</v>
      </c>
      <c r="AH517" s="8">
        <v>2.5000000000000001E-2</v>
      </c>
      <c r="AI517" s="8">
        <v>2.5000000000000001E-2</v>
      </c>
      <c r="AJ517" s="8">
        <v>2.5000000000000001E-2</v>
      </c>
      <c r="AK517" s="8">
        <v>2.5000000000000001E-2</v>
      </c>
      <c r="AL517" s="8">
        <v>2.5000000000000001E-2</v>
      </c>
      <c r="AM517" s="8">
        <v>2.5000000000000001E-2</v>
      </c>
      <c r="AN517" s="8">
        <v>2.5000000000000001E-2</v>
      </c>
      <c r="AO517" s="8">
        <v>2.5000000000000001E-2</v>
      </c>
      <c r="AP517" s="8">
        <v>2.5000000000000001E-2</v>
      </c>
      <c r="AQ517" s="8">
        <v>2.5000000000000001E-2</v>
      </c>
      <c r="AR517" s="8">
        <v>2.5000000000000001E-2</v>
      </c>
      <c r="AS517" s="8">
        <v>2.5000000000000001E-2</v>
      </c>
      <c r="AT517" s="8">
        <v>2.5000000000000001E-2</v>
      </c>
      <c r="AU517" s="8">
        <v>2.5000000000000001E-2</v>
      </c>
      <c r="AV517" s="8">
        <v>2.5000000000000001E-2</v>
      </c>
      <c r="AW517" s="8">
        <v>2.5000000000000001E-2</v>
      </c>
      <c r="AX517" s="8">
        <v>2.5000000000000001E-2</v>
      </c>
      <c r="AY517" s="8">
        <v>2.5000000000000001E-2</v>
      </c>
      <c r="AZ517" s="8">
        <v>2.5000000000000001E-2</v>
      </c>
      <c r="BA517" s="8">
        <v>2.5000000000000001E-2</v>
      </c>
      <c r="BB517" s="8">
        <v>2.5000000000000001E-2</v>
      </c>
      <c r="BC517" s="8">
        <v>2.5000000000000001E-2</v>
      </c>
      <c r="BD517" s="8">
        <v>2.5000000000000001E-2</v>
      </c>
      <c r="BE517" s="8">
        <v>2.5000000000000001E-2</v>
      </c>
      <c r="BF517" s="8">
        <v>2.5000000000000001E-2</v>
      </c>
      <c r="BG517" s="8">
        <v>2.5000000000000001E-2</v>
      </c>
      <c r="BH517" s="8">
        <v>2.5000000000000001E-2</v>
      </c>
      <c r="BI517" s="8">
        <v>2.5000000000000001E-2</v>
      </c>
      <c r="BJ517" s="8">
        <v>2.5000000000000001E-2</v>
      </c>
      <c r="BK517" s="8">
        <v>2.5000000000000001E-2</v>
      </c>
      <c r="BL517" s="8">
        <v>2.5000000000000001E-2</v>
      </c>
      <c r="BM517" s="8">
        <v>1.8867924528301886E-2</v>
      </c>
      <c r="BN517" s="8">
        <v>1.8867924528301886E-2</v>
      </c>
      <c r="BO517" s="8">
        <v>1.8867924528301886E-2</v>
      </c>
      <c r="BP517" s="8">
        <v>1.8867924528301886E-2</v>
      </c>
      <c r="BQ517" s="8">
        <v>1.8867924528301886E-2</v>
      </c>
      <c r="BR517" s="8">
        <v>1.8867924528301886E-2</v>
      </c>
      <c r="BS517" s="8">
        <v>1.8867924528301886E-2</v>
      </c>
      <c r="BT517" s="8">
        <v>1.8867924528301886E-2</v>
      </c>
      <c r="BU517" s="8">
        <v>1.8867924528301886E-2</v>
      </c>
      <c r="BV517" s="8">
        <v>1.8867924528301886E-2</v>
      </c>
      <c r="BW517" s="8">
        <v>1.8867924528301886E-2</v>
      </c>
      <c r="CK517" s="8">
        <f t="shared" si="125"/>
        <v>0</v>
      </c>
      <c r="CL517" s="8">
        <f t="shared" si="126"/>
        <v>0</v>
      </c>
      <c r="CM517" s="8">
        <f t="shared" si="127"/>
        <v>0</v>
      </c>
      <c r="CN517" s="8">
        <f t="shared" si="128"/>
        <v>0</v>
      </c>
      <c r="CO517" s="8">
        <f t="shared" si="129"/>
        <v>0</v>
      </c>
      <c r="CP517" s="8">
        <f t="shared" si="130"/>
        <v>0</v>
      </c>
      <c r="CQ517" s="8">
        <f t="shared" si="131"/>
        <v>0</v>
      </c>
      <c r="CR517" s="8">
        <f t="shared" si="132"/>
        <v>0</v>
      </c>
      <c r="CS517" s="8">
        <f t="shared" si="133"/>
        <v>0</v>
      </c>
      <c r="CT517" s="8">
        <f t="shared" si="134"/>
        <v>0</v>
      </c>
      <c r="CU517" s="8">
        <f t="shared" si="135"/>
        <v>0</v>
      </c>
      <c r="CV517" s="8">
        <f t="shared" si="136"/>
        <v>0</v>
      </c>
      <c r="CW517" s="8" t="str">
        <f>+_xlfn.XLOOKUP(Table1[[#This Row],[L4 Code]],KIRMATAŞ!B:B,KIRMATAŞ!B:B,"")</f>
        <v/>
      </c>
      <c r="CX517" s="8" t="str">
        <f>+_xlfn.XLOOKUP(Table1[[#This Row],[L4 Code]],'SU TEMİNİ'!C:C,'SU TEMİNİ'!C:C,"")</f>
        <v/>
      </c>
      <c r="CY517" s="8" t="str">
        <f>+_xlfn.XLOOKUP(Table1[[#This Row],[L4 Code]],TAŞ!C:C,TAŞ!C:C,"")</f>
        <v/>
      </c>
      <c r="CZ517" s="8" t="str">
        <f>Table1[[#This Row],[L4 Code]]&amp;"-"&amp;Table1[[#This Row],[T1 Code]]</f>
        <v>E-06.MBL-80.DMB-120-1000</v>
      </c>
      <c r="DA517" s="8"/>
      <c r="DB517" s="8"/>
      <c r="DC517" s="8"/>
      <c r="DD517" s="8"/>
      <c r="DE517" s="8"/>
      <c r="DF517" s="8"/>
      <c r="DG517" s="8"/>
      <c r="DH517" s="8"/>
    </row>
    <row r="518" spans="1:112">
      <c r="A518" s="3" t="s">
        <v>5443</v>
      </c>
      <c r="B518" t="s">
        <v>4842</v>
      </c>
      <c r="D518" t="s">
        <v>4967</v>
      </c>
      <c r="F518" s="77" t="s">
        <v>4973</v>
      </c>
      <c r="H518" s="3" t="s">
        <v>5444</v>
      </c>
      <c r="I518" s="3"/>
      <c r="J518" s="78"/>
      <c r="K518" s="78"/>
      <c r="M518" s="78"/>
      <c r="Y518" s="10">
        <v>2.5000000000000001E-2</v>
      </c>
      <c r="Z518" s="8">
        <v>2.5000000000000001E-2</v>
      </c>
      <c r="AA518" s="8">
        <v>2.5000000000000001E-2</v>
      </c>
      <c r="AB518" s="8">
        <v>2.5000000000000001E-2</v>
      </c>
      <c r="AC518" s="8">
        <v>2.5000000000000001E-2</v>
      </c>
      <c r="AD518" s="8">
        <v>2.5000000000000001E-2</v>
      </c>
      <c r="AE518" s="8">
        <v>2.5000000000000001E-2</v>
      </c>
      <c r="AF518" s="8">
        <v>2.5000000000000001E-2</v>
      </c>
      <c r="AG518" s="8">
        <v>2.5000000000000001E-2</v>
      </c>
      <c r="AH518" s="8">
        <v>2.5000000000000001E-2</v>
      </c>
      <c r="AI518" s="8">
        <v>2.5000000000000001E-2</v>
      </c>
      <c r="AJ518" s="8">
        <v>2.5000000000000001E-2</v>
      </c>
      <c r="AK518" s="8">
        <v>2.5000000000000001E-2</v>
      </c>
      <c r="AL518" s="8">
        <v>2.5000000000000001E-2</v>
      </c>
      <c r="AM518" s="8">
        <v>2.5000000000000001E-2</v>
      </c>
      <c r="AN518" s="8">
        <v>2.5000000000000001E-2</v>
      </c>
      <c r="AO518" s="8">
        <v>2.5000000000000001E-2</v>
      </c>
      <c r="AP518" s="8">
        <v>2.5000000000000001E-2</v>
      </c>
      <c r="AQ518" s="8">
        <v>2.5000000000000001E-2</v>
      </c>
      <c r="AR518" s="8">
        <v>2.5000000000000001E-2</v>
      </c>
      <c r="AS518" s="8">
        <v>2.5000000000000001E-2</v>
      </c>
      <c r="AT518" s="8">
        <v>2.5000000000000001E-2</v>
      </c>
      <c r="AU518" s="8">
        <v>2.5000000000000001E-2</v>
      </c>
      <c r="AV518" s="8">
        <v>2.5000000000000001E-2</v>
      </c>
      <c r="AW518" s="8">
        <v>2.5000000000000001E-2</v>
      </c>
      <c r="AX518" s="8">
        <v>2.5000000000000001E-2</v>
      </c>
      <c r="AY518" s="8">
        <v>2.5000000000000001E-2</v>
      </c>
      <c r="AZ518" s="8">
        <v>2.5000000000000001E-2</v>
      </c>
      <c r="BA518" s="8">
        <v>2.5000000000000001E-2</v>
      </c>
      <c r="BB518" s="8">
        <v>2.5000000000000001E-2</v>
      </c>
      <c r="BC518" s="8">
        <v>2.5000000000000001E-2</v>
      </c>
      <c r="BD518" s="8">
        <v>2.5000000000000001E-2</v>
      </c>
      <c r="BE518" s="8">
        <v>2.5000000000000001E-2</v>
      </c>
      <c r="BF518" s="8">
        <v>2.5000000000000001E-2</v>
      </c>
      <c r="BG518" s="8">
        <v>2.5000000000000001E-2</v>
      </c>
      <c r="BH518" s="8">
        <v>2.5000000000000001E-2</v>
      </c>
      <c r="BI518" s="8">
        <v>2.5000000000000001E-2</v>
      </c>
      <c r="BJ518" s="8">
        <v>2.5000000000000001E-2</v>
      </c>
      <c r="BK518" s="8">
        <v>2.5000000000000001E-2</v>
      </c>
      <c r="BL518" s="8">
        <v>2.5000000000000001E-2</v>
      </c>
      <c r="BM518" s="8">
        <v>1.8867924528301886E-2</v>
      </c>
      <c r="BN518" s="8">
        <v>1.8867924528301886E-2</v>
      </c>
      <c r="BO518" s="8">
        <v>1.8867924528301886E-2</v>
      </c>
      <c r="BP518" s="8">
        <v>1.8867924528301886E-2</v>
      </c>
      <c r="BQ518" s="8">
        <v>1.8867924528301886E-2</v>
      </c>
      <c r="BR518" s="8">
        <v>1.8867924528301886E-2</v>
      </c>
      <c r="BS518" s="8">
        <v>1.8867924528301886E-2</v>
      </c>
      <c r="BT518" s="8">
        <v>1.8867924528301886E-2</v>
      </c>
      <c r="BU518" s="8">
        <v>1.8867924528301886E-2</v>
      </c>
      <c r="BV518" s="8">
        <v>1.8867924528301886E-2</v>
      </c>
      <c r="BW518" s="8">
        <v>1.8867924528301886E-2</v>
      </c>
      <c r="CK518" s="8">
        <f t="shared" si="125"/>
        <v>0</v>
      </c>
      <c r="CL518" s="8">
        <f t="shared" si="126"/>
        <v>0</v>
      </c>
      <c r="CM518" s="8">
        <f t="shared" si="127"/>
        <v>0</v>
      </c>
      <c r="CN518" s="8">
        <f t="shared" si="128"/>
        <v>0</v>
      </c>
      <c r="CO518" s="8">
        <f t="shared" si="129"/>
        <v>0</v>
      </c>
      <c r="CP518" s="8">
        <f t="shared" si="130"/>
        <v>0</v>
      </c>
      <c r="CQ518" s="8">
        <f t="shared" si="131"/>
        <v>0</v>
      </c>
      <c r="CR518" s="8">
        <f t="shared" si="132"/>
        <v>0</v>
      </c>
      <c r="CS518" s="8">
        <f t="shared" si="133"/>
        <v>0</v>
      </c>
      <c r="CT518" s="8">
        <f t="shared" si="134"/>
        <v>0</v>
      </c>
      <c r="CU518" s="8">
        <f t="shared" si="135"/>
        <v>0</v>
      </c>
      <c r="CV518" s="8">
        <f t="shared" si="136"/>
        <v>0</v>
      </c>
      <c r="CW518" s="8" t="str">
        <f>+_xlfn.XLOOKUP(Table1[[#This Row],[L4 Code]],KIRMATAŞ!B:B,KIRMATAŞ!B:B,"")</f>
        <v/>
      </c>
      <c r="CX518" s="8" t="str">
        <f>+_xlfn.XLOOKUP(Table1[[#This Row],[L4 Code]],'SU TEMİNİ'!C:C,'SU TEMİNİ'!C:C,"")</f>
        <v/>
      </c>
      <c r="CY518" s="8" t="str">
        <f>+_xlfn.XLOOKUP(Table1[[#This Row],[L4 Code]],TAŞ!C:C,TAŞ!C:C,"")</f>
        <v/>
      </c>
      <c r="CZ518" s="8" t="str">
        <f>Table1[[#This Row],[L4 Code]]&amp;"-"&amp;Table1[[#This Row],[T1 Code]]</f>
        <v>E-06.MBL-80.DMB-130-1000</v>
      </c>
      <c r="DA518" s="8"/>
      <c r="DB518" s="8"/>
      <c r="DC518" s="8"/>
      <c r="DD518" s="8"/>
      <c r="DE518" s="8"/>
      <c r="DF518" s="8"/>
      <c r="DG518" s="8"/>
      <c r="DH518" s="8"/>
    </row>
    <row r="519" spans="1:112">
      <c r="A519" s="3" t="s">
        <v>5443</v>
      </c>
      <c r="B519" t="s">
        <v>4844</v>
      </c>
      <c r="D519" t="s">
        <v>4967</v>
      </c>
      <c r="F519" s="77" t="s">
        <v>4973</v>
      </c>
      <c r="H519" s="3" t="s">
        <v>5444</v>
      </c>
      <c r="I519" s="3"/>
      <c r="J519" s="78"/>
      <c r="K519" s="78"/>
      <c r="M519" s="78"/>
      <c r="Y519" s="10">
        <v>2.5000000000000001E-2</v>
      </c>
      <c r="Z519" s="8">
        <v>2.5000000000000001E-2</v>
      </c>
      <c r="AA519" s="8">
        <v>2.5000000000000001E-2</v>
      </c>
      <c r="AB519" s="8">
        <v>2.5000000000000001E-2</v>
      </c>
      <c r="AC519" s="8">
        <v>2.5000000000000001E-2</v>
      </c>
      <c r="AD519" s="8">
        <v>2.5000000000000001E-2</v>
      </c>
      <c r="AE519" s="8">
        <v>2.5000000000000001E-2</v>
      </c>
      <c r="AF519" s="8">
        <v>2.5000000000000001E-2</v>
      </c>
      <c r="AG519" s="8">
        <v>2.5000000000000001E-2</v>
      </c>
      <c r="AH519" s="8">
        <v>2.5000000000000001E-2</v>
      </c>
      <c r="AI519" s="8">
        <v>2.5000000000000001E-2</v>
      </c>
      <c r="AJ519" s="8">
        <v>2.5000000000000001E-2</v>
      </c>
      <c r="AK519" s="8">
        <v>2.5000000000000001E-2</v>
      </c>
      <c r="AL519" s="8">
        <v>2.5000000000000001E-2</v>
      </c>
      <c r="AM519" s="8">
        <v>2.5000000000000001E-2</v>
      </c>
      <c r="AN519" s="8">
        <v>2.5000000000000001E-2</v>
      </c>
      <c r="AO519" s="8">
        <v>2.5000000000000001E-2</v>
      </c>
      <c r="AP519" s="8">
        <v>2.5000000000000001E-2</v>
      </c>
      <c r="AQ519" s="8">
        <v>2.5000000000000001E-2</v>
      </c>
      <c r="AR519" s="8">
        <v>2.5000000000000001E-2</v>
      </c>
      <c r="AS519" s="8">
        <v>2.5000000000000001E-2</v>
      </c>
      <c r="AT519" s="8">
        <v>2.5000000000000001E-2</v>
      </c>
      <c r="AU519" s="8">
        <v>2.5000000000000001E-2</v>
      </c>
      <c r="AV519" s="8">
        <v>2.5000000000000001E-2</v>
      </c>
      <c r="AW519" s="8">
        <v>2.5000000000000001E-2</v>
      </c>
      <c r="AX519" s="8">
        <v>2.5000000000000001E-2</v>
      </c>
      <c r="AY519" s="8">
        <v>2.5000000000000001E-2</v>
      </c>
      <c r="AZ519" s="8">
        <v>2.5000000000000001E-2</v>
      </c>
      <c r="BA519" s="8">
        <v>2.5000000000000001E-2</v>
      </c>
      <c r="BB519" s="8">
        <v>2.5000000000000001E-2</v>
      </c>
      <c r="BC519" s="8">
        <v>2.5000000000000001E-2</v>
      </c>
      <c r="BD519" s="8">
        <v>2.5000000000000001E-2</v>
      </c>
      <c r="BE519" s="8">
        <v>2.5000000000000001E-2</v>
      </c>
      <c r="BF519" s="8">
        <v>2.5000000000000001E-2</v>
      </c>
      <c r="BG519" s="8">
        <v>2.5000000000000001E-2</v>
      </c>
      <c r="BH519" s="8">
        <v>2.5000000000000001E-2</v>
      </c>
      <c r="BI519" s="8">
        <v>2.5000000000000001E-2</v>
      </c>
      <c r="BJ519" s="8">
        <v>2.5000000000000001E-2</v>
      </c>
      <c r="BK519" s="8">
        <v>2.5000000000000001E-2</v>
      </c>
      <c r="BL519" s="8">
        <v>2.5000000000000001E-2</v>
      </c>
      <c r="BM519" s="8">
        <v>1.8867924528301886E-2</v>
      </c>
      <c r="BN519" s="8">
        <v>1.8867924528301886E-2</v>
      </c>
      <c r="BO519" s="8">
        <v>1.8867924528301886E-2</v>
      </c>
      <c r="BP519" s="8">
        <v>1.8867924528301886E-2</v>
      </c>
      <c r="BQ519" s="8">
        <v>1.8867924528301886E-2</v>
      </c>
      <c r="BR519" s="8">
        <v>1.8867924528301886E-2</v>
      </c>
      <c r="BS519" s="8">
        <v>1.8867924528301886E-2</v>
      </c>
      <c r="BT519" s="8">
        <v>1.8867924528301886E-2</v>
      </c>
      <c r="BU519" s="8">
        <v>1.8867924528301886E-2</v>
      </c>
      <c r="BV519" s="8">
        <v>1.8867924528301886E-2</v>
      </c>
      <c r="BW519" s="8">
        <v>1.8867924528301886E-2</v>
      </c>
      <c r="CK519" s="8">
        <f t="shared" si="125"/>
        <v>0</v>
      </c>
      <c r="CL519" s="8">
        <f t="shared" si="126"/>
        <v>0</v>
      </c>
      <c r="CM519" s="8">
        <f t="shared" si="127"/>
        <v>0</v>
      </c>
      <c r="CN519" s="8">
        <f t="shared" si="128"/>
        <v>0</v>
      </c>
      <c r="CO519" s="8">
        <f t="shared" si="129"/>
        <v>0</v>
      </c>
      <c r="CP519" s="8">
        <f t="shared" si="130"/>
        <v>0</v>
      </c>
      <c r="CQ519" s="8">
        <f t="shared" si="131"/>
        <v>0</v>
      </c>
      <c r="CR519" s="8">
        <f t="shared" si="132"/>
        <v>0</v>
      </c>
      <c r="CS519" s="8">
        <f t="shared" si="133"/>
        <v>0</v>
      </c>
      <c r="CT519" s="8">
        <f t="shared" si="134"/>
        <v>0</v>
      </c>
      <c r="CU519" s="8">
        <f t="shared" si="135"/>
        <v>0</v>
      </c>
      <c r="CV519" s="8">
        <f t="shared" si="136"/>
        <v>0</v>
      </c>
      <c r="CW519" s="8" t="str">
        <f>+_xlfn.XLOOKUP(Table1[[#This Row],[L4 Code]],KIRMATAŞ!B:B,KIRMATAŞ!B:B,"")</f>
        <v/>
      </c>
      <c r="CX519" s="8" t="str">
        <f>+_xlfn.XLOOKUP(Table1[[#This Row],[L4 Code]],'SU TEMİNİ'!C:C,'SU TEMİNİ'!C:C,"")</f>
        <v/>
      </c>
      <c r="CY519" s="8" t="str">
        <f>+_xlfn.XLOOKUP(Table1[[#This Row],[L4 Code]],TAŞ!C:C,TAŞ!C:C,"")</f>
        <v/>
      </c>
      <c r="CZ519" s="8" t="str">
        <f>Table1[[#This Row],[L4 Code]]&amp;"-"&amp;Table1[[#This Row],[T1 Code]]</f>
        <v>E-06.MBL-80.DMB-140-1000</v>
      </c>
      <c r="DA519" s="8"/>
      <c r="DB519" s="8"/>
      <c r="DC519" s="8"/>
      <c r="DD519" s="8"/>
      <c r="DE519" s="8"/>
      <c r="DF519" s="8"/>
      <c r="DG519" s="8"/>
      <c r="DH519" s="8"/>
    </row>
    <row r="520" spans="1:112">
      <c r="A520" s="3" t="s">
        <v>5443</v>
      </c>
      <c r="B520" t="s">
        <v>4846</v>
      </c>
      <c r="D520" t="s">
        <v>4967</v>
      </c>
      <c r="F520" s="77" t="s">
        <v>4973</v>
      </c>
      <c r="H520" s="3" t="s">
        <v>5444</v>
      </c>
      <c r="I520" s="3"/>
      <c r="J520" s="78"/>
      <c r="K520" s="78"/>
      <c r="M520" s="78"/>
      <c r="Y520" s="10">
        <v>2.5000000000000001E-2</v>
      </c>
      <c r="Z520" s="8">
        <v>2.5000000000000001E-2</v>
      </c>
      <c r="AA520" s="8">
        <v>2.5000000000000001E-2</v>
      </c>
      <c r="AB520" s="8">
        <v>2.5000000000000001E-2</v>
      </c>
      <c r="AC520" s="8">
        <v>2.5000000000000001E-2</v>
      </c>
      <c r="AD520" s="8">
        <v>2.5000000000000001E-2</v>
      </c>
      <c r="AE520" s="8">
        <v>2.5000000000000001E-2</v>
      </c>
      <c r="AF520" s="8">
        <v>2.5000000000000001E-2</v>
      </c>
      <c r="AG520" s="8">
        <v>2.5000000000000001E-2</v>
      </c>
      <c r="AH520" s="8">
        <v>2.5000000000000001E-2</v>
      </c>
      <c r="AI520" s="8">
        <v>2.5000000000000001E-2</v>
      </c>
      <c r="AJ520" s="8">
        <v>2.5000000000000001E-2</v>
      </c>
      <c r="AK520" s="8">
        <v>2.5000000000000001E-2</v>
      </c>
      <c r="AL520" s="8">
        <v>2.5000000000000001E-2</v>
      </c>
      <c r="AM520" s="8">
        <v>2.5000000000000001E-2</v>
      </c>
      <c r="AN520" s="8">
        <v>2.5000000000000001E-2</v>
      </c>
      <c r="AO520" s="8">
        <v>2.5000000000000001E-2</v>
      </c>
      <c r="AP520" s="8">
        <v>2.5000000000000001E-2</v>
      </c>
      <c r="AQ520" s="8">
        <v>2.5000000000000001E-2</v>
      </c>
      <c r="AR520" s="8">
        <v>2.5000000000000001E-2</v>
      </c>
      <c r="AS520" s="8">
        <v>2.5000000000000001E-2</v>
      </c>
      <c r="AT520" s="8">
        <v>2.5000000000000001E-2</v>
      </c>
      <c r="AU520" s="8">
        <v>2.5000000000000001E-2</v>
      </c>
      <c r="AV520" s="8">
        <v>2.5000000000000001E-2</v>
      </c>
      <c r="AW520" s="8">
        <v>2.5000000000000001E-2</v>
      </c>
      <c r="AX520" s="8">
        <v>2.5000000000000001E-2</v>
      </c>
      <c r="AY520" s="8">
        <v>2.5000000000000001E-2</v>
      </c>
      <c r="AZ520" s="8">
        <v>2.5000000000000001E-2</v>
      </c>
      <c r="BA520" s="8">
        <v>2.5000000000000001E-2</v>
      </c>
      <c r="BB520" s="8">
        <v>2.5000000000000001E-2</v>
      </c>
      <c r="BC520" s="8">
        <v>2.5000000000000001E-2</v>
      </c>
      <c r="BD520" s="8">
        <v>2.5000000000000001E-2</v>
      </c>
      <c r="BE520" s="8">
        <v>2.5000000000000001E-2</v>
      </c>
      <c r="BF520" s="8">
        <v>2.5000000000000001E-2</v>
      </c>
      <c r="BG520" s="8">
        <v>2.5000000000000001E-2</v>
      </c>
      <c r="BH520" s="8">
        <v>2.5000000000000001E-2</v>
      </c>
      <c r="BI520" s="8">
        <v>2.5000000000000001E-2</v>
      </c>
      <c r="BJ520" s="8">
        <v>2.5000000000000001E-2</v>
      </c>
      <c r="BK520" s="8">
        <v>2.5000000000000001E-2</v>
      </c>
      <c r="BL520" s="8">
        <v>2.5000000000000001E-2</v>
      </c>
      <c r="BM520" s="8">
        <v>1.8867924528301886E-2</v>
      </c>
      <c r="BN520" s="8">
        <v>1.8867924528301886E-2</v>
      </c>
      <c r="BO520" s="8">
        <v>1.8867924528301886E-2</v>
      </c>
      <c r="BP520" s="8">
        <v>1.8867924528301886E-2</v>
      </c>
      <c r="BQ520" s="8">
        <v>1.8867924528301886E-2</v>
      </c>
      <c r="BR520" s="8">
        <v>1.8867924528301886E-2</v>
      </c>
      <c r="BS520" s="8">
        <v>1.8867924528301886E-2</v>
      </c>
      <c r="BT520" s="8">
        <v>1.8867924528301886E-2</v>
      </c>
      <c r="BU520" s="8">
        <v>1.8867924528301886E-2</v>
      </c>
      <c r="BV520" s="8">
        <v>1.8867924528301886E-2</v>
      </c>
      <c r="BW520" s="8">
        <v>1.8867924528301886E-2</v>
      </c>
      <c r="CK520" s="8">
        <f t="shared" si="125"/>
        <v>0</v>
      </c>
      <c r="CL520" s="8">
        <f t="shared" si="126"/>
        <v>0</v>
      </c>
      <c r="CM520" s="8">
        <f t="shared" si="127"/>
        <v>0</v>
      </c>
      <c r="CN520" s="8">
        <f t="shared" si="128"/>
        <v>0</v>
      </c>
      <c r="CO520" s="8">
        <f t="shared" si="129"/>
        <v>0</v>
      </c>
      <c r="CP520" s="8">
        <f t="shared" si="130"/>
        <v>0</v>
      </c>
      <c r="CQ520" s="8">
        <f t="shared" si="131"/>
        <v>0</v>
      </c>
      <c r="CR520" s="8">
        <f t="shared" si="132"/>
        <v>0</v>
      </c>
      <c r="CS520" s="8">
        <f t="shared" si="133"/>
        <v>0</v>
      </c>
      <c r="CT520" s="8">
        <f t="shared" si="134"/>
        <v>0</v>
      </c>
      <c r="CU520" s="8">
        <f t="shared" si="135"/>
        <v>0</v>
      </c>
      <c r="CV520" s="8">
        <f t="shared" si="136"/>
        <v>0</v>
      </c>
      <c r="CW520" s="8" t="str">
        <f>+_xlfn.XLOOKUP(Table1[[#This Row],[L4 Code]],KIRMATAŞ!B:B,KIRMATAŞ!B:B,"")</f>
        <v/>
      </c>
      <c r="CX520" s="8" t="str">
        <f>+_xlfn.XLOOKUP(Table1[[#This Row],[L4 Code]],'SU TEMİNİ'!C:C,'SU TEMİNİ'!C:C,"")</f>
        <v/>
      </c>
      <c r="CY520" s="8" t="str">
        <f>+_xlfn.XLOOKUP(Table1[[#This Row],[L4 Code]],TAŞ!C:C,TAŞ!C:C,"")</f>
        <v/>
      </c>
      <c r="CZ520" s="8" t="str">
        <f>Table1[[#This Row],[L4 Code]]&amp;"-"&amp;Table1[[#This Row],[T1 Code]]</f>
        <v>E-06.MBL-80.DMB-210-1000</v>
      </c>
      <c r="DA520" s="8"/>
      <c r="DB520" s="8"/>
      <c r="DC520" s="8"/>
      <c r="DD520" s="8"/>
      <c r="DE520" s="8"/>
      <c r="DF520" s="8"/>
      <c r="DG520" s="8"/>
      <c r="DH520" s="8"/>
    </row>
    <row r="521" spans="1:112">
      <c r="A521" s="3" t="s">
        <v>5443</v>
      </c>
      <c r="B521" t="s">
        <v>4850</v>
      </c>
      <c r="D521" t="s">
        <v>4967</v>
      </c>
      <c r="F521" s="77" t="s">
        <v>4973</v>
      </c>
      <c r="H521" s="3" t="s">
        <v>5444</v>
      </c>
      <c r="I521" s="3"/>
      <c r="J521" s="78"/>
      <c r="K521" s="78"/>
      <c r="M521" s="78"/>
      <c r="Y521" s="10">
        <v>2.5000000000000001E-2</v>
      </c>
      <c r="Z521" s="8">
        <v>2.5000000000000001E-2</v>
      </c>
      <c r="AA521" s="8">
        <v>2.5000000000000001E-2</v>
      </c>
      <c r="AB521" s="8">
        <v>2.5000000000000001E-2</v>
      </c>
      <c r="AC521" s="8">
        <v>2.5000000000000001E-2</v>
      </c>
      <c r="AD521" s="8">
        <v>2.5000000000000001E-2</v>
      </c>
      <c r="AE521" s="8">
        <v>2.5000000000000001E-2</v>
      </c>
      <c r="AF521" s="8">
        <v>2.5000000000000001E-2</v>
      </c>
      <c r="AG521" s="8">
        <v>2.5000000000000001E-2</v>
      </c>
      <c r="AH521" s="8">
        <v>2.5000000000000001E-2</v>
      </c>
      <c r="AI521" s="8">
        <v>2.5000000000000001E-2</v>
      </c>
      <c r="AJ521" s="8">
        <v>2.5000000000000001E-2</v>
      </c>
      <c r="AK521" s="8">
        <v>2.5000000000000001E-2</v>
      </c>
      <c r="AL521" s="8">
        <v>2.5000000000000001E-2</v>
      </c>
      <c r="AM521" s="8">
        <v>2.5000000000000001E-2</v>
      </c>
      <c r="AN521" s="8">
        <v>2.5000000000000001E-2</v>
      </c>
      <c r="AO521" s="8">
        <v>2.5000000000000001E-2</v>
      </c>
      <c r="AP521" s="8">
        <v>2.5000000000000001E-2</v>
      </c>
      <c r="AQ521" s="8">
        <v>2.5000000000000001E-2</v>
      </c>
      <c r="AR521" s="8">
        <v>2.5000000000000001E-2</v>
      </c>
      <c r="AS521" s="8">
        <v>2.5000000000000001E-2</v>
      </c>
      <c r="AT521" s="8">
        <v>2.5000000000000001E-2</v>
      </c>
      <c r="AU521" s="8">
        <v>2.5000000000000001E-2</v>
      </c>
      <c r="AV521" s="8">
        <v>2.5000000000000001E-2</v>
      </c>
      <c r="AW521" s="8">
        <v>2.5000000000000001E-2</v>
      </c>
      <c r="AX521" s="8">
        <v>2.5000000000000001E-2</v>
      </c>
      <c r="AY521" s="8">
        <v>2.5000000000000001E-2</v>
      </c>
      <c r="AZ521" s="8">
        <v>2.5000000000000001E-2</v>
      </c>
      <c r="BA521" s="8">
        <v>2.5000000000000001E-2</v>
      </c>
      <c r="BB521" s="8">
        <v>2.5000000000000001E-2</v>
      </c>
      <c r="BC521" s="8">
        <v>2.5000000000000001E-2</v>
      </c>
      <c r="BD521" s="8">
        <v>2.5000000000000001E-2</v>
      </c>
      <c r="BE521" s="8">
        <v>2.5000000000000001E-2</v>
      </c>
      <c r="BF521" s="8">
        <v>2.5000000000000001E-2</v>
      </c>
      <c r="BG521" s="8">
        <v>2.5000000000000001E-2</v>
      </c>
      <c r="BH521" s="8">
        <v>2.5000000000000001E-2</v>
      </c>
      <c r="BI521" s="8">
        <v>2.5000000000000001E-2</v>
      </c>
      <c r="BJ521" s="8">
        <v>2.5000000000000001E-2</v>
      </c>
      <c r="BK521" s="8">
        <v>2.5000000000000001E-2</v>
      </c>
      <c r="BL521" s="8">
        <v>2.5000000000000001E-2</v>
      </c>
      <c r="BM521" s="8">
        <v>1.8867924528301886E-2</v>
      </c>
      <c r="BN521" s="8">
        <v>1.8867924528301886E-2</v>
      </c>
      <c r="BO521" s="8">
        <v>1.8867924528301886E-2</v>
      </c>
      <c r="BP521" s="8">
        <v>1.8867924528301886E-2</v>
      </c>
      <c r="BQ521" s="8">
        <v>1.8867924528301886E-2</v>
      </c>
      <c r="BR521" s="8">
        <v>1.8867924528301886E-2</v>
      </c>
      <c r="BS521" s="8">
        <v>1.8867924528301886E-2</v>
      </c>
      <c r="BT521" s="8">
        <v>1.8867924528301886E-2</v>
      </c>
      <c r="BU521" s="8">
        <v>1.8867924528301886E-2</v>
      </c>
      <c r="BV521" s="8">
        <v>1.8867924528301886E-2</v>
      </c>
      <c r="BW521" s="8">
        <v>1.8867924528301886E-2</v>
      </c>
      <c r="CK521" s="8">
        <f t="shared" si="125"/>
        <v>0</v>
      </c>
      <c r="CL521" s="8">
        <f t="shared" si="126"/>
        <v>0</v>
      </c>
      <c r="CM521" s="8">
        <f t="shared" si="127"/>
        <v>0</v>
      </c>
      <c r="CN521" s="8">
        <f t="shared" si="128"/>
        <v>0</v>
      </c>
      <c r="CO521" s="8">
        <f t="shared" si="129"/>
        <v>0</v>
      </c>
      <c r="CP521" s="8">
        <f t="shared" si="130"/>
        <v>0</v>
      </c>
      <c r="CQ521" s="8">
        <f t="shared" si="131"/>
        <v>0</v>
      </c>
      <c r="CR521" s="8">
        <f t="shared" si="132"/>
        <v>0</v>
      </c>
      <c r="CS521" s="8">
        <f t="shared" si="133"/>
        <v>0</v>
      </c>
      <c r="CT521" s="8">
        <f t="shared" si="134"/>
        <v>0</v>
      </c>
      <c r="CU521" s="8">
        <f t="shared" si="135"/>
        <v>0</v>
      </c>
      <c r="CV521" s="8">
        <f t="shared" si="136"/>
        <v>0</v>
      </c>
      <c r="CW521" s="8" t="str">
        <f>+_xlfn.XLOOKUP(Table1[[#This Row],[L4 Code]],KIRMATAŞ!B:B,KIRMATAŞ!B:B,"")</f>
        <v/>
      </c>
      <c r="CX521" s="8" t="str">
        <f>+_xlfn.XLOOKUP(Table1[[#This Row],[L4 Code]],'SU TEMİNİ'!C:C,'SU TEMİNİ'!C:C,"")</f>
        <v/>
      </c>
      <c r="CY521" s="8" t="str">
        <f>+_xlfn.XLOOKUP(Table1[[#This Row],[L4 Code]],TAŞ!C:C,TAŞ!C:C,"")</f>
        <v/>
      </c>
      <c r="CZ521" s="8" t="str">
        <f>Table1[[#This Row],[L4 Code]]&amp;"-"&amp;Table1[[#This Row],[T1 Code]]</f>
        <v>E-06.MBL-90.DGR-110-1000</v>
      </c>
      <c r="DA521" s="8"/>
      <c r="DB521" s="8"/>
      <c r="DC521" s="8"/>
      <c r="DD521" s="8"/>
      <c r="DE521" s="8"/>
      <c r="DF521" s="8"/>
      <c r="DG521" s="8"/>
      <c r="DH521" s="8"/>
    </row>
    <row r="536" spans="25:29">
      <c r="AA536" s="110"/>
      <c r="AB536" s="110"/>
      <c r="AC536" s="110"/>
    </row>
    <row r="538" spans="25:29">
      <c r="Y538" s="97"/>
    </row>
  </sheetData>
  <phoneticPr fontId="4" type="noConversion"/>
  <pageMargins left="0.7" right="0.7" top="0.75" bottom="0.75" header="0.3" footer="0.3"/>
  <pageSetup paperSize="9" orientation="portrait" r:id="rId1"/>
  <headerFooter>
    <oddFooter>&amp;L_x000D_&amp;1#&amp;"#0000FF"&amp;8&amp;K000000 Bu dokümanda HASSAS bilgi bulunmamaktadır. / This document does not contain SENSITIVE information.</oddFooter>
  </headerFooter>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8B2D-E0F7-4DA0-BBD5-ECEC94A90F5C}">
  <sheetPr codeName="Sheet7"/>
  <dimension ref="B1:U1804"/>
  <sheetViews>
    <sheetView workbookViewId="0">
      <selection activeCell="J84" sqref="J84:N84 P84:AA84 AC84:AN84 AP84:BA84 BC84:BI84"/>
    </sheetView>
  </sheetViews>
  <sheetFormatPr defaultRowHeight="14" outlineLevelRow="3"/>
  <cols>
    <col min="1" max="1" width="1.7265625" style="11" customWidth="1"/>
    <col min="2" max="2" width="19.81640625" style="11" bestFit="1" customWidth="1"/>
    <col min="3" max="3" width="95.36328125" style="11" customWidth="1"/>
    <col min="4" max="16384" width="8.7265625" style="11"/>
  </cols>
  <sheetData>
    <row r="1" spans="2:21" ht="10" customHeight="1" thickBot="1"/>
    <row r="2" spans="2:21" ht="44" thickBot="1">
      <c r="B2" s="12" t="s">
        <v>80</v>
      </c>
      <c r="C2" s="12" t="s">
        <v>81</v>
      </c>
      <c r="D2" s="13" t="s">
        <v>82</v>
      </c>
      <c r="E2" s="14" t="s">
        <v>83</v>
      </c>
      <c r="F2" s="14" t="s">
        <v>84</v>
      </c>
      <c r="G2" s="15" t="s">
        <v>85</v>
      </c>
      <c r="H2" s="16" t="s">
        <v>86</v>
      </c>
      <c r="I2" s="16" t="s">
        <v>87</v>
      </c>
      <c r="J2" s="13" t="s">
        <v>88</v>
      </c>
      <c r="K2" s="17" t="s">
        <v>89</v>
      </c>
      <c r="L2" s="17" t="s">
        <v>90</v>
      </c>
      <c r="M2" s="13" t="s">
        <v>91</v>
      </c>
      <c r="N2" s="18" t="s">
        <v>92</v>
      </c>
      <c r="O2" s="18" t="s">
        <v>93</v>
      </c>
      <c r="P2" s="18" t="s">
        <v>94</v>
      </c>
      <c r="Q2" s="13" t="s">
        <v>95</v>
      </c>
      <c r="R2" s="13" t="s">
        <v>96</v>
      </c>
      <c r="S2" s="13" t="s">
        <v>97</v>
      </c>
      <c r="T2" s="13" t="s">
        <v>98</v>
      </c>
      <c r="U2" s="13" t="s">
        <v>99</v>
      </c>
    </row>
    <row r="3" spans="2:21" ht="14.5">
      <c r="B3" s="19" t="s">
        <v>100</v>
      </c>
      <c r="C3" s="20" t="s">
        <v>101</v>
      </c>
      <c r="D3" s="21" t="s">
        <v>102</v>
      </c>
      <c r="E3" s="22" t="s">
        <v>102</v>
      </c>
      <c r="F3" s="21" t="s">
        <v>102</v>
      </c>
      <c r="G3" s="22" t="s">
        <v>102</v>
      </c>
      <c r="H3" s="23">
        <v>0</v>
      </c>
      <c r="I3" s="23">
        <v>0</v>
      </c>
      <c r="J3" s="22" t="s">
        <v>102</v>
      </c>
      <c r="K3" s="24">
        <v>0</v>
      </c>
      <c r="L3" s="24" t="s">
        <v>102</v>
      </c>
      <c r="M3" s="21" t="s">
        <v>102</v>
      </c>
      <c r="N3" s="25">
        <v>0</v>
      </c>
      <c r="O3" s="25">
        <v>0</v>
      </c>
      <c r="P3" s="25">
        <v>0</v>
      </c>
      <c r="Q3" s="21" t="s">
        <v>100</v>
      </c>
      <c r="R3" s="21" t="s">
        <v>102</v>
      </c>
      <c r="S3" s="21" t="s">
        <v>102</v>
      </c>
      <c r="T3" s="21" t="s">
        <v>102</v>
      </c>
      <c r="U3" s="26">
        <v>1</v>
      </c>
    </row>
    <row r="4" spans="2:21" ht="14.5" outlineLevel="1">
      <c r="B4" s="27" t="s">
        <v>103</v>
      </c>
      <c r="C4" s="28" t="s">
        <v>104</v>
      </c>
      <c r="D4" s="29" t="s">
        <v>102</v>
      </c>
      <c r="E4" s="30" t="s">
        <v>102</v>
      </c>
      <c r="F4" s="29" t="s">
        <v>102</v>
      </c>
      <c r="G4" s="30" t="s">
        <v>102</v>
      </c>
      <c r="H4" s="31">
        <v>0</v>
      </c>
      <c r="I4" s="31">
        <v>0</v>
      </c>
      <c r="J4" s="30" t="s">
        <v>102</v>
      </c>
      <c r="K4" s="32">
        <v>0</v>
      </c>
      <c r="L4" s="32" t="s">
        <v>102</v>
      </c>
      <c r="M4" s="29" t="s">
        <v>102</v>
      </c>
      <c r="N4" s="33">
        <v>0</v>
      </c>
      <c r="O4" s="33">
        <v>0</v>
      </c>
      <c r="P4" s="33">
        <v>0</v>
      </c>
      <c r="Q4" s="29" t="s">
        <v>102</v>
      </c>
      <c r="R4" s="29" t="s">
        <v>105</v>
      </c>
      <c r="S4" s="29" t="s">
        <v>102</v>
      </c>
      <c r="T4" s="29" t="s">
        <v>102</v>
      </c>
      <c r="U4" s="34">
        <v>2</v>
      </c>
    </row>
    <row r="5" spans="2:21" ht="14.5" outlineLevel="2">
      <c r="B5" s="35" t="s">
        <v>106</v>
      </c>
      <c r="C5" s="36" t="s">
        <v>107</v>
      </c>
      <c r="D5" s="37" t="s">
        <v>102</v>
      </c>
      <c r="E5" s="38" t="s">
        <v>102</v>
      </c>
      <c r="F5" s="37" t="s">
        <v>102</v>
      </c>
      <c r="G5" s="38" t="s">
        <v>102</v>
      </c>
      <c r="H5" s="39">
        <v>0</v>
      </c>
      <c r="I5" s="39">
        <v>0</v>
      </c>
      <c r="J5" s="38" t="s">
        <v>102</v>
      </c>
      <c r="K5" s="40">
        <v>0</v>
      </c>
      <c r="L5" s="40" t="s">
        <v>102</v>
      </c>
      <c r="M5" s="37" t="s">
        <v>102</v>
      </c>
      <c r="N5" s="41">
        <v>0</v>
      </c>
      <c r="O5" s="41">
        <v>0</v>
      </c>
      <c r="P5" s="41">
        <v>0</v>
      </c>
      <c r="Q5" s="37" t="s">
        <v>102</v>
      </c>
      <c r="R5" s="37" t="s">
        <v>102</v>
      </c>
      <c r="S5" s="37" t="s">
        <v>108</v>
      </c>
      <c r="T5" s="37" t="s">
        <v>102</v>
      </c>
      <c r="U5" s="42">
        <v>3</v>
      </c>
    </row>
    <row r="6" spans="2:21" ht="14.5" outlineLevel="3">
      <c r="B6" s="43" t="s">
        <v>109</v>
      </c>
      <c r="C6" s="44" t="s">
        <v>110</v>
      </c>
      <c r="D6" s="45" t="s">
        <v>111</v>
      </c>
      <c r="E6" s="46" t="s">
        <v>112</v>
      </c>
      <c r="F6" s="45" t="s">
        <v>113</v>
      </c>
      <c r="G6" s="46" t="s">
        <v>114</v>
      </c>
      <c r="H6" s="47">
        <v>62.4</v>
      </c>
      <c r="I6" s="47">
        <v>33827371.369999997</v>
      </c>
      <c r="J6" s="46" t="s">
        <v>115</v>
      </c>
      <c r="K6" s="48">
        <v>2</v>
      </c>
      <c r="L6" s="48" t="s">
        <v>116</v>
      </c>
      <c r="M6" s="45" t="s">
        <v>117</v>
      </c>
      <c r="N6" s="49">
        <v>0</v>
      </c>
      <c r="O6" s="49">
        <v>0</v>
      </c>
      <c r="P6" s="49">
        <v>0</v>
      </c>
      <c r="Q6" s="45" t="s">
        <v>102</v>
      </c>
      <c r="R6" s="45" t="s">
        <v>102</v>
      </c>
      <c r="S6" s="45" t="s">
        <v>102</v>
      </c>
      <c r="T6" s="45" t="s">
        <v>118</v>
      </c>
      <c r="U6" s="50">
        <v>4</v>
      </c>
    </row>
    <row r="7" spans="2:21" ht="14.5" outlineLevel="3">
      <c r="B7" s="43" t="s">
        <v>119</v>
      </c>
      <c r="C7" s="44" t="s">
        <v>120</v>
      </c>
      <c r="D7" s="45" t="s">
        <v>111</v>
      </c>
      <c r="E7" s="46" t="s">
        <v>112</v>
      </c>
      <c r="F7" s="45" t="s">
        <v>121</v>
      </c>
      <c r="G7" s="46" t="s">
        <v>122</v>
      </c>
      <c r="H7" s="47">
        <v>117.26</v>
      </c>
      <c r="I7" s="47">
        <v>9854032.5</v>
      </c>
      <c r="J7" s="46" t="s">
        <v>115</v>
      </c>
      <c r="K7" s="48">
        <v>2</v>
      </c>
      <c r="L7" s="48" t="s">
        <v>116</v>
      </c>
      <c r="M7" s="45" t="s">
        <v>117</v>
      </c>
      <c r="N7" s="49">
        <v>0</v>
      </c>
      <c r="O7" s="49">
        <v>0</v>
      </c>
      <c r="P7" s="49">
        <v>0</v>
      </c>
      <c r="Q7" s="45" t="s">
        <v>102</v>
      </c>
      <c r="R7" s="45" t="s">
        <v>102</v>
      </c>
      <c r="S7" s="45" t="s">
        <v>102</v>
      </c>
      <c r="T7" s="45" t="s">
        <v>123</v>
      </c>
      <c r="U7" s="50">
        <v>4</v>
      </c>
    </row>
    <row r="8" spans="2:21" ht="14.5" outlineLevel="3">
      <c r="B8" s="43" t="s">
        <v>124</v>
      </c>
      <c r="C8" s="44" t="s">
        <v>125</v>
      </c>
      <c r="D8" s="45" t="s">
        <v>111</v>
      </c>
      <c r="E8" s="46" t="s">
        <v>112</v>
      </c>
      <c r="F8" s="45" t="s">
        <v>126</v>
      </c>
      <c r="G8" s="46" t="s">
        <v>127</v>
      </c>
      <c r="H8" s="47">
        <v>106</v>
      </c>
      <c r="I8" s="47">
        <v>1028257.2</v>
      </c>
      <c r="J8" s="46" t="s">
        <v>115</v>
      </c>
      <c r="K8" s="48">
        <v>2</v>
      </c>
      <c r="L8" s="48" t="s">
        <v>116</v>
      </c>
      <c r="M8" s="45" t="s">
        <v>117</v>
      </c>
      <c r="N8" s="49">
        <v>0</v>
      </c>
      <c r="O8" s="49">
        <v>0</v>
      </c>
      <c r="P8" s="49">
        <v>0</v>
      </c>
      <c r="Q8" s="45" t="s">
        <v>102</v>
      </c>
      <c r="R8" s="45" t="s">
        <v>102</v>
      </c>
      <c r="S8" s="45" t="s">
        <v>102</v>
      </c>
      <c r="T8" s="45" t="s">
        <v>128</v>
      </c>
      <c r="U8" s="50">
        <v>4</v>
      </c>
    </row>
    <row r="9" spans="2:21" ht="14.5" outlineLevel="3">
      <c r="B9" s="43" t="s">
        <v>129</v>
      </c>
      <c r="C9" s="44" t="s">
        <v>130</v>
      </c>
      <c r="D9" s="45" t="s">
        <v>111</v>
      </c>
      <c r="E9" s="46" t="s">
        <v>112</v>
      </c>
      <c r="F9" s="45" t="s">
        <v>131</v>
      </c>
      <c r="G9" s="46" t="s">
        <v>132</v>
      </c>
      <c r="H9" s="47">
        <v>220</v>
      </c>
      <c r="I9" s="47">
        <v>1627815.6</v>
      </c>
      <c r="J9" s="46" t="s">
        <v>115</v>
      </c>
      <c r="K9" s="48">
        <v>2</v>
      </c>
      <c r="L9" s="48" t="s">
        <v>116</v>
      </c>
      <c r="M9" s="45" t="s">
        <v>117</v>
      </c>
      <c r="N9" s="49">
        <v>0</v>
      </c>
      <c r="O9" s="49">
        <v>0</v>
      </c>
      <c r="P9" s="49">
        <v>0</v>
      </c>
      <c r="Q9" s="45" t="s">
        <v>102</v>
      </c>
      <c r="R9" s="45" t="s">
        <v>102</v>
      </c>
      <c r="S9" s="45" t="s">
        <v>102</v>
      </c>
      <c r="T9" s="45" t="s">
        <v>133</v>
      </c>
      <c r="U9" s="50">
        <v>4</v>
      </c>
    </row>
    <row r="10" spans="2:21" ht="14.5" outlineLevel="3">
      <c r="B10" s="43" t="s">
        <v>134</v>
      </c>
      <c r="C10" s="44" t="s">
        <v>135</v>
      </c>
      <c r="D10" s="45" t="s">
        <v>111</v>
      </c>
      <c r="E10" s="46" t="s">
        <v>112</v>
      </c>
      <c r="F10" s="45" t="s">
        <v>136</v>
      </c>
      <c r="G10" s="46" t="s">
        <v>137</v>
      </c>
      <c r="H10" s="47">
        <v>150</v>
      </c>
      <c r="I10" s="47">
        <v>1710000</v>
      </c>
      <c r="J10" s="46" t="s">
        <v>115</v>
      </c>
      <c r="K10" s="48">
        <v>2</v>
      </c>
      <c r="L10" s="48" t="s">
        <v>116</v>
      </c>
      <c r="M10" s="45" t="s">
        <v>117</v>
      </c>
      <c r="N10" s="49">
        <v>0</v>
      </c>
      <c r="O10" s="49">
        <v>0</v>
      </c>
      <c r="P10" s="49">
        <v>0</v>
      </c>
      <c r="Q10" s="45" t="s">
        <v>102</v>
      </c>
      <c r="R10" s="45" t="s">
        <v>102</v>
      </c>
      <c r="S10" s="45" t="s">
        <v>102</v>
      </c>
      <c r="T10" s="45" t="s">
        <v>138</v>
      </c>
      <c r="U10" s="50">
        <v>4</v>
      </c>
    </row>
    <row r="11" spans="2:21" ht="14.5" outlineLevel="3">
      <c r="B11" s="43" t="s">
        <v>139</v>
      </c>
      <c r="C11" s="44" t="s">
        <v>140</v>
      </c>
      <c r="D11" s="45" t="s">
        <v>111</v>
      </c>
      <c r="E11" s="46" t="s">
        <v>112</v>
      </c>
      <c r="F11" s="45" t="s">
        <v>141</v>
      </c>
      <c r="G11" s="46" t="s">
        <v>142</v>
      </c>
      <c r="H11" s="47">
        <v>190</v>
      </c>
      <c r="I11" s="47">
        <v>180000</v>
      </c>
      <c r="J11" s="46" t="s">
        <v>115</v>
      </c>
      <c r="K11" s="48">
        <v>2</v>
      </c>
      <c r="L11" s="48" t="s">
        <v>116</v>
      </c>
      <c r="M11" s="45" t="s">
        <v>117</v>
      </c>
      <c r="N11" s="49">
        <v>0</v>
      </c>
      <c r="O11" s="49">
        <v>0</v>
      </c>
      <c r="P11" s="49">
        <v>0</v>
      </c>
      <c r="Q11" s="45" t="s">
        <v>102</v>
      </c>
      <c r="R11" s="45" t="s">
        <v>102</v>
      </c>
      <c r="S11" s="45" t="s">
        <v>102</v>
      </c>
      <c r="T11" s="45" t="s">
        <v>143</v>
      </c>
      <c r="U11" s="50">
        <v>4</v>
      </c>
    </row>
    <row r="12" spans="2:21" ht="14.5" outlineLevel="2">
      <c r="B12" s="35" t="s">
        <v>144</v>
      </c>
      <c r="C12" s="36" t="s">
        <v>145</v>
      </c>
      <c r="D12" s="37" t="s">
        <v>102</v>
      </c>
      <c r="E12" s="38" t="s">
        <v>102</v>
      </c>
      <c r="F12" s="37" t="s">
        <v>102</v>
      </c>
      <c r="G12" s="38" t="s">
        <v>102</v>
      </c>
      <c r="H12" s="39">
        <v>0</v>
      </c>
      <c r="I12" s="39">
        <v>0</v>
      </c>
      <c r="J12" s="38" t="s">
        <v>102</v>
      </c>
      <c r="K12" s="40">
        <v>0</v>
      </c>
      <c r="L12" s="40" t="s">
        <v>102</v>
      </c>
      <c r="M12" s="37" t="s">
        <v>102</v>
      </c>
      <c r="N12" s="41">
        <v>0</v>
      </c>
      <c r="O12" s="41">
        <v>0</v>
      </c>
      <c r="P12" s="41">
        <v>0</v>
      </c>
      <c r="Q12" s="37" t="s">
        <v>102</v>
      </c>
      <c r="R12" s="37" t="s">
        <v>102</v>
      </c>
      <c r="S12" s="37" t="s">
        <v>146</v>
      </c>
      <c r="T12" s="37" t="s">
        <v>102</v>
      </c>
      <c r="U12" s="42">
        <v>3</v>
      </c>
    </row>
    <row r="13" spans="2:21" ht="14.5" outlineLevel="3">
      <c r="B13" s="43" t="s">
        <v>147</v>
      </c>
      <c r="C13" s="44" t="s">
        <v>148</v>
      </c>
      <c r="D13" s="45" t="s">
        <v>111</v>
      </c>
      <c r="E13" s="46" t="s">
        <v>112</v>
      </c>
      <c r="F13" s="45" t="s">
        <v>149</v>
      </c>
      <c r="G13" s="46" t="s">
        <v>150</v>
      </c>
      <c r="H13" s="47">
        <v>92</v>
      </c>
      <c r="I13" s="47">
        <v>397500.5</v>
      </c>
      <c r="J13" s="46" t="s">
        <v>115</v>
      </c>
      <c r="K13" s="48">
        <v>2</v>
      </c>
      <c r="L13" s="48" t="s">
        <v>116</v>
      </c>
      <c r="M13" s="45" t="s">
        <v>117</v>
      </c>
      <c r="N13" s="49">
        <v>0</v>
      </c>
      <c r="O13" s="49">
        <v>0</v>
      </c>
      <c r="P13" s="49">
        <v>0</v>
      </c>
      <c r="Q13" s="45" t="s">
        <v>102</v>
      </c>
      <c r="R13" s="45" t="s">
        <v>102</v>
      </c>
      <c r="S13" s="45" t="s">
        <v>102</v>
      </c>
      <c r="T13" s="45" t="s">
        <v>118</v>
      </c>
      <c r="U13" s="50">
        <v>4</v>
      </c>
    </row>
    <row r="14" spans="2:21" ht="14.5" outlineLevel="3">
      <c r="B14" s="43" t="s">
        <v>151</v>
      </c>
      <c r="C14" s="44" t="s">
        <v>152</v>
      </c>
      <c r="D14" s="45" t="s">
        <v>111</v>
      </c>
      <c r="E14" s="46" t="s">
        <v>112</v>
      </c>
      <c r="F14" s="45" t="s">
        <v>153</v>
      </c>
      <c r="G14" s="46" t="s">
        <v>154</v>
      </c>
      <c r="H14" s="47">
        <v>426</v>
      </c>
      <c r="I14" s="47">
        <v>58878.9</v>
      </c>
      <c r="J14" s="46" t="s">
        <v>115</v>
      </c>
      <c r="K14" s="48">
        <v>2</v>
      </c>
      <c r="L14" s="48" t="s">
        <v>116</v>
      </c>
      <c r="M14" s="45" t="s">
        <v>117</v>
      </c>
      <c r="N14" s="49">
        <v>0</v>
      </c>
      <c r="O14" s="49">
        <v>0</v>
      </c>
      <c r="P14" s="49">
        <v>0</v>
      </c>
      <c r="Q14" s="45" t="s">
        <v>102</v>
      </c>
      <c r="R14" s="45" t="s">
        <v>102</v>
      </c>
      <c r="S14" s="45" t="s">
        <v>102</v>
      </c>
      <c r="T14" s="45" t="s">
        <v>123</v>
      </c>
      <c r="U14" s="50">
        <v>4</v>
      </c>
    </row>
    <row r="15" spans="2:21" ht="14.5" outlineLevel="3">
      <c r="B15" s="43" t="s">
        <v>155</v>
      </c>
      <c r="C15" s="44" t="s">
        <v>156</v>
      </c>
      <c r="D15" s="45" t="s">
        <v>111</v>
      </c>
      <c r="E15" s="46" t="s">
        <v>112</v>
      </c>
      <c r="F15" s="45" t="s">
        <v>157</v>
      </c>
      <c r="G15" s="46" t="s">
        <v>158</v>
      </c>
      <c r="H15" s="47">
        <v>438</v>
      </c>
      <c r="I15" s="47">
        <v>244625.4</v>
      </c>
      <c r="J15" s="46" t="s">
        <v>115</v>
      </c>
      <c r="K15" s="48">
        <v>2</v>
      </c>
      <c r="L15" s="48" t="s">
        <v>116</v>
      </c>
      <c r="M15" s="45" t="s">
        <v>117</v>
      </c>
      <c r="N15" s="49">
        <v>0</v>
      </c>
      <c r="O15" s="49">
        <v>0</v>
      </c>
      <c r="P15" s="49">
        <v>0</v>
      </c>
      <c r="Q15" s="45" t="s">
        <v>102</v>
      </c>
      <c r="R15" s="45" t="s">
        <v>102</v>
      </c>
      <c r="S15" s="45" t="s">
        <v>102</v>
      </c>
      <c r="T15" s="45" t="s">
        <v>128</v>
      </c>
      <c r="U15" s="50">
        <v>4</v>
      </c>
    </row>
    <row r="16" spans="2:21" ht="14.5" outlineLevel="3">
      <c r="B16" s="43" t="s">
        <v>159</v>
      </c>
      <c r="C16" s="44" t="s">
        <v>160</v>
      </c>
      <c r="D16" s="45" t="s">
        <v>111</v>
      </c>
      <c r="E16" s="46" t="s">
        <v>112</v>
      </c>
      <c r="F16" s="45" t="s">
        <v>161</v>
      </c>
      <c r="G16" s="46" t="s">
        <v>162</v>
      </c>
      <c r="H16" s="47">
        <v>624</v>
      </c>
      <c r="I16" s="47">
        <v>390928.5</v>
      </c>
      <c r="J16" s="46" t="s">
        <v>115</v>
      </c>
      <c r="K16" s="48">
        <v>2</v>
      </c>
      <c r="L16" s="48" t="s">
        <v>116</v>
      </c>
      <c r="M16" s="45" t="s">
        <v>117</v>
      </c>
      <c r="N16" s="49">
        <v>0</v>
      </c>
      <c r="O16" s="49">
        <v>0</v>
      </c>
      <c r="P16" s="49">
        <v>0</v>
      </c>
      <c r="Q16" s="45" t="s">
        <v>102</v>
      </c>
      <c r="R16" s="45" t="s">
        <v>102</v>
      </c>
      <c r="S16" s="45" t="s">
        <v>102</v>
      </c>
      <c r="T16" s="45" t="s">
        <v>133</v>
      </c>
      <c r="U16" s="50">
        <v>4</v>
      </c>
    </row>
    <row r="17" spans="2:21" ht="14.5" outlineLevel="3">
      <c r="B17" s="43" t="s">
        <v>163</v>
      </c>
      <c r="C17" s="44" t="s">
        <v>164</v>
      </c>
      <c r="D17" s="45" t="s">
        <v>165</v>
      </c>
      <c r="E17" s="46" t="s">
        <v>112</v>
      </c>
      <c r="F17" s="45" t="s">
        <v>166</v>
      </c>
      <c r="G17" s="46" t="s">
        <v>167</v>
      </c>
      <c r="H17" s="47">
        <v>13000</v>
      </c>
      <c r="I17" s="47">
        <v>83862</v>
      </c>
      <c r="J17" s="46" t="s">
        <v>115</v>
      </c>
      <c r="K17" s="48">
        <v>2</v>
      </c>
      <c r="L17" s="48" t="s">
        <v>116</v>
      </c>
      <c r="M17" s="45" t="s">
        <v>117</v>
      </c>
      <c r="N17" s="49">
        <v>0</v>
      </c>
      <c r="O17" s="49">
        <v>0</v>
      </c>
      <c r="P17" s="49">
        <v>0</v>
      </c>
      <c r="Q17" s="45" t="s">
        <v>102</v>
      </c>
      <c r="R17" s="45" t="s">
        <v>102</v>
      </c>
      <c r="S17" s="45" t="s">
        <v>102</v>
      </c>
      <c r="T17" s="45" t="s">
        <v>138</v>
      </c>
      <c r="U17" s="50">
        <v>4</v>
      </c>
    </row>
    <row r="18" spans="2:21" ht="14.5" outlineLevel="3">
      <c r="B18" s="43" t="s">
        <v>168</v>
      </c>
      <c r="C18" s="44" t="s">
        <v>169</v>
      </c>
      <c r="D18" s="45" t="s">
        <v>111</v>
      </c>
      <c r="E18" s="46" t="s">
        <v>112</v>
      </c>
      <c r="F18" s="45" t="s">
        <v>170</v>
      </c>
      <c r="G18" s="46" t="s">
        <v>171</v>
      </c>
      <c r="H18" s="47">
        <v>729</v>
      </c>
      <c r="I18" s="47">
        <v>27099</v>
      </c>
      <c r="J18" s="46" t="s">
        <v>115</v>
      </c>
      <c r="K18" s="48">
        <v>2</v>
      </c>
      <c r="L18" s="48" t="s">
        <v>116</v>
      </c>
      <c r="M18" s="45" t="s">
        <v>117</v>
      </c>
      <c r="N18" s="49">
        <v>0</v>
      </c>
      <c r="O18" s="49">
        <v>0</v>
      </c>
      <c r="P18" s="49">
        <v>0</v>
      </c>
      <c r="Q18" s="45" t="s">
        <v>102</v>
      </c>
      <c r="R18" s="45" t="s">
        <v>102</v>
      </c>
      <c r="S18" s="45" t="s">
        <v>102</v>
      </c>
      <c r="T18" s="45" t="s">
        <v>143</v>
      </c>
      <c r="U18" s="50">
        <v>4</v>
      </c>
    </row>
    <row r="19" spans="2:21" ht="14.5" outlineLevel="3">
      <c r="B19" s="43" t="s">
        <v>172</v>
      </c>
      <c r="C19" s="44" t="s">
        <v>173</v>
      </c>
      <c r="D19" s="45" t="s">
        <v>111</v>
      </c>
      <c r="E19" s="46" t="s">
        <v>112</v>
      </c>
      <c r="F19" s="45" t="s">
        <v>174</v>
      </c>
      <c r="G19" s="46" t="s">
        <v>175</v>
      </c>
      <c r="H19" s="47">
        <v>150</v>
      </c>
      <c r="I19" s="47">
        <v>176456.7</v>
      </c>
      <c r="J19" s="46" t="s">
        <v>115</v>
      </c>
      <c r="K19" s="48">
        <v>2</v>
      </c>
      <c r="L19" s="48" t="s">
        <v>116</v>
      </c>
      <c r="M19" s="45" t="s">
        <v>117</v>
      </c>
      <c r="N19" s="49">
        <v>0</v>
      </c>
      <c r="O19" s="49">
        <v>0</v>
      </c>
      <c r="P19" s="49">
        <v>0</v>
      </c>
      <c r="Q19" s="45" t="s">
        <v>102</v>
      </c>
      <c r="R19" s="45" t="s">
        <v>102</v>
      </c>
      <c r="S19" s="45" t="s">
        <v>102</v>
      </c>
      <c r="T19" s="45" t="s">
        <v>176</v>
      </c>
      <c r="U19" s="50">
        <v>4</v>
      </c>
    </row>
    <row r="20" spans="2:21" ht="14.5" outlineLevel="3">
      <c r="B20" s="43" t="s">
        <v>177</v>
      </c>
      <c r="C20" s="44" t="s">
        <v>178</v>
      </c>
      <c r="D20" s="45" t="s">
        <v>179</v>
      </c>
      <c r="E20" s="46" t="s">
        <v>112</v>
      </c>
      <c r="F20" s="45" t="s">
        <v>180</v>
      </c>
      <c r="G20" s="46" t="s">
        <v>181</v>
      </c>
      <c r="H20" s="47">
        <v>100</v>
      </c>
      <c r="I20" s="47">
        <v>135000</v>
      </c>
      <c r="J20" s="46" t="s">
        <v>115</v>
      </c>
      <c r="K20" s="48">
        <v>2</v>
      </c>
      <c r="L20" s="48" t="s">
        <v>116</v>
      </c>
      <c r="M20" s="45" t="s">
        <v>117</v>
      </c>
      <c r="N20" s="49">
        <v>0</v>
      </c>
      <c r="O20" s="49">
        <v>0</v>
      </c>
      <c r="P20" s="49">
        <v>0</v>
      </c>
      <c r="Q20" s="45" t="s">
        <v>102</v>
      </c>
      <c r="R20" s="45" t="s">
        <v>102</v>
      </c>
      <c r="S20" s="45" t="s">
        <v>102</v>
      </c>
      <c r="T20" s="45" t="s">
        <v>182</v>
      </c>
      <c r="U20" s="50">
        <v>4</v>
      </c>
    </row>
    <row r="21" spans="2:21" ht="14.5" outlineLevel="3">
      <c r="B21" s="43" t="s">
        <v>183</v>
      </c>
      <c r="C21" s="44" t="s">
        <v>184</v>
      </c>
      <c r="D21" s="45" t="s">
        <v>111</v>
      </c>
      <c r="E21" s="46" t="s">
        <v>112</v>
      </c>
      <c r="F21" s="45" t="s">
        <v>185</v>
      </c>
      <c r="G21" s="46" t="s">
        <v>186</v>
      </c>
      <c r="H21" s="47">
        <v>1158.1500000000001</v>
      </c>
      <c r="I21" s="47">
        <v>2700</v>
      </c>
      <c r="J21" s="46" t="s">
        <v>115</v>
      </c>
      <c r="K21" s="48">
        <v>2</v>
      </c>
      <c r="L21" s="48" t="s">
        <v>116</v>
      </c>
      <c r="M21" s="45" t="s">
        <v>117</v>
      </c>
      <c r="N21" s="49">
        <v>0</v>
      </c>
      <c r="O21" s="49">
        <v>0</v>
      </c>
      <c r="P21" s="49">
        <v>0</v>
      </c>
      <c r="Q21" s="45" t="s">
        <v>102</v>
      </c>
      <c r="R21" s="45" t="s">
        <v>102</v>
      </c>
      <c r="S21" s="45" t="s">
        <v>102</v>
      </c>
      <c r="T21" s="45" t="s">
        <v>187</v>
      </c>
      <c r="U21" s="50">
        <v>4</v>
      </c>
    </row>
    <row r="22" spans="2:21" ht="14.5" outlineLevel="3">
      <c r="B22" s="43" t="s">
        <v>188</v>
      </c>
      <c r="C22" s="44" t="s">
        <v>189</v>
      </c>
      <c r="D22" s="45" t="s">
        <v>179</v>
      </c>
      <c r="E22" s="46" t="s">
        <v>112</v>
      </c>
      <c r="F22" s="45" t="s">
        <v>190</v>
      </c>
      <c r="G22" s="46" t="s">
        <v>191</v>
      </c>
      <c r="H22" s="47">
        <v>437.65</v>
      </c>
      <c r="I22" s="47">
        <v>18000</v>
      </c>
      <c r="J22" s="46" t="s">
        <v>115</v>
      </c>
      <c r="K22" s="48">
        <v>2</v>
      </c>
      <c r="L22" s="48" t="s">
        <v>116</v>
      </c>
      <c r="M22" s="45" t="s">
        <v>117</v>
      </c>
      <c r="N22" s="49">
        <v>0</v>
      </c>
      <c r="O22" s="49">
        <v>0</v>
      </c>
      <c r="P22" s="49">
        <v>0</v>
      </c>
      <c r="Q22" s="45" t="s">
        <v>102</v>
      </c>
      <c r="R22" s="45" t="s">
        <v>102</v>
      </c>
      <c r="S22" s="45" t="s">
        <v>102</v>
      </c>
      <c r="T22" s="45" t="s">
        <v>192</v>
      </c>
      <c r="U22" s="50">
        <v>4</v>
      </c>
    </row>
    <row r="23" spans="2:21" ht="14.5" outlineLevel="3">
      <c r="B23" s="43" t="s">
        <v>193</v>
      </c>
      <c r="C23" s="44" t="s">
        <v>194</v>
      </c>
      <c r="D23" s="45" t="s">
        <v>195</v>
      </c>
      <c r="E23" s="46" t="s">
        <v>112</v>
      </c>
      <c r="F23" s="45" t="s">
        <v>196</v>
      </c>
      <c r="G23" s="46" t="s">
        <v>197</v>
      </c>
      <c r="H23" s="47">
        <v>26.41</v>
      </c>
      <c r="I23" s="47">
        <v>2299.5</v>
      </c>
      <c r="J23" s="46" t="s">
        <v>115</v>
      </c>
      <c r="K23" s="48">
        <v>2</v>
      </c>
      <c r="L23" s="48" t="s">
        <v>116</v>
      </c>
      <c r="M23" s="45" t="s">
        <v>117</v>
      </c>
      <c r="N23" s="49">
        <v>0</v>
      </c>
      <c r="O23" s="49">
        <v>0</v>
      </c>
      <c r="P23" s="49">
        <v>0</v>
      </c>
      <c r="Q23" s="45" t="s">
        <v>102</v>
      </c>
      <c r="R23" s="45" t="s">
        <v>102</v>
      </c>
      <c r="S23" s="45" t="s">
        <v>102</v>
      </c>
      <c r="T23" s="45" t="s">
        <v>198</v>
      </c>
      <c r="U23" s="50">
        <v>4</v>
      </c>
    </row>
    <row r="24" spans="2:21" ht="14.5" outlineLevel="3">
      <c r="B24" s="43" t="s">
        <v>199</v>
      </c>
      <c r="C24" s="44" t="s">
        <v>200</v>
      </c>
      <c r="D24" s="45" t="s">
        <v>111</v>
      </c>
      <c r="E24" s="46" t="s">
        <v>112</v>
      </c>
      <c r="F24" s="45" t="s">
        <v>201</v>
      </c>
      <c r="G24" s="46" t="s">
        <v>202</v>
      </c>
      <c r="H24" s="47">
        <v>1412.4</v>
      </c>
      <c r="I24" s="47">
        <v>83794.5</v>
      </c>
      <c r="J24" s="46" t="s">
        <v>115</v>
      </c>
      <c r="K24" s="48">
        <v>2</v>
      </c>
      <c r="L24" s="48" t="s">
        <v>116</v>
      </c>
      <c r="M24" s="45" t="s">
        <v>117</v>
      </c>
      <c r="N24" s="49">
        <v>0</v>
      </c>
      <c r="O24" s="49">
        <v>0</v>
      </c>
      <c r="P24" s="49">
        <v>0</v>
      </c>
      <c r="Q24" s="45" t="s">
        <v>102</v>
      </c>
      <c r="R24" s="45" t="s">
        <v>102</v>
      </c>
      <c r="S24" s="45" t="s">
        <v>102</v>
      </c>
      <c r="T24" s="45" t="s">
        <v>203</v>
      </c>
      <c r="U24" s="50">
        <v>4</v>
      </c>
    </row>
    <row r="25" spans="2:21" ht="14.5" outlineLevel="3">
      <c r="B25" s="43" t="s">
        <v>204</v>
      </c>
      <c r="C25" s="44" t="s">
        <v>205</v>
      </c>
      <c r="D25" s="45" t="s">
        <v>179</v>
      </c>
      <c r="E25" s="46" t="s">
        <v>112</v>
      </c>
      <c r="F25" s="45" t="s">
        <v>206</v>
      </c>
      <c r="G25" s="46" t="s">
        <v>207</v>
      </c>
      <c r="H25" s="47">
        <v>1258.33</v>
      </c>
      <c r="I25" s="47">
        <v>27000</v>
      </c>
      <c r="J25" s="46" t="s">
        <v>115</v>
      </c>
      <c r="K25" s="48">
        <v>2</v>
      </c>
      <c r="L25" s="48" t="s">
        <v>116</v>
      </c>
      <c r="M25" s="45" t="s">
        <v>117</v>
      </c>
      <c r="N25" s="49">
        <v>0</v>
      </c>
      <c r="O25" s="49">
        <v>0</v>
      </c>
      <c r="P25" s="49">
        <v>0</v>
      </c>
      <c r="Q25" s="45" t="s">
        <v>102</v>
      </c>
      <c r="R25" s="45" t="s">
        <v>102</v>
      </c>
      <c r="S25" s="45" t="s">
        <v>102</v>
      </c>
      <c r="T25" s="45" t="s">
        <v>208</v>
      </c>
      <c r="U25" s="50">
        <v>4</v>
      </c>
    </row>
    <row r="26" spans="2:21" ht="14.5" outlineLevel="3">
      <c r="B26" s="43" t="s">
        <v>209</v>
      </c>
      <c r="C26" s="44" t="s">
        <v>210</v>
      </c>
      <c r="D26" s="45" t="s">
        <v>179</v>
      </c>
      <c r="E26" s="46" t="s">
        <v>112</v>
      </c>
      <c r="F26" s="45" t="s">
        <v>211</v>
      </c>
      <c r="G26" s="46" t="s">
        <v>212</v>
      </c>
      <c r="H26" s="47">
        <v>250</v>
      </c>
      <c r="I26" s="47">
        <v>934982.1</v>
      </c>
      <c r="J26" s="46" t="s">
        <v>115</v>
      </c>
      <c r="K26" s="48">
        <v>2</v>
      </c>
      <c r="L26" s="48" t="s">
        <v>116</v>
      </c>
      <c r="M26" s="45" t="s">
        <v>117</v>
      </c>
      <c r="N26" s="49">
        <v>0</v>
      </c>
      <c r="O26" s="49">
        <v>0</v>
      </c>
      <c r="P26" s="49">
        <v>0</v>
      </c>
      <c r="Q26" s="45" t="s">
        <v>102</v>
      </c>
      <c r="R26" s="45" t="s">
        <v>102</v>
      </c>
      <c r="S26" s="45" t="s">
        <v>102</v>
      </c>
      <c r="T26" s="45" t="s">
        <v>213</v>
      </c>
      <c r="U26" s="50">
        <v>4</v>
      </c>
    </row>
    <row r="27" spans="2:21" ht="14.5" outlineLevel="3">
      <c r="B27" s="43" t="s">
        <v>214</v>
      </c>
      <c r="C27" s="44" t="s">
        <v>215</v>
      </c>
      <c r="D27" s="45" t="s">
        <v>165</v>
      </c>
      <c r="E27" s="46" t="s">
        <v>112</v>
      </c>
      <c r="F27" s="45" t="s">
        <v>216</v>
      </c>
      <c r="G27" s="46" t="s">
        <v>217</v>
      </c>
      <c r="H27" s="47">
        <v>16000</v>
      </c>
      <c r="I27" s="47">
        <v>7200</v>
      </c>
      <c r="J27" s="46" t="s">
        <v>115</v>
      </c>
      <c r="K27" s="48">
        <v>2</v>
      </c>
      <c r="L27" s="48" t="s">
        <v>116</v>
      </c>
      <c r="M27" s="45" t="s">
        <v>117</v>
      </c>
      <c r="N27" s="49">
        <v>0</v>
      </c>
      <c r="O27" s="49">
        <v>0</v>
      </c>
      <c r="P27" s="49">
        <v>0</v>
      </c>
      <c r="Q27" s="45" t="s">
        <v>102</v>
      </c>
      <c r="R27" s="45" t="s">
        <v>102</v>
      </c>
      <c r="S27" s="45" t="s">
        <v>102</v>
      </c>
      <c r="T27" s="45" t="s">
        <v>218</v>
      </c>
      <c r="U27" s="50">
        <v>4</v>
      </c>
    </row>
    <row r="28" spans="2:21" ht="14.5" outlineLevel="3">
      <c r="B28" s="43" t="s">
        <v>219</v>
      </c>
      <c r="C28" s="44" t="s">
        <v>220</v>
      </c>
      <c r="D28" s="45" t="s">
        <v>179</v>
      </c>
      <c r="E28" s="46" t="s">
        <v>112</v>
      </c>
      <c r="F28" s="45" t="s">
        <v>221</v>
      </c>
      <c r="G28" s="46" t="s">
        <v>222</v>
      </c>
      <c r="H28" s="47">
        <v>636</v>
      </c>
      <c r="I28" s="47">
        <v>1660000</v>
      </c>
      <c r="J28" s="46" t="s">
        <v>115</v>
      </c>
      <c r="K28" s="48">
        <v>2</v>
      </c>
      <c r="L28" s="48" t="s">
        <v>116</v>
      </c>
      <c r="M28" s="45" t="s">
        <v>117</v>
      </c>
      <c r="N28" s="49">
        <v>0</v>
      </c>
      <c r="O28" s="49">
        <v>0</v>
      </c>
      <c r="P28" s="49">
        <v>0</v>
      </c>
      <c r="Q28" s="45" t="s">
        <v>102</v>
      </c>
      <c r="R28" s="45" t="s">
        <v>102</v>
      </c>
      <c r="S28" s="45" t="s">
        <v>102</v>
      </c>
      <c r="T28" s="45" t="s">
        <v>223</v>
      </c>
      <c r="U28" s="50">
        <v>4</v>
      </c>
    </row>
    <row r="29" spans="2:21" ht="14.5" outlineLevel="3">
      <c r="B29" s="43" t="s">
        <v>224</v>
      </c>
      <c r="C29" s="44" t="s">
        <v>225</v>
      </c>
      <c r="D29" s="45" t="s">
        <v>111</v>
      </c>
      <c r="E29" s="46" t="s">
        <v>112</v>
      </c>
      <c r="F29" s="45" t="s">
        <v>226</v>
      </c>
      <c r="G29" s="46" t="s">
        <v>227</v>
      </c>
      <c r="H29" s="47">
        <v>285.25</v>
      </c>
      <c r="I29" s="47">
        <v>135000</v>
      </c>
      <c r="J29" s="46" t="s">
        <v>115</v>
      </c>
      <c r="K29" s="48">
        <v>2</v>
      </c>
      <c r="L29" s="48" t="s">
        <v>116</v>
      </c>
      <c r="M29" s="45" t="s">
        <v>117</v>
      </c>
      <c r="N29" s="49">
        <v>0</v>
      </c>
      <c r="O29" s="49">
        <v>0</v>
      </c>
      <c r="P29" s="49">
        <v>0</v>
      </c>
      <c r="Q29" s="45" t="s">
        <v>102</v>
      </c>
      <c r="R29" s="45" t="s">
        <v>102</v>
      </c>
      <c r="S29" s="45" t="s">
        <v>102</v>
      </c>
      <c r="T29" s="45" t="s">
        <v>228</v>
      </c>
      <c r="U29" s="50">
        <v>4</v>
      </c>
    </row>
    <row r="30" spans="2:21" ht="14.5" outlineLevel="3">
      <c r="B30" s="43" t="s">
        <v>229</v>
      </c>
      <c r="C30" s="44" t="s">
        <v>230</v>
      </c>
      <c r="D30" s="45" t="s">
        <v>195</v>
      </c>
      <c r="E30" s="46" t="s">
        <v>112</v>
      </c>
      <c r="F30" s="45" t="s">
        <v>231</v>
      </c>
      <c r="G30" s="46" t="s">
        <v>232</v>
      </c>
      <c r="H30" s="47">
        <v>93</v>
      </c>
      <c r="I30" s="47">
        <v>29324.7</v>
      </c>
      <c r="J30" s="46" t="s">
        <v>115</v>
      </c>
      <c r="K30" s="48">
        <v>2</v>
      </c>
      <c r="L30" s="48" t="s">
        <v>116</v>
      </c>
      <c r="M30" s="45" t="s">
        <v>117</v>
      </c>
      <c r="N30" s="49">
        <v>0</v>
      </c>
      <c r="O30" s="49">
        <v>0</v>
      </c>
      <c r="P30" s="49">
        <v>0</v>
      </c>
      <c r="Q30" s="45" t="s">
        <v>102</v>
      </c>
      <c r="R30" s="45" t="s">
        <v>102</v>
      </c>
      <c r="S30" s="45" t="s">
        <v>102</v>
      </c>
      <c r="T30" s="45" t="s">
        <v>233</v>
      </c>
      <c r="U30" s="50">
        <v>4</v>
      </c>
    </row>
    <row r="31" spans="2:21" ht="14.5" outlineLevel="3">
      <c r="B31" s="43" t="s">
        <v>234</v>
      </c>
      <c r="C31" s="44" t="s">
        <v>235</v>
      </c>
      <c r="D31" s="45" t="s">
        <v>179</v>
      </c>
      <c r="E31" s="46" t="s">
        <v>112</v>
      </c>
      <c r="F31" s="45" t="s">
        <v>236</v>
      </c>
      <c r="G31" s="46" t="s">
        <v>237</v>
      </c>
      <c r="H31" s="47">
        <v>407.36</v>
      </c>
      <c r="I31" s="47">
        <v>630000</v>
      </c>
      <c r="J31" s="46" t="s">
        <v>115</v>
      </c>
      <c r="K31" s="48">
        <v>2</v>
      </c>
      <c r="L31" s="48" t="s">
        <v>116</v>
      </c>
      <c r="M31" s="45" t="s">
        <v>117</v>
      </c>
      <c r="N31" s="49">
        <v>0</v>
      </c>
      <c r="O31" s="49">
        <v>0</v>
      </c>
      <c r="P31" s="49">
        <v>0</v>
      </c>
      <c r="Q31" s="45" t="s">
        <v>102</v>
      </c>
      <c r="R31" s="45" t="s">
        <v>102</v>
      </c>
      <c r="S31" s="45" t="s">
        <v>102</v>
      </c>
      <c r="T31" s="45" t="s">
        <v>238</v>
      </c>
      <c r="U31" s="50">
        <v>4</v>
      </c>
    </row>
    <row r="32" spans="2:21" ht="14.5" outlineLevel="3">
      <c r="B32" s="43" t="s">
        <v>239</v>
      </c>
      <c r="C32" s="44" t="s">
        <v>240</v>
      </c>
      <c r="D32" s="45" t="s">
        <v>179</v>
      </c>
      <c r="E32" s="46" t="s">
        <v>112</v>
      </c>
      <c r="F32" s="45" t="s">
        <v>241</v>
      </c>
      <c r="G32" s="46" t="s">
        <v>242</v>
      </c>
      <c r="H32" s="47">
        <v>155</v>
      </c>
      <c r="I32" s="47">
        <v>153188.88</v>
      </c>
      <c r="J32" s="46" t="s">
        <v>115</v>
      </c>
      <c r="K32" s="48">
        <v>2</v>
      </c>
      <c r="L32" s="48" t="s">
        <v>116</v>
      </c>
      <c r="M32" s="45" t="s">
        <v>117</v>
      </c>
      <c r="N32" s="49">
        <v>0</v>
      </c>
      <c r="O32" s="49">
        <v>0</v>
      </c>
      <c r="P32" s="49">
        <v>0</v>
      </c>
      <c r="Q32" s="45" t="s">
        <v>102</v>
      </c>
      <c r="R32" s="45" t="s">
        <v>102</v>
      </c>
      <c r="S32" s="45" t="s">
        <v>102</v>
      </c>
      <c r="T32" s="45" t="s">
        <v>243</v>
      </c>
      <c r="U32" s="50">
        <v>4</v>
      </c>
    </row>
    <row r="33" spans="2:21" ht="14.5" outlineLevel="2">
      <c r="B33" s="35" t="s">
        <v>244</v>
      </c>
      <c r="C33" s="36" t="s">
        <v>245</v>
      </c>
      <c r="D33" s="37" t="s">
        <v>102</v>
      </c>
      <c r="E33" s="38" t="s">
        <v>102</v>
      </c>
      <c r="F33" s="37" t="s">
        <v>102</v>
      </c>
      <c r="G33" s="38" t="s">
        <v>102</v>
      </c>
      <c r="H33" s="39">
        <v>0</v>
      </c>
      <c r="I33" s="39">
        <v>0</v>
      </c>
      <c r="J33" s="38" t="s">
        <v>102</v>
      </c>
      <c r="K33" s="40">
        <v>0</v>
      </c>
      <c r="L33" s="40" t="s">
        <v>102</v>
      </c>
      <c r="M33" s="37" t="s">
        <v>102</v>
      </c>
      <c r="N33" s="41">
        <v>0</v>
      </c>
      <c r="O33" s="41">
        <v>0</v>
      </c>
      <c r="P33" s="41">
        <v>0</v>
      </c>
      <c r="Q33" s="37" t="s">
        <v>102</v>
      </c>
      <c r="R33" s="37" t="s">
        <v>102</v>
      </c>
      <c r="S33" s="37" t="s">
        <v>246</v>
      </c>
      <c r="T33" s="37" t="s">
        <v>102</v>
      </c>
      <c r="U33" s="42">
        <v>3</v>
      </c>
    </row>
    <row r="34" spans="2:21" ht="14.5" outlineLevel="3">
      <c r="B34" s="43" t="s">
        <v>247</v>
      </c>
      <c r="C34" s="44" t="s">
        <v>248</v>
      </c>
      <c r="D34" s="45" t="s">
        <v>111</v>
      </c>
      <c r="E34" s="46" t="s">
        <v>112</v>
      </c>
      <c r="F34" s="45" t="s">
        <v>249</v>
      </c>
      <c r="G34" s="46" t="s">
        <v>250</v>
      </c>
      <c r="H34" s="47">
        <v>110</v>
      </c>
      <c r="I34" s="47">
        <v>170196.48000000001</v>
      </c>
      <c r="J34" s="46" t="s">
        <v>115</v>
      </c>
      <c r="K34" s="48">
        <v>2</v>
      </c>
      <c r="L34" s="48" t="s">
        <v>116</v>
      </c>
      <c r="M34" s="45" t="s">
        <v>117</v>
      </c>
      <c r="N34" s="49">
        <v>0</v>
      </c>
      <c r="O34" s="49">
        <v>0</v>
      </c>
      <c r="P34" s="49">
        <v>0</v>
      </c>
      <c r="Q34" s="45" t="s">
        <v>102</v>
      </c>
      <c r="R34" s="45" t="s">
        <v>102</v>
      </c>
      <c r="S34" s="45" t="s">
        <v>102</v>
      </c>
      <c r="T34" s="45" t="s">
        <v>118</v>
      </c>
      <c r="U34" s="50">
        <v>4</v>
      </c>
    </row>
    <row r="35" spans="2:21" ht="14.5" outlineLevel="3">
      <c r="B35" s="43" t="s">
        <v>251</v>
      </c>
      <c r="C35" s="44" t="s">
        <v>252</v>
      </c>
      <c r="D35" s="45" t="s">
        <v>179</v>
      </c>
      <c r="E35" s="46" t="s">
        <v>112</v>
      </c>
      <c r="F35" s="45" t="s">
        <v>253</v>
      </c>
      <c r="G35" s="46" t="s">
        <v>254</v>
      </c>
      <c r="H35" s="47">
        <v>1305</v>
      </c>
      <c r="I35" s="47">
        <v>37395.9</v>
      </c>
      <c r="J35" s="46" t="s">
        <v>115</v>
      </c>
      <c r="K35" s="48">
        <v>2</v>
      </c>
      <c r="L35" s="48" t="s">
        <v>116</v>
      </c>
      <c r="M35" s="45" t="s">
        <v>117</v>
      </c>
      <c r="N35" s="49">
        <v>0</v>
      </c>
      <c r="O35" s="49">
        <v>0</v>
      </c>
      <c r="P35" s="49">
        <v>0</v>
      </c>
      <c r="Q35" s="45" t="s">
        <v>102</v>
      </c>
      <c r="R35" s="45" t="s">
        <v>102</v>
      </c>
      <c r="S35" s="45" t="s">
        <v>102</v>
      </c>
      <c r="T35" s="45" t="s">
        <v>182</v>
      </c>
      <c r="U35" s="50">
        <v>4</v>
      </c>
    </row>
    <row r="36" spans="2:21" ht="14.5" outlineLevel="3">
      <c r="B36" s="43" t="s">
        <v>255</v>
      </c>
      <c r="C36" s="44" t="s">
        <v>256</v>
      </c>
      <c r="D36" s="45" t="s">
        <v>111</v>
      </c>
      <c r="E36" s="46" t="s">
        <v>112</v>
      </c>
      <c r="F36" s="45" t="s">
        <v>257</v>
      </c>
      <c r="G36" s="46" t="s">
        <v>258</v>
      </c>
      <c r="H36" s="47">
        <v>490</v>
      </c>
      <c r="I36" s="47">
        <v>4545</v>
      </c>
      <c r="J36" s="46" t="s">
        <v>115</v>
      </c>
      <c r="K36" s="48">
        <v>2</v>
      </c>
      <c r="L36" s="48" t="s">
        <v>116</v>
      </c>
      <c r="M36" s="45" t="s">
        <v>117</v>
      </c>
      <c r="N36" s="49">
        <v>0</v>
      </c>
      <c r="O36" s="49">
        <v>0</v>
      </c>
      <c r="P36" s="49">
        <v>0</v>
      </c>
      <c r="Q36" s="45" t="s">
        <v>102</v>
      </c>
      <c r="R36" s="45" t="s">
        <v>102</v>
      </c>
      <c r="S36" s="45" t="s">
        <v>102</v>
      </c>
      <c r="T36" s="45" t="s">
        <v>259</v>
      </c>
      <c r="U36" s="50">
        <v>4</v>
      </c>
    </row>
    <row r="37" spans="2:21" ht="14.5" outlineLevel="3">
      <c r="B37" s="43" t="s">
        <v>260</v>
      </c>
      <c r="C37" s="44" t="s">
        <v>261</v>
      </c>
      <c r="D37" s="45" t="s">
        <v>111</v>
      </c>
      <c r="E37" s="46" t="s">
        <v>112</v>
      </c>
      <c r="F37" s="45" t="s">
        <v>262</v>
      </c>
      <c r="G37" s="46" t="s">
        <v>263</v>
      </c>
      <c r="H37" s="47">
        <v>848.31</v>
      </c>
      <c r="I37" s="47">
        <v>112310.1</v>
      </c>
      <c r="J37" s="46" t="s">
        <v>115</v>
      </c>
      <c r="K37" s="48">
        <v>2</v>
      </c>
      <c r="L37" s="48" t="s">
        <v>116</v>
      </c>
      <c r="M37" s="45" t="s">
        <v>117</v>
      </c>
      <c r="N37" s="49">
        <v>0</v>
      </c>
      <c r="O37" s="49">
        <v>0</v>
      </c>
      <c r="P37" s="49">
        <v>0</v>
      </c>
      <c r="Q37" s="45" t="s">
        <v>102</v>
      </c>
      <c r="R37" s="45" t="s">
        <v>102</v>
      </c>
      <c r="S37" s="45" t="s">
        <v>102</v>
      </c>
      <c r="T37" s="45" t="s">
        <v>192</v>
      </c>
      <c r="U37" s="50">
        <v>4</v>
      </c>
    </row>
    <row r="38" spans="2:21" ht="14.5" outlineLevel="3">
      <c r="B38" s="43" t="s">
        <v>264</v>
      </c>
      <c r="C38" s="44" t="s">
        <v>265</v>
      </c>
      <c r="D38" s="45" t="s">
        <v>111</v>
      </c>
      <c r="E38" s="46" t="s">
        <v>112</v>
      </c>
      <c r="F38" s="45" t="s">
        <v>266</v>
      </c>
      <c r="G38" s="46" t="s">
        <v>267</v>
      </c>
      <c r="H38" s="47">
        <v>1800</v>
      </c>
      <c r="I38" s="47">
        <v>21953.7</v>
      </c>
      <c r="J38" s="46" t="s">
        <v>115</v>
      </c>
      <c r="K38" s="48">
        <v>2</v>
      </c>
      <c r="L38" s="48" t="s">
        <v>116</v>
      </c>
      <c r="M38" s="45" t="s">
        <v>117</v>
      </c>
      <c r="N38" s="49">
        <v>0</v>
      </c>
      <c r="O38" s="49">
        <v>0</v>
      </c>
      <c r="P38" s="49">
        <v>0</v>
      </c>
      <c r="Q38" s="45" t="s">
        <v>102</v>
      </c>
      <c r="R38" s="45" t="s">
        <v>102</v>
      </c>
      <c r="S38" s="45" t="s">
        <v>102</v>
      </c>
      <c r="T38" s="45" t="s">
        <v>268</v>
      </c>
      <c r="U38" s="50">
        <v>4</v>
      </c>
    </row>
    <row r="39" spans="2:21" ht="14.5" outlineLevel="3">
      <c r="B39" s="43" t="s">
        <v>269</v>
      </c>
      <c r="C39" s="44" t="s">
        <v>270</v>
      </c>
      <c r="D39" s="45" t="s">
        <v>165</v>
      </c>
      <c r="E39" s="46" t="s">
        <v>112</v>
      </c>
      <c r="F39" s="45" t="s">
        <v>271</v>
      </c>
      <c r="G39" s="46" t="s">
        <v>272</v>
      </c>
      <c r="H39" s="47">
        <v>33000</v>
      </c>
      <c r="I39" s="47">
        <v>1095.3</v>
      </c>
      <c r="J39" s="46" t="s">
        <v>115</v>
      </c>
      <c r="K39" s="48">
        <v>2</v>
      </c>
      <c r="L39" s="48" t="s">
        <v>116</v>
      </c>
      <c r="M39" s="45" t="s">
        <v>117</v>
      </c>
      <c r="N39" s="49">
        <v>0</v>
      </c>
      <c r="O39" s="49">
        <v>0</v>
      </c>
      <c r="P39" s="49">
        <v>0</v>
      </c>
      <c r="Q39" s="45" t="s">
        <v>102</v>
      </c>
      <c r="R39" s="45" t="s">
        <v>102</v>
      </c>
      <c r="S39" s="45" t="s">
        <v>102</v>
      </c>
      <c r="T39" s="45" t="s">
        <v>273</v>
      </c>
      <c r="U39" s="50">
        <v>4</v>
      </c>
    </row>
    <row r="40" spans="2:21" ht="14.5" outlineLevel="3">
      <c r="B40" s="43" t="s">
        <v>274</v>
      </c>
      <c r="C40" s="44" t="s">
        <v>275</v>
      </c>
      <c r="D40" s="45" t="s">
        <v>276</v>
      </c>
      <c r="E40" s="46" t="s">
        <v>112</v>
      </c>
      <c r="F40" s="45" t="s">
        <v>277</v>
      </c>
      <c r="G40" s="46" t="s">
        <v>278</v>
      </c>
      <c r="H40" s="47">
        <v>55</v>
      </c>
      <c r="I40" s="47">
        <v>23948.1</v>
      </c>
      <c r="J40" s="46" t="s">
        <v>115</v>
      </c>
      <c r="K40" s="48">
        <v>2</v>
      </c>
      <c r="L40" s="48" t="s">
        <v>116</v>
      </c>
      <c r="M40" s="45" t="s">
        <v>117</v>
      </c>
      <c r="N40" s="49">
        <v>0</v>
      </c>
      <c r="O40" s="49">
        <v>0</v>
      </c>
      <c r="P40" s="49">
        <v>0</v>
      </c>
      <c r="Q40" s="45" t="s">
        <v>102</v>
      </c>
      <c r="R40" s="45" t="s">
        <v>102</v>
      </c>
      <c r="S40" s="45" t="s">
        <v>102</v>
      </c>
      <c r="T40" s="45" t="s">
        <v>198</v>
      </c>
      <c r="U40" s="50">
        <v>4</v>
      </c>
    </row>
    <row r="41" spans="2:21" ht="14.5" outlineLevel="3">
      <c r="B41" s="43" t="s">
        <v>279</v>
      </c>
      <c r="C41" s="44" t="s">
        <v>280</v>
      </c>
      <c r="D41" s="45" t="s">
        <v>276</v>
      </c>
      <c r="E41" s="46" t="s">
        <v>112</v>
      </c>
      <c r="F41" s="45" t="s">
        <v>281</v>
      </c>
      <c r="G41" s="46" t="s">
        <v>282</v>
      </c>
      <c r="H41" s="47">
        <v>50</v>
      </c>
      <c r="I41" s="47">
        <v>250839.9</v>
      </c>
      <c r="J41" s="46" t="s">
        <v>115</v>
      </c>
      <c r="K41" s="48">
        <v>2</v>
      </c>
      <c r="L41" s="48" t="s">
        <v>116</v>
      </c>
      <c r="M41" s="45" t="s">
        <v>117</v>
      </c>
      <c r="N41" s="49">
        <v>0</v>
      </c>
      <c r="O41" s="49">
        <v>0</v>
      </c>
      <c r="P41" s="49">
        <v>0</v>
      </c>
      <c r="Q41" s="45" t="s">
        <v>102</v>
      </c>
      <c r="R41" s="45" t="s">
        <v>102</v>
      </c>
      <c r="S41" s="45" t="s">
        <v>102</v>
      </c>
      <c r="T41" s="45" t="s">
        <v>283</v>
      </c>
      <c r="U41" s="50">
        <v>4</v>
      </c>
    </row>
    <row r="42" spans="2:21" ht="14.5" outlineLevel="3">
      <c r="B42" s="43" t="s">
        <v>284</v>
      </c>
      <c r="C42" s="44" t="s">
        <v>285</v>
      </c>
      <c r="D42" s="45" t="s">
        <v>179</v>
      </c>
      <c r="E42" s="46" t="s">
        <v>112</v>
      </c>
      <c r="F42" s="45" t="s">
        <v>286</v>
      </c>
      <c r="G42" s="46" t="s">
        <v>287</v>
      </c>
      <c r="H42" s="47">
        <v>3000</v>
      </c>
      <c r="I42" s="47">
        <v>1451.7</v>
      </c>
      <c r="J42" s="46" t="s">
        <v>115</v>
      </c>
      <c r="K42" s="48">
        <v>2</v>
      </c>
      <c r="L42" s="48" t="s">
        <v>116</v>
      </c>
      <c r="M42" s="45" t="s">
        <v>117</v>
      </c>
      <c r="N42" s="49">
        <v>0</v>
      </c>
      <c r="O42" s="49">
        <v>0</v>
      </c>
      <c r="P42" s="49">
        <v>0</v>
      </c>
      <c r="Q42" s="45" t="s">
        <v>102</v>
      </c>
      <c r="R42" s="45" t="s">
        <v>102</v>
      </c>
      <c r="S42" s="45" t="s">
        <v>102</v>
      </c>
      <c r="T42" s="45" t="s">
        <v>288</v>
      </c>
      <c r="U42" s="50">
        <v>4</v>
      </c>
    </row>
    <row r="43" spans="2:21" ht="14.5" outlineLevel="3">
      <c r="B43" s="43" t="s">
        <v>289</v>
      </c>
      <c r="C43" s="44" t="s">
        <v>290</v>
      </c>
      <c r="D43" s="45" t="s">
        <v>291</v>
      </c>
      <c r="E43" s="46" t="s">
        <v>112</v>
      </c>
      <c r="F43" s="45" t="s">
        <v>292</v>
      </c>
      <c r="G43" s="46" t="s">
        <v>293</v>
      </c>
      <c r="H43" s="47">
        <v>301.25</v>
      </c>
      <c r="I43" s="47">
        <v>10033.200000000001</v>
      </c>
      <c r="J43" s="46" t="s">
        <v>115</v>
      </c>
      <c r="K43" s="48">
        <v>2</v>
      </c>
      <c r="L43" s="48" t="s">
        <v>116</v>
      </c>
      <c r="M43" s="45" t="s">
        <v>117</v>
      </c>
      <c r="N43" s="49">
        <v>0</v>
      </c>
      <c r="O43" s="49">
        <v>0</v>
      </c>
      <c r="P43" s="49">
        <v>0</v>
      </c>
      <c r="Q43" s="45" t="s">
        <v>102</v>
      </c>
      <c r="R43" s="45" t="s">
        <v>102</v>
      </c>
      <c r="S43" s="45" t="s">
        <v>102</v>
      </c>
      <c r="T43" s="45" t="s">
        <v>203</v>
      </c>
      <c r="U43" s="50">
        <v>4</v>
      </c>
    </row>
    <row r="44" spans="2:21" ht="14.5" outlineLevel="3">
      <c r="B44" s="43" t="s">
        <v>294</v>
      </c>
      <c r="C44" s="44" t="s">
        <v>295</v>
      </c>
      <c r="D44" s="45" t="s">
        <v>165</v>
      </c>
      <c r="E44" s="46" t="s">
        <v>112</v>
      </c>
      <c r="F44" s="45" t="s">
        <v>296</v>
      </c>
      <c r="G44" s="46" t="s">
        <v>297</v>
      </c>
      <c r="H44" s="47">
        <v>22580</v>
      </c>
      <c r="I44" s="47">
        <v>323.42</v>
      </c>
      <c r="J44" s="46" t="s">
        <v>115</v>
      </c>
      <c r="K44" s="48">
        <v>2</v>
      </c>
      <c r="L44" s="48" t="s">
        <v>116</v>
      </c>
      <c r="M44" s="45" t="s">
        <v>117</v>
      </c>
      <c r="N44" s="49">
        <v>0</v>
      </c>
      <c r="O44" s="49">
        <v>0</v>
      </c>
      <c r="P44" s="49">
        <v>0</v>
      </c>
      <c r="Q44" s="45" t="s">
        <v>102</v>
      </c>
      <c r="R44" s="45" t="s">
        <v>102</v>
      </c>
      <c r="S44" s="45" t="s">
        <v>102</v>
      </c>
      <c r="T44" s="45" t="s">
        <v>298</v>
      </c>
      <c r="U44" s="50">
        <v>4</v>
      </c>
    </row>
    <row r="45" spans="2:21" ht="14.5" outlineLevel="3">
      <c r="B45" s="43" t="s">
        <v>299</v>
      </c>
      <c r="C45" s="44" t="s">
        <v>300</v>
      </c>
      <c r="D45" s="45" t="s">
        <v>111</v>
      </c>
      <c r="E45" s="46" t="s">
        <v>112</v>
      </c>
      <c r="F45" s="45" t="s">
        <v>301</v>
      </c>
      <c r="G45" s="46" t="s">
        <v>302</v>
      </c>
      <c r="H45" s="47">
        <v>2100</v>
      </c>
      <c r="I45" s="47">
        <v>878.4</v>
      </c>
      <c r="J45" s="46" t="s">
        <v>115</v>
      </c>
      <c r="K45" s="48">
        <v>2</v>
      </c>
      <c r="L45" s="48" t="s">
        <v>116</v>
      </c>
      <c r="M45" s="45" t="s">
        <v>117</v>
      </c>
      <c r="N45" s="49">
        <v>0</v>
      </c>
      <c r="O45" s="49">
        <v>0</v>
      </c>
      <c r="P45" s="49">
        <v>0</v>
      </c>
      <c r="Q45" s="45" t="s">
        <v>102</v>
      </c>
      <c r="R45" s="45" t="s">
        <v>102</v>
      </c>
      <c r="S45" s="45" t="s">
        <v>102</v>
      </c>
      <c r="T45" s="45" t="s">
        <v>303</v>
      </c>
      <c r="U45" s="50">
        <v>4</v>
      </c>
    </row>
    <row r="46" spans="2:21" ht="14.5" outlineLevel="2">
      <c r="B46" s="35" t="s">
        <v>304</v>
      </c>
      <c r="C46" s="36" t="s">
        <v>305</v>
      </c>
      <c r="D46" s="37" t="s">
        <v>102</v>
      </c>
      <c r="E46" s="38" t="s">
        <v>102</v>
      </c>
      <c r="F46" s="37" t="s">
        <v>102</v>
      </c>
      <c r="G46" s="38" t="s">
        <v>102</v>
      </c>
      <c r="H46" s="39">
        <v>0</v>
      </c>
      <c r="I46" s="39">
        <v>0</v>
      </c>
      <c r="J46" s="38" t="s">
        <v>102</v>
      </c>
      <c r="K46" s="40">
        <v>0</v>
      </c>
      <c r="L46" s="40" t="s">
        <v>102</v>
      </c>
      <c r="M46" s="37" t="s">
        <v>102</v>
      </c>
      <c r="N46" s="41">
        <v>0</v>
      </c>
      <c r="O46" s="41">
        <v>0</v>
      </c>
      <c r="P46" s="41">
        <v>0</v>
      </c>
      <c r="Q46" s="37" t="s">
        <v>102</v>
      </c>
      <c r="R46" s="37" t="s">
        <v>102</v>
      </c>
      <c r="S46" s="37" t="s">
        <v>306</v>
      </c>
      <c r="T46" s="37" t="s">
        <v>102</v>
      </c>
      <c r="U46" s="42">
        <v>3</v>
      </c>
    </row>
    <row r="47" spans="2:21" ht="14.5" outlineLevel="3">
      <c r="B47" s="43" t="s">
        <v>307</v>
      </c>
      <c r="C47" s="44" t="s">
        <v>308</v>
      </c>
      <c r="D47" s="45" t="s">
        <v>111</v>
      </c>
      <c r="E47" s="46" t="s">
        <v>112</v>
      </c>
      <c r="F47" s="45" t="s">
        <v>309</v>
      </c>
      <c r="G47" s="46" t="s">
        <v>310</v>
      </c>
      <c r="H47" s="47">
        <v>400</v>
      </c>
      <c r="I47" s="47">
        <v>1822176.14</v>
      </c>
      <c r="J47" s="46" t="s">
        <v>115</v>
      </c>
      <c r="K47" s="48">
        <v>2</v>
      </c>
      <c r="L47" s="48" t="s">
        <v>116</v>
      </c>
      <c r="M47" s="45" t="s">
        <v>117</v>
      </c>
      <c r="N47" s="49">
        <v>0</v>
      </c>
      <c r="O47" s="49">
        <v>0</v>
      </c>
      <c r="P47" s="49">
        <v>0</v>
      </c>
      <c r="Q47" s="45" t="s">
        <v>102</v>
      </c>
      <c r="R47" s="45" t="s">
        <v>102</v>
      </c>
      <c r="S47" s="45" t="s">
        <v>102</v>
      </c>
      <c r="T47" s="45" t="s">
        <v>118</v>
      </c>
      <c r="U47" s="50">
        <v>4</v>
      </c>
    </row>
    <row r="48" spans="2:21" ht="14.5" outlineLevel="3">
      <c r="B48" s="43" t="s">
        <v>311</v>
      </c>
      <c r="C48" s="44" t="s">
        <v>312</v>
      </c>
      <c r="D48" s="45" t="s">
        <v>165</v>
      </c>
      <c r="E48" s="46" t="s">
        <v>112</v>
      </c>
      <c r="F48" s="45" t="s">
        <v>313</v>
      </c>
      <c r="G48" s="46" t="s">
        <v>314</v>
      </c>
      <c r="H48" s="47">
        <v>34248.07</v>
      </c>
      <c r="I48" s="47">
        <v>17100</v>
      </c>
      <c r="J48" s="46" t="s">
        <v>115</v>
      </c>
      <c r="K48" s="48">
        <v>2</v>
      </c>
      <c r="L48" s="48" t="s">
        <v>116</v>
      </c>
      <c r="M48" s="45" t="s">
        <v>117</v>
      </c>
      <c r="N48" s="49">
        <v>0</v>
      </c>
      <c r="O48" s="49">
        <v>0</v>
      </c>
      <c r="P48" s="49">
        <v>0</v>
      </c>
      <c r="Q48" s="45" t="s">
        <v>102</v>
      </c>
      <c r="R48" s="45" t="s">
        <v>102</v>
      </c>
      <c r="S48" s="45" t="s">
        <v>102</v>
      </c>
      <c r="T48" s="45" t="s">
        <v>123</v>
      </c>
      <c r="U48" s="50">
        <v>4</v>
      </c>
    </row>
    <row r="49" spans="2:21" ht="14.5" outlineLevel="3">
      <c r="B49" s="43" t="s">
        <v>315</v>
      </c>
      <c r="C49" s="44" t="s">
        <v>316</v>
      </c>
      <c r="D49" s="45" t="s">
        <v>179</v>
      </c>
      <c r="E49" s="46" t="s">
        <v>112</v>
      </c>
      <c r="F49" s="45" t="s">
        <v>317</v>
      </c>
      <c r="G49" s="46" t="s">
        <v>318</v>
      </c>
      <c r="H49" s="47">
        <v>1440</v>
      </c>
      <c r="I49" s="47">
        <v>843750</v>
      </c>
      <c r="J49" s="46" t="s">
        <v>115</v>
      </c>
      <c r="K49" s="48">
        <v>2</v>
      </c>
      <c r="L49" s="48" t="s">
        <v>116</v>
      </c>
      <c r="M49" s="45" t="s">
        <v>117</v>
      </c>
      <c r="N49" s="49">
        <v>0</v>
      </c>
      <c r="O49" s="49">
        <v>0</v>
      </c>
      <c r="P49" s="49">
        <v>0</v>
      </c>
      <c r="Q49" s="45" t="s">
        <v>102</v>
      </c>
      <c r="R49" s="45" t="s">
        <v>102</v>
      </c>
      <c r="S49" s="45" t="s">
        <v>102</v>
      </c>
      <c r="T49" s="45" t="s">
        <v>128</v>
      </c>
      <c r="U49" s="50">
        <v>4</v>
      </c>
    </row>
    <row r="50" spans="2:21" ht="14.5" outlineLevel="3">
      <c r="B50" s="43" t="s">
        <v>319</v>
      </c>
      <c r="C50" s="44" t="s">
        <v>320</v>
      </c>
      <c r="D50" s="45" t="s">
        <v>179</v>
      </c>
      <c r="E50" s="46" t="s">
        <v>112</v>
      </c>
      <c r="F50" s="45" t="s">
        <v>321</v>
      </c>
      <c r="G50" s="46" t="s">
        <v>322</v>
      </c>
      <c r="H50" s="47">
        <v>125</v>
      </c>
      <c r="I50" s="47">
        <v>421875</v>
      </c>
      <c r="J50" s="46" t="s">
        <v>115</v>
      </c>
      <c r="K50" s="48">
        <v>2</v>
      </c>
      <c r="L50" s="48" t="s">
        <v>116</v>
      </c>
      <c r="M50" s="45" t="s">
        <v>117</v>
      </c>
      <c r="N50" s="49">
        <v>0</v>
      </c>
      <c r="O50" s="49">
        <v>0</v>
      </c>
      <c r="P50" s="49">
        <v>0</v>
      </c>
      <c r="Q50" s="45" t="s">
        <v>102</v>
      </c>
      <c r="R50" s="45" t="s">
        <v>102</v>
      </c>
      <c r="S50" s="45" t="s">
        <v>102</v>
      </c>
      <c r="T50" s="45" t="s">
        <v>133</v>
      </c>
      <c r="U50" s="50">
        <v>4</v>
      </c>
    </row>
    <row r="51" spans="2:21" ht="14.5" outlineLevel="3">
      <c r="B51" s="43" t="s">
        <v>323</v>
      </c>
      <c r="C51" s="44" t="s">
        <v>324</v>
      </c>
      <c r="D51" s="45" t="s">
        <v>165</v>
      </c>
      <c r="E51" s="46" t="s">
        <v>112</v>
      </c>
      <c r="F51" s="45" t="s">
        <v>325</v>
      </c>
      <c r="G51" s="46" t="s">
        <v>326</v>
      </c>
      <c r="H51" s="47">
        <v>28258.35</v>
      </c>
      <c r="I51" s="47">
        <v>12600</v>
      </c>
      <c r="J51" s="46" t="s">
        <v>115</v>
      </c>
      <c r="K51" s="48">
        <v>2</v>
      </c>
      <c r="L51" s="48" t="s">
        <v>116</v>
      </c>
      <c r="M51" s="45" t="s">
        <v>117</v>
      </c>
      <c r="N51" s="49">
        <v>0</v>
      </c>
      <c r="O51" s="49">
        <v>0</v>
      </c>
      <c r="P51" s="49">
        <v>0</v>
      </c>
      <c r="Q51" s="45" t="s">
        <v>102</v>
      </c>
      <c r="R51" s="45" t="s">
        <v>102</v>
      </c>
      <c r="S51" s="45" t="s">
        <v>102</v>
      </c>
      <c r="T51" s="45" t="s">
        <v>138</v>
      </c>
      <c r="U51" s="50">
        <v>4</v>
      </c>
    </row>
    <row r="52" spans="2:21" ht="14.5" outlineLevel="3">
      <c r="B52" s="43" t="s">
        <v>327</v>
      </c>
      <c r="C52" s="44" t="s">
        <v>328</v>
      </c>
      <c r="D52" s="45" t="s">
        <v>111</v>
      </c>
      <c r="E52" s="46" t="s">
        <v>112</v>
      </c>
      <c r="F52" s="45" t="s">
        <v>329</v>
      </c>
      <c r="G52" s="46" t="s">
        <v>330</v>
      </c>
      <c r="H52" s="47">
        <v>2038.34</v>
      </c>
      <c r="I52" s="47">
        <v>167241.60000000001</v>
      </c>
      <c r="J52" s="46" t="s">
        <v>115</v>
      </c>
      <c r="K52" s="48">
        <v>2</v>
      </c>
      <c r="L52" s="48" t="s">
        <v>116</v>
      </c>
      <c r="M52" s="45" t="s">
        <v>117</v>
      </c>
      <c r="N52" s="49">
        <v>0</v>
      </c>
      <c r="O52" s="49">
        <v>0</v>
      </c>
      <c r="P52" s="49">
        <v>0</v>
      </c>
      <c r="Q52" s="45" t="s">
        <v>102</v>
      </c>
      <c r="R52" s="45" t="s">
        <v>102</v>
      </c>
      <c r="S52" s="45" t="s">
        <v>102</v>
      </c>
      <c r="T52" s="45" t="s">
        <v>143</v>
      </c>
      <c r="U52" s="50">
        <v>4</v>
      </c>
    </row>
    <row r="53" spans="2:21" ht="14.5" outlineLevel="3">
      <c r="B53" s="43" t="s">
        <v>331</v>
      </c>
      <c r="C53" s="44" t="s">
        <v>332</v>
      </c>
      <c r="D53" s="45" t="s">
        <v>179</v>
      </c>
      <c r="E53" s="46" t="s">
        <v>112</v>
      </c>
      <c r="F53" s="45" t="s">
        <v>333</v>
      </c>
      <c r="G53" s="46" t="s">
        <v>334</v>
      </c>
      <c r="H53" s="47">
        <v>163</v>
      </c>
      <c r="I53" s="47">
        <v>363756.4</v>
      </c>
      <c r="J53" s="46" t="s">
        <v>115</v>
      </c>
      <c r="K53" s="48">
        <v>2</v>
      </c>
      <c r="L53" s="48" t="s">
        <v>116</v>
      </c>
      <c r="M53" s="45" t="s">
        <v>117</v>
      </c>
      <c r="N53" s="49">
        <v>0</v>
      </c>
      <c r="O53" s="49">
        <v>0</v>
      </c>
      <c r="P53" s="49">
        <v>0</v>
      </c>
      <c r="Q53" s="45" t="s">
        <v>102</v>
      </c>
      <c r="R53" s="45" t="s">
        <v>102</v>
      </c>
      <c r="S53" s="45" t="s">
        <v>102</v>
      </c>
      <c r="T53" s="45" t="s">
        <v>176</v>
      </c>
      <c r="U53" s="50">
        <v>4</v>
      </c>
    </row>
    <row r="54" spans="2:21" ht="14.5" outlineLevel="3">
      <c r="B54" s="43" t="s">
        <v>335</v>
      </c>
      <c r="C54" s="44" t="s">
        <v>336</v>
      </c>
      <c r="D54" s="45" t="s">
        <v>179</v>
      </c>
      <c r="E54" s="46" t="s">
        <v>112</v>
      </c>
      <c r="F54" s="45" t="s">
        <v>337</v>
      </c>
      <c r="G54" s="46" t="s">
        <v>338</v>
      </c>
      <c r="H54" s="47">
        <v>250</v>
      </c>
      <c r="I54" s="47">
        <v>2503800</v>
      </c>
      <c r="J54" s="46" t="s">
        <v>115</v>
      </c>
      <c r="K54" s="48">
        <v>2</v>
      </c>
      <c r="L54" s="48" t="s">
        <v>116</v>
      </c>
      <c r="M54" s="45" t="s">
        <v>117</v>
      </c>
      <c r="N54" s="49">
        <v>0</v>
      </c>
      <c r="O54" s="49">
        <v>0</v>
      </c>
      <c r="P54" s="49">
        <v>0</v>
      </c>
      <c r="Q54" s="45" t="s">
        <v>102</v>
      </c>
      <c r="R54" s="45" t="s">
        <v>102</v>
      </c>
      <c r="S54" s="45" t="s">
        <v>102</v>
      </c>
      <c r="T54" s="45" t="s">
        <v>187</v>
      </c>
      <c r="U54" s="50">
        <v>4</v>
      </c>
    </row>
    <row r="55" spans="2:21" ht="14.5" outlineLevel="3">
      <c r="B55" s="43" t="s">
        <v>339</v>
      </c>
      <c r="C55" s="44" t="s">
        <v>340</v>
      </c>
      <c r="D55" s="45" t="s">
        <v>276</v>
      </c>
      <c r="E55" s="46" t="s">
        <v>112</v>
      </c>
      <c r="F55" s="45" t="s">
        <v>341</v>
      </c>
      <c r="G55" s="46" t="s">
        <v>342</v>
      </c>
      <c r="H55" s="47">
        <v>213</v>
      </c>
      <c r="I55" s="47">
        <v>527532.24</v>
      </c>
      <c r="J55" s="46" t="s">
        <v>115</v>
      </c>
      <c r="K55" s="48">
        <v>2</v>
      </c>
      <c r="L55" s="48" t="s">
        <v>116</v>
      </c>
      <c r="M55" s="45" t="s">
        <v>117</v>
      </c>
      <c r="N55" s="49">
        <v>0</v>
      </c>
      <c r="O55" s="49">
        <v>0</v>
      </c>
      <c r="P55" s="49">
        <v>0</v>
      </c>
      <c r="Q55" s="45" t="s">
        <v>102</v>
      </c>
      <c r="R55" s="45" t="s">
        <v>102</v>
      </c>
      <c r="S55" s="45" t="s">
        <v>102</v>
      </c>
      <c r="T55" s="45" t="s">
        <v>259</v>
      </c>
      <c r="U55" s="50">
        <v>4</v>
      </c>
    </row>
    <row r="56" spans="2:21" ht="14.5" outlineLevel="3">
      <c r="B56" s="43" t="s">
        <v>343</v>
      </c>
      <c r="C56" s="44" t="s">
        <v>344</v>
      </c>
      <c r="D56" s="45" t="s">
        <v>111</v>
      </c>
      <c r="E56" s="46" t="s">
        <v>112</v>
      </c>
      <c r="F56" s="45" t="s">
        <v>345</v>
      </c>
      <c r="G56" s="46" t="s">
        <v>346</v>
      </c>
      <c r="H56" s="47">
        <v>1360</v>
      </c>
      <c r="I56" s="47">
        <v>365372.1</v>
      </c>
      <c r="J56" s="46" t="s">
        <v>115</v>
      </c>
      <c r="K56" s="48">
        <v>2</v>
      </c>
      <c r="L56" s="48" t="s">
        <v>116</v>
      </c>
      <c r="M56" s="45" t="s">
        <v>117</v>
      </c>
      <c r="N56" s="49">
        <v>0</v>
      </c>
      <c r="O56" s="49">
        <v>0</v>
      </c>
      <c r="P56" s="49">
        <v>0</v>
      </c>
      <c r="Q56" s="45" t="s">
        <v>102</v>
      </c>
      <c r="R56" s="45" t="s">
        <v>102</v>
      </c>
      <c r="S56" s="45" t="s">
        <v>102</v>
      </c>
      <c r="T56" s="45" t="s">
        <v>192</v>
      </c>
      <c r="U56" s="50">
        <v>4</v>
      </c>
    </row>
    <row r="57" spans="2:21" ht="14.5" outlineLevel="3">
      <c r="B57" s="43" t="s">
        <v>347</v>
      </c>
      <c r="C57" s="44" t="s">
        <v>348</v>
      </c>
      <c r="D57" s="45" t="s">
        <v>179</v>
      </c>
      <c r="E57" s="46" t="s">
        <v>112</v>
      </c>
      <c r="F57" s="45" t="s">
        <v>349</v>
      </c>
      <c r="G57" s="46" t="s">
        <v>350</v>
      </c>
      <c r="H57" s="47">
        <v>1050</v>
      </c>
      <c r="I57" s="47">
        <v>23383.8</v>
      </c>
      <c r="J57" s="46" t="s">
        <v>115</v>
      </c>
      <c r="K57" s="48">
        <v>2</v>
      </c>
      <c r="L57" s="48" t="s">
        <v>116</v>
      </c>
      <c r="M57" s="45" t="s">
        <v>117</v>
      </c>
      <c r="N57" s="49">
        <v>0</v>
      </c>
      <c r="O57" s="49">
        <v>0</v>
      </c>
      <c r="P57" s="49">
        <v>0</v>
      </c>
      <c r="Q57" s="45" t="s">
        <v>102</v>
      </c>
      <c r="R57" s="45" t="s">
        <v>102</v>
      </c>
      <c r="S57" s="45" t="s">
        <v>102</v>
      </c>
      <c r="T57" s="45" t="s">
        <v>268</v>
      </c>
      <c r="U57" s="50">
        <v>4</v>
      </c>
    </row>
    <row r="58" spans="2:21" ht="14.5" outlineLevel="3">
      <c r="B58" s="43" t="s">
        <v>351</v>
      </c>
      <c r="C58" s="44" t="s">
        <v>352</v>
      </c>
      <c r="D58" s="45" t="s">
        <v>165</v>
      </c>
      <c r="E58" s="46" t="s">
        <v>112</v>
      </c>
      <c r="F58" s="45" t="s">
        <v>353</v>
      </c>
      <c r="G58" s="46" t="s">
        <v>354</v>
      </c>
      <c r="H58" s="47">
        <v>1050</v>
      </c>
      <c r="I58" s="47">
        <v>54000</v>
      </c>
      <c r="J58" s="46" t="s">
        <v>115</v>
      </c>
      <c r="K58" s="48">
        <v>2</v>
      </c>
      <c r="L58" s="48" t="s">
        <v>116</v>
      </c>
      <c r="M58" s="45" t="s">
        <v>117</v>
      </c>
      <c r="N58" s="49">
        <v>0</v>
      </c>
      <c r="O58" s="49">
        <v>0</v>
      </c>
      <c r="P58" s="49">
        <v>0</v>
      </c>
      <c r="Q58" s="45" t="s">
        <v>102</v>
      </c>
      <c r="R58" s="45" t="s">
        <v>102</v>
      </c>
      <c r="S58" s="45" t="s">
        <v>102</v>
      </c>
      <c r="T58" s="45" t="s">
        <v>283</v>
      </c>
      <c r="U58" s="50">
        <v>4</v>
      </c>
    </row>
    <row r="59" spans="2:21" ht="14.5" outlineLevel="3">
      <c r="B59" s="43" t="s">
        <v>355</v>
      </c>
      <c r="C59" s="44" t="s">
        <v>356</v>
      </c>
      <c r="D59" s="45" t="s">
        <v>179</v>
      </c>
      <c r="E59" s="46" t="s">
        <v>112</v>
      </c>
      <c r="F59" s="45" t="s">
        <v>357</v>
      </c>
      <c r="G59" s="46" t="s">
        <v>358</v>
      </c>
      <c r="H59" s="47">
        <v>250</v>
      </c>
      <c r="I59" s="47">
        <v>198000</v>
      </c>
      <c r="J59" s="46" t="s">
        <v>115</v>
      </c>
      <c r="K59" s="48">
        <v>2</v>
      </c>
      <c r="L59" s="48" t="s">
        <v>116</v>
      </c>
      <c r="M59" s="45" t="s">
        <v>117</v>
      </c>
      <c r="N59" s="49">
        <v>0</v>
      </c>
      <c r="O59" s="49">
        <v>0</v>
      </c>
      <c r="P59" s="49">
        <v>0</v>
      </c>
      <c r="Q59" s="45" t="s">
        <v>102</v>
      </c>
      <c r="R59" s="45" t="s">
        <v>102</v>
      </c>
      <c r="S59" s="45" t="s">
        <v>102</v>
      </c>
      <c r="T59" s="45" t="s">
        <v>288</v>
      </c>
      <c r="U59" s="50">
        <v>4</v>
      </c>
    </row>
    <row r="60" spans="2:21" ht="14.5" outlineLevel="3">
      <c r="B60" s="43" t="s">
        <v>359</v>
      </c>
      <c r="C60" s="44" t="s">
        <v>360</v>
      </c>
      <c r="D60" s="45" t="s">
        <v>111</v>
      </c>
      <c r="E60" s="46" t="s">
        <v>112</v>
      </c>
      <c r="F60" s="45" t="s">
        <v>361</v>
      </c>
      <c r="G60" s="46" t="s">
        <v>362</v>
      </c>
      <c r="H60" s="47">
        <v>430.4</v>
      </c>
      <c r="I60" s="47">
        <v>2700</v>
      </c>
      <c r="J60" s="46" t="s">
        <v>115</v>
      </c>
      <c r="K60" s="48">
        <v>2</v>
      </c>
      <c r="L60" s="48" t="s">
        <v>116</v>
      </c>
      <c r="M60" s="45" t="s">
        <v>117</v>
      </c>
      <c r="N60" s="49">
        <v>0</v>
      </c>
      <c r="O60" s="49">
        <v>0</v>
      </c>
      <c r="P60" s="49">
        <v>0</v>
      </c>
      <c r="Q60" s="45" t="s">
        <v>102</v>
      </c>
      <c r="R60" s="45" t="s">
        <v>102</v>
      </c>
      <c r="S60" s="45" t="s">
        <v>102</v>
      </c>
      <c r="T60" s="45" t="s">
        <v>203</v>
      </c>
      <c r="U60" s="50">
        <v>4</v>
      </c>
    </row>
    <row r="61" spans="2:21" ht="14.5" outlineLevel="2">
      <c r="B61" s="35" t="s">
        <v>363</v>
      </c>
      <c r="C61" s="36" t="s">
        <v>364</v>
      </c>
      <c r="D61" s="37" t="s">
        <v>102</v>
      </c>
      <c r="E61" s="38" t="s">
        <v>102</v>
      </c>
      <c r="F61" s="37" t="s">
        <v>102</v>
      </c>
      <c r="G61" s="38" t="s">
        <v>102</v>
      </c>
      <c r="H61" s="39">
        <v>0</v>
      </c>
      <c r="I61" s="39">
        <v>0</v>
      </c>
      <c r="J61" s="38" t="s">
        <v>102</v>
      </c>
      <c r="K61" s="40">
        <v>0</v>
      </c>
      <c r="L61" s="40" t="s">
        <v>102</v>
      </c>
      <c r="M61" s="37" t="s">
        <v>102</v>
      </c>
      <c r="N61" s="41">
        <v>0</v>
      </c>
      <c r="O61" s="41">
        <v>0</v>
      </c>
      <c r="P61" s="41">
        <v>0</v>
      </c>
      <c r="Q61" s="37" t="s">
        <v>102</v>
      </c>
      <c r="R61" s="37" t="s">
        <v>102</v>
      </c>
      <c r="S61" s="37" t="s">
        <v>365</v>
      </c>
      <c r="T61" s="37" t="s">
        <v>102</v>
      </c>
      <c r="U61" s="42">
        <v>3</v>
      </c>
    </row>
    <row r="62" spans="2:21" ht="14.5" outlineLevel="3">
      <c r="B62" s="43" t="s">
        <v>366</v>
      </c>
      <c r="C62" s="44" t="s">
        <v>367</v>
      </c>
      <c r="D62" s="45" t="s">
        <v>165</v>
      </c>
      <c r="E62" s="46" t="s">
        <v>112</v>
      </c>
      <c r="F62" s="45" t="s">
        <v>368</v>
      </c>
      <c r="G62" s="46" t="s">
        <v>369</v>
      </c>
      <c r="H62" s="47">
        <v>318.72000000000003</v>
      </c>
      <c r="I62" s="47">
        <v>198000</v>
      </c>
      <c r="J62" s="46" t="s">
        <v>115</v>
      </c>
      <c r="K62" s="48">
        <v>2</v>
      </c>
      <c r="L62" s="48" t="s">
        <v>116</v>
      </c>
      <c r="M62" s="45" t="s">
        <v>117</v>
      </c>
      <c r="N62" s="49">
        <v>0</v>
      </c>
      <c r="O62" s="49">
        <v>0</v>
      </c>
      <c r="P62" s="49">
        <v>0</v>
      </c>
      <c r="Q62" s="45" t="s">
        <v>102</v>
      </c>
      <c r="R62" s="45" t="s">
        <v>102</v>
      </c>
      <c r="S62" s="45" t="s">
        <v>102</v>
      </c>
      <c r="T62" s="45" t="s">
        <v>118</v>
      </c>
      <c r="U62" s="50">
        <v>4</v>
      </c>
    </row>
    <row r="63" spans="2:21" ht="14.5" outlineLevel="3">
      <c r="B63" s="43" t="s">
        <v>370</v>
      </c>
      <c r="C63" s="44" t="s">
        <v>371</v>
      </c>
      <c r="D63" s="45" t="s">
        <v>165</v>
      </c>
      <c r="E63" s="46" t="s">
        <v>112</v>
      </c>
      <c r="F63" s="45" t="s">
        <v>372</v>
      </c>
      <c r="G63" s="46" t="s">
        <v>373</v>
      </c>
      <c r="H63" s="47">
        <v>690</v>
      </c>
      <c r="I63" s="47">
        <v>10032.49</v>
      </c>
      <c r="J63" s="46" t="s">
        <v>115</v>
      </c>
      <c r="K63" s="48">
        <v>2</v>
      </c>
      <c r="L63" s="48" t="s">
        <v>116</v>
      </c>
      <c r="M63" s="45" t="s">
        <v>117</v>
      </c>
      <c r="N63" s="49">
        <v>0</v>
      </c>
      <c r="O63" s="49">
        <v>0</v>
      </c>
      <c r="P63" s="49">
        <v>0</v>
      </c>
      <c r="Q63" s="45" t="s">
        <v>102</v>
      </c>
      <c r="R63" s="45" t="s">
        <v>102</v>
      </c>
      <c r="S63" s="45" t="s">
        <v>102</v>
      </c>
      <c r="T63" s="45" t="s">
        <v>123</v>
      </c>
      <c r="U63" s="50">
        <v>4</v>
      </c>
    </row>
    <row r="64" spans="2:21" ht="14.5" outlineLevel="3">
      <c r="B64" s="43" t="s">
        <v>374</v>
      </c>
      <c r="C64" s="44" t="s">
        <v>375</v>
      </c>
      <c r="D64" s="45" t="s">
        <v>165</v>
      </c>
      <c r="E64" s="46" t="s">
        <v>112</v>
      </c>
      <c r="F64" s="45" t="s">
        <v>376</v>
      </c>
      <c r="G64" s="46" t="s">
        <v>377</v>
      </c>
      <c r="H64" s="47">
        <v>720</v>
      </c>
      <c r="I64" s="47">
        <v>11031.23</v>
      </c>
      <c r="J64" s="46" t="s">
        <v>115</v>
      </c>
      <c r="K64" s="48">
        <v>2</v>
      </c>
      <c r="L64" s="48" t="s">
        <v>116</v>
      </c>
      <c r="M64" s="45" t="s">
        <v>117</v>
      </c>
      <c r="N64" s="49">
        <v>0</v>
      </c>
      <c r="O64" s="49">
        <v>0</v>
      </c>
      <c r="P64" s="49">
        <v>0</v>
      </c>
      <c r="Q64" s="45" t="s">
        <v>102</v>
      </c>
      <c r="R64" s="45" t="s">
        <v>102</v>
      </c>
      <c r="S64" s="45" t="s">
        <v>102</v>
      </c>
      <c r="T64" s="45" t="s">
        <v>128</v>
      </c>
      <c r="U64" s="50">
        <v>4</v>
      </c>
    </row>
    <row r="65" spans="2:21" ht="14.5" outlineLevel="3">
      <c r="B65" s="43" t="s">
        <v>378</v>
      </c>
      <c r="C65" s="44" t="s">
        <v>379</v>
      </c>
      <c r="D65" s="45" t="s">
        <v>165</v>
      </c>
      <c r="E65" s="46" t="s">
        <v>112</v>
      </c>
      <c r="F65" s="45" t="s">
        <v>380</v>
      </c>
      <c r="G65" s="46" t="s">
        <v>381</v>
      </c>
      <c r="H65" s="47">
        <v>745</v>
      </c>
      <c r="I65" s="47">
        <v>8729.51</v>
      </c>
      <c r="J65" s="46" t="s">
        <v>115</v>
      </c>
      <c r="K65" s="48">
        <v>2</v>
      </c>
      <c r="L65" s="48" t="s">
        <v>116</v>
      </c>
      <c r="M65" s="45" t="s">
        <v>117</v>
      </c>
      <c r="N65" s="49">
        <v>0</v>
      </c>
      <c r="O65" s="49">
        <v>0</v>
      </c>
      <c r="P65" s="49">
        <v>0</v>
      </c>
      <c r="Q65" s="45" t="s">
        <v>102</v>
      </c>
      <c r="R65" s="45" t="s">
        <v>102</v>
      </c>
      <c r="S65" s="45" t="s">
        <v>102</v>
      </c>
      <c r="T65" s="45" t="s">
        <v>133</v>
      </c>
      <c r="U65" s="50">
        <v>4</v>
      </c>
    </row>
    <row r="66" spans="2:21" ht="14.5" outlineLevel="3">
      <c r="B66" s="43" t="s">
        <v>382</v>
      </c>
      <c r="C66" s="44" t="s">
        <v>383</v>
      </c>
      <c r="D66" s="45" t="s">
        <v>384</v>
      </c>
      <c r="E66" s="46" t="s">
        <v>112</v>
      </c>
      <c r="F66" s="45" t="s">
        <v>385</v>
      </c>
      <c r="G66" s="46" t="s">
        <v>386</v>
      </c>
      <c r="H66" s="47">
        <v>53000</v>
      </c>
      <c r="I66" s="47">
        <v>133.29</v>
      </c>
      <c r="J66" s="46" t="s">
        <v>115</v>
      </c>
      <c r="K66" s="48">
        <v>2</v>
      </c>
      <c r="L66" s="48" t="s">
        <v>116</v>
      </c>
      <c r="M66" s="45" t="s">
        <v>117</v>
      </c>
      <c r="N66" s="49">
        <v>0</v>
      </c>
      <c r="O66" s="49">
        <v>0</v>
      </c>
      <c r="P66" s="49">
        <v>0</v>
      </c>
      <c r="Q66" s="45" t="s">
        <v>102</v>
      </c>
      <c r="R66" s="45" t="s">
        <v>102</v>
      </c>
      <c r="S66" s="45" t="s">
        <v>102</v>
      </c>
      <c r="T66" s="45" t="s">
        <v>138</v>
      </c>
      <c r="U66" s="50">
        <v>4</v>
      </c>
    </row>
    <row r="67" spans="2:21" ht="14.5" outlineLevel="2">
      <c r="B67" s="35" t="s">
        <v>387</v>
      </c>
      <c r="C67" s="36" t="s">
        <v>388</v>
      </c>
      <c r="D67" s="37" t="s">
        <v>102</v>
      </c>
      <c r="E67" s="38" t="s">
        <v>102</v>
      </c>
      <c r="F67" s="37" t="s">
        <v>102</v>
      </c>
      <c r="G67" s="38" t="s">
        <v>102</v>
      </c>
      <c r="H67" s="39">
        <v>0</v>
      </c>
      <c r="I67" s="39">
        <v>0</v>
      </c>
      <c r="J67" s="38" t="s">
        <v>102</v>
      </c>
      <c r="K67" s="40">
        <v>0</v>
      </c>
      <c r="L67" s="40" t="s">
        <v>102</v>
      </c>
      <c r="M67" s="37" t="s">
        <v>102</v>
      </c>
      <c r="N67" s="41">
        <v>0</v>
      </c>
      <c r="O67" s="41">
        <v>0</v>
      </c>
      <c r="P67" s="41">
        <v>0</v>
      </c>
      <c r="Q67" s="37" t="s">
        <v>102</v>
      </c>
      <c r="R67" s="37" t="s">
        <v>102</v>
      </c>
      <c r="S67" s="37" t="s">
        <v>389</v>
      </c>
      <c r="T67" s="37" t="s">
        <v>102</v>
      </c>
      <c r="U67" s="42">
        <v>3</v>
      </c>
    </row>
    <row r="68" spans="2:21" ht="14.5" outlineLevel="3">
      <c r="B68" s="43" t="s">
        <v>390</v>
      </c>
      <c r="C68" s="44" t="s">
        <v>391</v>
      </c>
      <c r="D68" s="45" t="s">
        <v>392</v>
      </c>
      <c r="E68" s="46" t="s">
        <v>112</v>
      </c>
      <c r="F68" s="45" t="s">
        <v>393</v>
      </c>
      <c r="G68" s="46" t="s">
        <v>394</v>
      </c>
      <c r="H68" s="47">
        <v>72500000</v>
      </c>
      <c r="I68" s="47">
        <v>1</v>
      </c>
      <c r="J68" s="46" t="s">
        <v>395</v>
      </c>
      <c r="K68" s="48">
        <v>2</v>
      </c>
      <c r="L68" s="48" t="s">
        <v>116</v>
      </c>
      <c r="M68" s="45" t="s">
        <v>117</v>
      </c>
      <c r="N68" s="49">
        <v>0</v>
      </c>
      <c r="O68" s="49">
        <v>0</v>
      </c>
      <c r="P68" s="49">
        <v>0</v>
      </c>
      <c r="Q68" s="45" t="s">
        <v>102</v>
      </c>
      <c r="R68" s="45" t="s">
        <v>102</v>
      </c>
      <c r="S68" s="45" t="s">
        <v>102</v>
      </c>
      <c r="T68" s="45" t="s">
        <v>118</v>
      </c>
      <c r="U68" s="50">
        <v>4</v>
      </c>
    </row>
    <row r="69" spans="2:21" ht="14.5" outlineLevel="2">
      <c r="B69" s="35" t="s">
        <v>396</v>
      </c>
      <c r="C69" s="36" t="s">
        <v>397</v>
      </c>
      <c r="D69" s="37" t="s">
        <v>102</v>
      </c>
      <c r="E69" s="38" t="s">
        <v>102</v>
      </c>
      <c r="F69" s="37" t="s">
        <v>102</v>
      </c>
      <c r="G69" s="38" t="s">
        <v>102</v>
      </c>
      <c r="H69" s="39">
        <v>0</v>
      </c>
      <c r="I69" s="39">
        <v>0</v>
      </c>
      <c r="J69" s="38" t="s">
        <v>102</v>
      </c>
      <c r="K69" s="40">
        <v>0</v>
      </c>
      <c r="L69" s="40" t="s">
        <v>102</v>
      </c>
      <c r="M69" s="37" t="s">
        <v>102</v>
      </c>
      <c r="N69" s="41">
        <v>0</v>
      </c>
      <c r="O69" s="41">
        <v>0</v>
      </c>
      <c r="P69" s="41">
        <v>0</v>
      </c>
      <c r="Q69" s="37" t="s">
        <v>102</v>
      </c>
      <c r="R69" s="37" t="s">
        <v>102</v>
      </c>
      <c r="S69" s="37" t="s">
        <v>398</v>
      </c>
      <c r="T69" s="37" t="s">
        <v>102</v>
      </c>
      <c r="U69" s="42">
        <v>3</v>
      </c>
    </row>
    <row r="70" spans="2:21" ht="14.5" outlineLevel="3">
      <c r="B70" s="43" t="s">
        <v>399</v>
      </c>
      <c r="C70" s="44" t="s">
        <v>400</v>
      </c>
      <c r="D70" s="45" t="s">
        <v>392</v>
      </c>
      <c r="E70" s="46" t="s">
        <v>112</v>
      </c>
      <c r="F70" s="45" t="s">
        <v>401</v>
      </c>
      <c r="G70" s="46" t="s">
        <v>402</v>
      </c>
      <c r="H70" s="47">
        <v>381040722.05000001</v>
      </c>
      <c r="I70" s="47">
        <v>1</v>
      </c>
      <c r="J70" s="46" t="s">
        <v>115</v>
      </c>
      <c r="K70" s="48">
        <v>2</v>
      </c>
      <c r="L70" s="48" t="s">
        <v>116</v>
      </c>
      <c r="M70" s="45" t="s">
        <v>117</v>
      </c>
      <c r="N70" s="49">
        <v>0</v>
      </c>
      <c r="O70" s="49">
        <v>0</v>
      </c>
      <c r="P70" s="49">
        <v>0</v>
      </c>
      <c r="Q70" s="45" t="s">
        <v>102</v>
      </c>
      <c r="R70" s="45" t="s">
        <v>102</v>
      </c>
      <c r="S70" s="45" t="s">
        <v>102</v>
      </c>
      <c r="T70" s="45" t="s">
        <v>118</v>
      </c>
      <c r="U70" s="50">
        <v>4</v>
      </c>
    </row>
    <row r="71" spans="2:21" ht="14.5" outlineLevel="1">
      <c r="B71" s="27" t="s">
        <v>403</v>
      </c>
      <c r="C71" s="28" t="s">
        <v>404</v>
      </c>
      <c r="D71" s="29" t="s">
        <v>102</v>
      </c>
      <c r="E71" s="30" t="s">
        <v>102</v>
      </c>
      <c r="F71" s="29" t="s">
        <v>102</v>
      </c>
      <c r="G71" s="30" t="s">
        <v>102</v>
      </c>
      <c r="H71" s="31">
        <v>0</v>
      </c>
      <c r="I71" s="31">
        <v>0</v>
      </c>
      <c r="J71" s="30" t="s">
        <v>102</v>
      </c>
      <c r="K71" s="32">
        <v>0</v>
      </c>
      <c r="L71" s="32" t="s">
        <v>102</v>
      </c>
      <c r="M71" s="29" t="s">
        <v>102</v>
      </c>
      <c r="N71" s="33">
        <v>0</v>
      </c>
      <c r="O71" s="33">
        <v>0</v>
      </c>
      <c r="P71" s="33">
        <v>0</v>
      </c>
      <c r="Q71" s="29" t="s">
        <v>102</v>
      </c>
      <c r="R71" s="29" t="s">
        <v>405</v>
      </c>
      <c r="S71" s="29" t="s">
        <v>102</v>
      </c>
      <c r="T71" s="29" t="s">
        <v>102</v>
      </c>
      <c r="U71" s="34">
        <v>2</v>
      </c>
    </row>
    <row r="72" spans="2:21" ht="14.5" outlineLevel="2">
      <c r="B72" s="35" t="s">
        <v>406</v>
      </c>
      <c r="C72" s="36" t="s">
        <v>407</v>
      </c>
      <c r="D72" s="37" t="s">
        <v>102</v>
      </c>
      <c r="E72" s="38" t="s">
        <v>102</v>
      </c>
      <c r="F72" s="37" t="s">
        <v>102</v>
      </c>
      <c r="G72" s="38" t="s">
        <v>102</v>
      </c>
      <c r="H72" s="39">
        <v>0</v>
      </c>
      <c r="I72" s="39">
        <v>0</v>
      </c>
      <c r="J72" s="38" t="s">
        <v>102</v>
      </c>
      <c r="K72" s="40">
        <v>0</v>
      </c>
      <c r="L72" s="40" t="s">
        <v>102</v>
      </c>
      <c r="M72" s="37" t="s">
        <v>102</v>
      </c>
      <c r="N72" s="41">
        <v>0</v>
      </c>
      <c r="O72" s="41">
        <v>0</v>
      </c>
      <c r="P72" s="41">
        <v>0</v>
      </c>
      <c r="Q72" s="37" t="s">
        <v>102</v>
      </c>
      <c r="R72" s="37" t="s">
        <v>102</v>
      </c>
      <c r="S72" s="37" t="s">
        <v>408</v>
      </c>
      <c r="T72" s="37" t="s">
        <v>102</v>
      </c>
      <c r="U72" s="42">
        <v>3</v>
      </c>
    </row>
    <row r="73" spans="2:21" ht="14.5" outlineLevel="3">
      <c r="B73" s="43" t="s">
        <v>409</v>
      </c>
      <c r="C73" s="44" t="s">
        <v>410</v>
      </c>
      <c r="D73" s="45" t="s">
        <v>165</v>
      </c>
      <c r="E73" s="46" t="s">
        <v>411</v>
      </c>
      <c r="F73" s="45" t="s">
        <v>412</v>
      </c>
      <c r="G73" s="46" t="s">
        <v>413</v>
      </c>
      <c r="H73" s="47">
        <v>82</v>
      </c>
      <c r="I73" s="47">
        <v>48379.45</v>
      </c>
      <c r="J73" s="46" t="s">
        <v>115</v>
      </c>
      <c r="K73" s="48">
        <v>2</v>
      </c>
      <c r="L73" s="48" t="s">
        <v>116</v>
      </c>
      <c r="M73" s="45" t="s">
        <v>117</v>
      </c>
      <c r="N73" s="49">
        <v>0</v>
      </c>
      <c r="O73" s="49">
        <v>0</v>
      </c>
      <c r="P73" s="49">
        <v>0</v>
      </c>
      <c r="Q73" s="45" t="s">
        <v>102</v>
      </c>
      <c r="R73" s="45" t="s">
        <v>102</v>
      </c>
      <c r="S73" s="45" t="s">
        <v>102</v>
      </c>
      <c r="T73" s="45" t="s">
        <v>259</v>
      </c>
      <c r="U73" s="50">
        <v>4</v>
      </c>
    </row>
    <row r="74" spans="2:21" ht="14.5" outlineLevel="3">
      <c r="B74" s="43" t="s">
        <v>414</v>
      </c>
      <c r="C74" s="44" t="s">
        <v>415</v>
      </c>
      <c r="D74" s="45" t="s">
        <v>111</v>
      </c>
      <c r="E74" s="46" t="s">
        <v>411</v>
      </c>
      <c r="F74" s="45" t="s">
        <v>416</v>
      </c>
      <c r="G74" s="46" t="s">
        <v>417</v>
      </c>
      <c r="H74" s="47">
        <v>207.5</v>
      </c>
      <c r="I74" s="47">
        <v>376065.02</v>
      </c>
      <c r="J74" s="46" t="s">
        <v>115</v>
      </c>
      <c r="K74" s="48">
        <v>2</v>
      </c>
      <c r="L74" s="48" t="s">
        <v>116</v>
      </c>
      <c r="M74" s="45" t="s">
        <v>117</v>
      </c>
      <c r="N74" s="49">
        <v>0</v>
      </c>
      <c r="O74" s="49">
        <v>0</v>
      </c>
      <c r="P74" s="49">
        <v>0</v>
      </c>
      <c r="Q74" s="45" t="s">
        <v>102</v>
      </c>
      <c r="R74" s="45" t="s">
        <v>102</v>
      </c>
      <c r="S74" s="45" t="s">
        <v>102</v>
      </c>
      <c r="T74" s="45" t="s">
        <v>418</v>
      </c>
      <c r="U74" s="50">
        <v>4</v>
      </c>
    </row>
    <row r="75" spans="2:21" ht="14.5" outlineLevel="3">
      <c r="B75" s="43" t="s">
        <v>419</v>
      </c>
      <c r="C75" s="44" t="s">
        <v>420</v>
      </c>
      <c r="D75" s="45" t="s">
        <v>276</v>
      </c>
      <c r="E75" s="46" t="s">
        <v>411</v>
      </c>
      <c r="F75" s="45" t="s">
        <v>421</v>
      </c>
      <c r="G75" s="46" t="s">
        <v>422</v>
      </c>
      <c r="H75" s="47">
        <v>201</v>
      </c>
      <c r="I75" s="47">
        <v>160414.69</v>
      </c>
      <c r="J75" s="46" t="s">
        <v>115</v>
      </c>
      <c r="K75" s="48">
        <v>2</v>
      </c>
      <c r="L75" s="48" t="s">
        <v>116</v>
      </c>
      <c r="M75" s="45" t="s">
        <v>117</v>
      </c>
      <c r="N75" s="49">
        <v>0</v>
      </c>
      <c r="O75" s="49">
        <v>0</v>
      </c>
      <c r="P75" s="49">
        <v>0</v>
      </c>
      <c r="Q75" s="45" t="s">
        <v>102</v>
      </c>
      <c r="R75" s="45" t="s">
        <v>102</v>
      </c>
      <c r="S75" s="45" t="s">
        <v>102</v>
      </c>
      <c r="T75" s="45" t="s">
        <v>223</v>
      </c>
      <c r="U75" s="50">
        <v>4</v>
      </c>
    </row>
    <row r="76" spans="2:21" ht="14.5" outlineLevel="3">
      <c r="B76" s="43" t="s">
        <v>423</v>
      </c>
      <c r="C76" s="44" t="s">
        <v>424</v>
      </c>
      <c r="D76" s="45" t="s">
        <v>276</v>
      </c>
      <c r="E76" s="46" t="s">
        <v>411</v>
      </c>
      <c r="F76" s="45" t="s">
        <v>425</v>
      </c>
      <c r="G76" s="46" t="s">
        <v>426</v>
      </c>
      <c r="H76" s="47">
        <v>839</v>
      </c>
      <c r="I76" s="47">
        <v>24864</v>
      </c>
      <c r="J76" s="46" t="s">
        <v>115</v>
      </c>
      <c r="K76" s="48">
        <v>2</v>
      </c>
      <c r="L76" s="48" t="s">
        <v>116</v>
      </c>
      <c r="M76" s="45" t="s">
        <v>117</v>
      </c>
      <c r="N76" s="49">
        <v>0</v>
      </c>
      <c r="O76" s="49">
        <v>0</v>
      </c>
      <c r="P76" s="49">
        <v>0</v>
      </c>
      <c r="Q76" s="45" t="s">
        <v>102</v>
      </c>
      <c r="R76" s="45" t="s">
        <v>102</v>
      </c>
      <c r="S76" s="45" t="s">
        <v>102</v>
      </c>
      <c r="T76" s="45" t="s">
        <v>427</v>
      </c>
      <c r="U76" s="50">
        <v>4</v>
      </c>
    </row>
    <row r="77" spans="2:21" ht="14.5" outlineLevel="3">
      <c r="B77" s="43" t="s">
        <v>428</v>
      </c>
      <c r="C77" s="44" t="s">
        <v>429</v>
      </c>
      <c r="D77" s="45" t="s">
        <v>111</v>
      </c>
      <c r="E77" s="46" t="s">
        <v>411</v>
      </c>
      <c r="F77" s="45" t="s">
        <v>430</v>
      </c>
      <c r="G77" s="46" t="s">
        <v>431</v>
      </c>
      <c r="H77" s="47">
        <v>410</v>
      </c>
      <c r="I77" s="47">
        <v>329195.32</v>
      </c>
      <c r="J77" s="46" t="s">
        <v>115</v>
      </c>
      <c r="K77" s="48">
        <v>2</v>
      </c>
      <c r="L77" s="48" t="s">
        <v>116</v>
      </c>
      <c r="M77" s="45" t="s">
        <v>117</v>
      </c>
      <c r="N77" s="49">
        <v>0</v>
      </c>
      <c r="O77" s="49">
        <v>0</v>
      </c>
      <c r="P77" s="49">
        <v>0</v>
      </c>
      <c r="Q77" s="45" t="s">
        <v>102</v>
      </c>
      <c r="R77" s="45" t="s">
        <v>102</v>
      </c>
      <c r="S77" s="45" t="s">
        <v>102</v>
      </c>
      <c r="T77" s="45" t="s">
        <v>432</v>
      </c>
      <c r="U77" s="50">
        <v>4</v>
      </c>
    </row>
    <row r="78" spans="2:21" ht="14.5" outlineLevel="3">
      <c r="B78" s="43" t="s">
        <v>433</v>
      </c>
      <c r="C78" s="44" t="s">
        <v>434</v>
      </c>
      <c r="D78" s="45" t="s">
        <v>111</v>
      </c>
      <c r="E78" s="46" t="s">
        <v>411</v>
      </c>
      <c r="F78" s="45" t="s">
        <v>435</v>
      </c>
      <c r="G78" s="46" t="s">
        <v>431</v>
      </c>
      <c r="H78" s="47">
        <v>445</v>
      </c>
      <c r="I78" s="47">
        <v>282591.28000000003</v>
      </c>
      <c r="J78" s="46" t="s">
        <v>115</v>
      </c>
      <c r="K78" s="48">
        <v>2</v>
      </c>
      <c r="L78" s="48" t="s">
        <v>116</v>
      </c>
      <c r="M78" s="45" t="s">
        <v>117</v>
      </c>
      <c r="N78" s="49">
        <v>0</v>
      </c>
      <c r="O78" s="49">
        <v>0</v>
      </c>
      <c r="P78" s="49">
        <v>0</v>
      </c>
      <c r="Q78" s="45" t="s">
        <v>102</v>
      </c>
      <c r="R78" s="45" t="s">
        <v>102</v>
      </c>
      <c r="S78" s="45" t="s">
        <v>102</v>
      </c>
      <c r="T78" s="45" t="s">
        <v>436</v>
      </c>
      <c r="U78" s="50">
        <v>4</v>
      </c>
    </row>
    <row r="79" spans="2:21" ht="14.5" outlineLevel="3">
      <c r="B79" s="43" t="s">
        <v>437</v>
      </c>
      <c r="C79" s="44" t="s">
        <v>438</v>
      </c>
      <c r="D79" s="45" t="s">
        <v>165</v>
      </c>
      <c r="E79" s="46" t="s">
        <v>411</v>
      </c>
      <c r="F79" s="45" t="s">
        <v>439</v>
      </c>
      <c r="G79" s="46" t="s">
        <v>440</v>
      </c>
      <c r="H79" s="47">
        <v>4487</v>
      </c>
      <c r="I79" s="47">
        <v>129236.63</v>
      </c>
      <c r="J79" s="46" t="s">
        <v>115</v>
      </c>
      <c r="K79" s="48">
        <v>2</v>
      </c>
      <c r="L79" s="48" t="s">
        <v>116</v>
      </c>
      <c r="M79" s="45" t="s">
        <v>117</v>
      </c>
      <c r="N79" s="49">
        <v>0</v>
      </c>
      <c r="O79" s="49">
        <v>0</v>
      </c>
      <c r="P79" s="49">
        <v>0</v>
      </c>
      <c r="Q79" s="45" t="s">
        <v>102</v>
      </c>
      <c r="R79" s="45" t="s">
        <v>102</v>
      </c>
      <c r="S79" s="45" t="s">
        <v>102</v>
      </c>
      <c r="T79" s="45" t="s">
        <v>441</v>
      </c>
      <c r="U79" s="50">
        <v>4</v>
      </c>
    </row>
    <row r="80" spans="2:21" ht="14.5" outlineLevel="3">
      <c r="B80" s="43" t="s">
        <v>442</v>
      </c>
      <c r="C80" s="44" t="s">
        <v>443</v>
      </c>
      <c r="D80" s="45" t="s">
        <v>165</v>
      </c>
      <c r="E80" s="46" t="s">
        <v>411</v>
      </c>
      <c r="F80" s="45" t="s">
        <v>444</v>
      </c>
      <c r="G80" s="46" t="s">
        <v>440</v>
      </c>
      <c r="H80" s="47">
        <v>4487</v>
      </c>
      <c r="I80" s="47">
        <v>129236.63</v>
      </c>
      <c r="J80" s="46" t="s">
        <v>115</v>
      </c>
      <c r="K80" s="48">
        <v>2</v>
      </c>
      <c r="L80" s="48" t="s">
        <v>116</v>
      </c>
      <c r="M80" s="45" t="s">
        <v>117</v>
      </c>
      <c r="N80" s="49">
        <v>0</v>
      </c>
      <c r="O80" s="49">
        <v>0</v>
      </c>
      <c r="P80" s="49">
        <v>0</v>
      </c>
      <c r="Q80" s="45" t="s">
        <v>102</v>
      </c>
      <c r="R80" s="45" t="s">
        <v>102</v>
      </c>
      <c r="S80" s="45" t="s">
        <v>102</v>
      </c>
      <c r="T80" s="45" t="s">
        <v>445</v>
      </c>
      <c r="U80" s="50">
        <v>4</v>
      </c>
    </row>
    <row r="81" spans="2:21" ht="14.5" outlineLevel="3">
      <c r="B81" s="43" t="s">
        <v>446</v>
      </c>
      <c r="C81" s="44" t="s">
        <v>447</v>
      </c>
      <c r="D81" s="45" t="s">
        <v>165</v>
      </c>
      <c r="E81" s="46" t="s">
        <v>411</v>
      </c>
      <c r="F81" s="45" t="s">
        <v>448</v>
      </c>
      <c r="G81" s="46" t="s">
        <v>449</v>
      </c>
      <c r="H81" s="47">
        <v>7410</v>
      </c>
      <c r="I81" s="47">
        <v>32392</v>
      </c>
      <c r="J81" s="46" t="s">
        <v>115</v>
      </c>
      <c r="K81" s="48">
        <v>2</v>
      </c>
      <c r="L81" s="48" t="s">
        <v>116</v>
      </c>
      <c r="M81" s="45" t="s">
        <v>117</v>
      </c>
      <c r="N81" s="49">
        <v>0</v>
      </c>
      <c r="O81" s="49">
        <v>0</v>
      </c>
      <c r="P81" s="49">
        <v>0</v>
      </c>
      <c r="Q81" s="45" t="s">
        <v>102</v>
      </c>
      <c r="R81" s="45" t="s">
        <v>102</v>
      </c>
      <c r="S81" s="45" t="s">
        <v>102</v>
      </c>
      <c r="T81" s="45" t="s">
        <v>450</v>
      </c>
      <c r="U81" s="50">
        <v>4</v>
      </c>
    </row>
    <row r="82" spans="2:21" ht="14.5" outlineLevel="3">
      <c r="B82" s="43" t="s">
        <v>451</v>
      </c>
      <c r="C82" s="44" t="s">
        <v>452</v>
      </c>
      <c r="D82" s="45" t="s">
        <v>111</v>
      </c>
      <c r="E82" s="46" t="s">
        <v>411</v>
      </c>
      <c r="F82" s="45" t="s">
        <v>453</v>
      </c>
      <c r="G82" s="46" t="s">
        <v>454</v>
      </c>
      <c r="H82" s="47">
        <v>804</v>
      </c>
      <c r="I82" s="47">
        <v>35416</v>
      </c>
      <c r="J82" s="46" t="s">
        <v>115</v>
      </c>
      <c r="K82" s="48">
        <v>2</v>
      </c>
      <c r="L82" s="48" t="s">
        <v>116</v>
      </c>
      <c r="M82" s="45" t="s">
        <v>117</v>
      </c>
      <c r="N82" s="49">
        <v>0</v>
      </c>
      <c r="O82" s="49">
        <v>0</v>
      </c>
      <c r="P82" s="49">
        <v>0</v>
      </c>
      <c r="Q82" s="45" t="s">
        <v>102</v>
      </c>
      <c r="R82" s="45" t="s">
        <v>102</v>
      </c>
      <c r="S82" s="45" t="s">
        <v>102</v>
      </c>
      <c r="T82" s="45" t="s">
        <v>455</v>
      </c>
      <c r="U82" s="50">
        <v>4</v>
      </c>
    </row>
    <row r="83" spans="2:21" ht="14.5" outlineLevel="3">
      <c r="B83" s="43" t="s">
        <v>456</v>
      </c>
      <c r="C83" s="44" t="s">
        <v>457</v>
      </c>
      <c r="D83" s="45" t="s">
        <v>458</v>
      </c>
      <c r="E83" s="46" t="s">
        <v>411</v>
      </c>
      <c r="F83" s="45" t="s">
        <v>459</v>
      </c>
      <c r="G83" s="46" t="s">
        <v>460</v>
      </c>
      <c r="H83" s="47">
        <v>4942000</v>
      </c>
      <c r="I83" s="47">
        <v>24</v>
      </c>
      <c r="J83" s="46" t="s">
        <v>115</v>
      </c>
      <c r="K83" s="48">
        <v>2</v>
      </c>
      <c r="L83" s="48" t="s">
        <v>116</v>
      </c>
      <c r="M83" s="45" t="s">
        <v>117</v>
      </c>
      <c r="N83" s="49">
        <v>0</v>
      </c>
      <c r="O83" s="49">
        <v>0</v>
      </c>
      <c r="P83" s="49">
        <v>0</v>
      </c>
      <c r="Q83" s="45" t="s">
        <v>102</v>
      </c>
      <c r="R83" s="45" t="s">
        <v>102</v>
      </c>
      <c r="S83" s="45" t="s">
        <v>102</v>
      </c>
      <c r="T83" s="45" t="s">
        <v>461</v>
      </c>
      <c r="U83" s="50">
        <v>4</v>
      </c>
    </row>
    <row r="84" spans="2:21" ht="14.5" outlineLevel="3">
      <c r="B84" s="43" t="s">
        <v>462</v>
      </c>
      <c r="C84" s="44" t="s">
        <v>463</v>
      </c>
      <c r="D84" s="45" t="s">
        <v>458</v>
      </c>
      <c r="E84" s="46" t="s">
        <v>411</v>
      </c>
      <c r="F84" s="45" t="s">
        <v>464</v>
      </c>
      <c r="G84" s="46" t="s">
        <v>465</v>
      </c>
      <c r="H84" s="47">
        <v>4224000</v>
      </c>
      <c r="I84" s="47">
        <v>8</v>
      </c>
      <c r="J84" s="46" t="s">
        <v>115</v>
      </c>
      <c r="K84" s="48">
        <v>2</v>
      </c>
      <c r="L84" s="48" t="s">
        <v>116</v>
      </c>
      <c r="M84" s="45" t="s">
        <v>117</v>
      </c>
      <c r="N84" s="49">
        <v>0</v>
      </c>
      <c r="O84" s="49">
        <v>0</v>
      </c>
      <c r="P84" s="49">
        <v>0</v>
      </c>
      <c r="Q84" s="45" t="s">
        <v>102</v>
      </c>
      <c r="R84" s="45" t="s">
        <v>102</v>
      </c>
      <c r="S84" s="45" t="s">
        <v>102</v>
      </c>
      <c r="T84" s="45" t="s">
        <v>466</v>
      </c>
      <c r="U84" s="50">
        <v>4</v>
      </c>
    </row>
    <row r="85" spans="2:21" ht="14.5" outlineLevel="3">
      <c r="B85" s="43" t="s">
        <v>467</v>
      </c>
      <c r="C85" s="44" t="s">
        <v>468</v>
      </c>
      <c r="D85" s="45" t="s">
        <v>469</v>
      </c>
      <c r="E85" s="46" t="s">
        <v>411</v>
      </c>
      <c r="F85" s="45" t="s">
        <v>470</v>
      </c>
      <c r="G85" s="46" t="s">
        <v>471</v>
      </c>
      <c r="H85" s="47">
        <v>2832000</v>
      </c>
      <c r="I85" s="47">
        <v>8</v>
      </c>
      <c r="J85" s="46" t="s">
        <v>115</v>
      </c>
      <c r="K85" s="48">
        <v>2</v>
      </c>
      <c r="L85" s="48" t="s">
        <v>116</v>
      </c>
      <c r="M85" s="45" t="s">
        <v>117</v>
      </c>
      <c r="N85" s="49">
        <v>0</v>
      </c>
      <c r="O85" s="49">
        <v>0</v>
      </c>
      <c r="P85" s="49">
        <v>0</v>
      </c>
      <c r="Q85" s="45" t="s">
        <v>102</v>
      </c>
      <c r="R85" s="45" t="s">
        <v>102</v>
      </c>
      <c r="S85" s="45" t="s">
        <v>102</v>
      </c>
      <c r="T85" s="45" t="s">
        <v>472</v>
      </c>
      <c r="U85" s="50">
        <v>4</v>
      </c>
    </row>
    <row r="86" spans="2:21" ht="14.5" outlineLevel="3">
      <c r="B86" s="43" t="s">
        <v>473</v>
      </c>
      <c r="C86" s="44" t="s">
        <v>474</v>
      </c>
      <c r="D86" s="45" t="s">
        <v>458</v>
      </c>
      <c r="E86" s="46" t="s">
        <v>411</v>
      </c>
      <c r="F86" s="45" t="s">
        <v>475</v>
      </c>
      <c r="G86" s="46" t="s">
        <v>476</v>
      </c>
      <c r="H86" s="47">
        <v>3732000</v>
      </c>
      <c r="I86" s="47">
        <v>17</v>
      </c>
      <c r="J86" s="46" t="s">
        <v>115</v>
      </c>
      <c r="K86" s="48">
        <v>2</v>
      </c>
      <c r="L86" s="48" t="s">
        <v>116</v>
      </c>
      <c r="M86" s="45" t="s">
        <v>117</v>
      </c>
      <c r="N86" s="49">
        <v>0</v>
      </c>
      <c r="O86" s="49">
        <v>0</v>
      </c>
      <c r="P86" s="49">
        <v>0</v>
      </c>
      <c r="Q86" s="45" t="s">
        <v>102</v>
      </c>
      <c r="R86" s="45" t="s">
        <v>102</v>
      </c>
      <c r="S86" s="45" t="s">
        <v>102</v>
      </c>
      <c r="T86" s="45" t="s">
        <v>477</v>
      </c>
      <c r="U86" s="50">
        <v>4</v>
      </c>
    </row>
    <row r="87" spans="2:21" ht="14.5" outlineLevel="3">
      <c r="B87" s="43" t="s">
        <v>478</v>
      </c>
      <c r="C87" s="44" t="s">
        <v>479</v>
      </c>
      <c r="D87" s="45" t="s">
        <v>458</v>
      </c>
      <c r="E87" s="46" t="s">
        <v>411</v>
      </c>
      <c r="F87" s="45" t="s">
        <v>480</v>
      </c>
      <c r="G87" s="46" t="s">
        <v>481</v>
      </c>
      <c r="H87" s="47">
        <v>3201000</v>
      </c>
      <c r="I87" s="47">
        <v>5</v>
      </c>
      <c r="J87" s="46" t="s">
        <v>115</v>
      </c>
      <c r="K87" s="48">
        <v>2</v>
      </c>
      <c r="L87" s="48" t="s">
        <v>116</v>
      </c>
      <c r="M87" s="45" t="s">
        <v>117</v>
      </c>
      <c r="N87" s="49">
        <v>0</v>
      </c>
      <c r="O87" s="49">
        <v>0</v>
      </c>
      <c r="P87" s="49">
        <v>0</v>
      </c>
      <c r="Q87" s="45" t="s">
        <v>102</v>
      </c>
      <c r="R87" s="45" t="s">
        <v>102</v>
      </c>
      <c r="S87" s="45" t="s">
        <v>102</v>
      </c>
      <c r="T87" s="45" t="s">
        <v>482</v>
      </c>
      <c r="U87" s="50">
        <v>4</v>
      </c>
    </row>
    <row r="88" spans="2:21" ht="14.5" outlineLevel="3">
      <c r="B88" s="43" t="s">
        <v>483</v>
      </c>
      <c r="C88" s="44" t="s">
        <v>484</v>
      </c>
      <c r="D88" s="45" t="s">
        <v>469</v>
      </c>
      <c r="E88" s="46" t="s">
        <v>411</v>
      </c>
      <c r="F88" s="45" t="s">
        <v>485</v>
      </c>
      <c r="G88" s="46" t="s">
        <v>486</v>
      </c>
      <c r="H88" s="47">
        <v>2270000</v>
      </c>
      <c r="I88" s="47">
        <v>5</v>
      </c>
      <c r="J88" s="46" t="s">
        <v>115</v>
      </c>
      <c r="K88" s="48">
        <v>2</v>
      </c>
      <c r="L88" s="48" t="s">
        <v>116</v>
      </c>
      <c r="M88" s="45" t="s">
        <v>117</v>
      </c>
      <c r="N88" s="49">
        <v>0</v>
      </c>
      <c r="O88" s="49">
        <v>0</v>
      </c>
      <c r="P88" s="49">
        <v>0</v>
      </c>
      <c r="Q88" s="45" t="s">
        <v>102</v>
      </c>
      <c r="R88" s="45" t="s">
        <v>102</v>
      </c>
      <c r="S88" s="45" t="s">
        <v>102</v>
      </c>
      <c r="T88" s="45" t="s">
        <v>487</v>
      </c>
      <c r="U88" s="50">
        <v>4</v>
      </c>
    </row>
    <row r="89" spans="2:21" ht="14.5" outlineLevel="3">
      <c r="B89" s="43" t="s">
        <v>488</v>
      </c>
      <c r="C89" s="44" t="s">
        <v>489</v>
      </c>
      <c r="D89" s="45" t="s">
        <v>165</v>
      </c>
      <c r="E89" s="46" t="s">
        <v>411</v>
      </c>
      <c r="F89" s="45" t="s">
        <v>490</v>
      </c>
      <c r="G89" s="46" t="s">
        <v>491</v>
      </c>
      <c r="H89" s="47">
        <v>5.23</v>
      </c>
      <c r="I89" s="47">
        <v>290865.26</v>
      </c>
      <c r="J89" s="46" t="s">
        <v>115</v>
      </c>
      <c r="K89" s="48">
        <v>2</v>
      </c>
      <c r="L89" s="48" t="s">
        <v>116</v>
      </c>
      <c r="M89" s="45" t="s">
        <v>117</v>
      </c>
      <c r="N89" s="49">
        <v>0</v>
      </c>
      <c r="O89" s="49">
        <v>0</v>
      </c>
      <c r="P89" s="49">
        <v>0</v>
      </c>
      <c r="Q89" s="45" t="s">
        <v>102</v>
      </c>
      <c r="R89" s="45" t="s">
        <v>102</v>
      </c>
      <c r="S89" s="45" t="s">
        <v>102</v>
      </c>
      <c r="T89" s="45" t="s">
        <v>492</v>
      </c>
      <c r="U89" s="50">
        <v>4</v>
      </c>
    </row>
    <row r="90" spans="2:21" ht="14.5" outlineLevel="3">
      <c r="B90" s="43" t="s">
        <v>493</v>
      </c>
      <c r="C90" s="44" t="s">
        <v>494</v>
      </c>
      <c r="D90" s="45" t="s">
        <v>165</v>
      </c>
      <c r="E90" s="46" t="s">
        <v>411</v>
      </c>
      <c r="F90" s="45" t="s">
        <v>495</v>
      </c>
      <c r="G90" s="46" t="s">
        <v>496</v>
      </c>
      <c r="H90" s="47">
        <v>42.55</v>
      </c>
      <c r="I90" s="47">
        <v>290865.26</v>
      </c>
      <c r="J90" s="46" t="s">
        <v>115</v>
      </c>
      <c r="K90" s="48">
        <v>2</v>
      </c>
      <c r="L90" s="48" t="s">
        <v>116</v>
      </c>
      <c r="M90" s="45" t="s">
        <v>117</v>
      </c>
      <c r="N90" s="49">
        <v>0</v>
      </c>
      <c r="O90" s="49">
        <v>0</v>
      </c>
      <c r="P90" s="49">
        <v>0</v>
      </c>
      <c r="Q90" s="45" t="s">
        <v>102</v>
      </c>
      <c r="R90" s="45" t="s">
        <v>102</v>
      </c>
      <c r="S90" s="45" t="s">
        <v>102</v>
      </c>
      <c r="T90" s="45" t="s">
        <v>497</v>
      </c>
      <c r="U90" s="50">
        <v>4</v>
      </c>
    </row>
    <row r="91" spans="2:21" ht="14.5" outlineLevel="3">
      <c r="B91" s="43" t="s">
        <v>498</v>
      </c>
      <c r="C91" s="44" t="s">
        <v>499</v>
      </c>
      <c r="D91" s="45" t="s">
        <v>165</v>
      </c>
      <c r="E91" s="46" t="s">
        <v>411</v>
      </c>
      <c r="F91" s="45" t="s">
        <v>500</v>
      </c>
      <c r="G91" s="46" t="s">
        <v>501</v>
      </c>
      <c r="H91" s="47">
        <v>41.28</v>
      </c>
      <c r="I91" s="47">
        <v>290865.26</v>
      </c>
      <c r="J91" s="46" t="s">
        <v>115</v>
      </c>
      <c r="K91" s="48">
        <v>2</v>
      </c>
      <c r="L91" s="48" t="s">
        <v>116</v>
      </c>
      <c r="M91" s="45" t="s">
        <v>117</v>
      </c>
      <c r="N91" s="49">
        <v>0</v>
      </c>
      <c r="O91" s="49">
        <v>0</v>
      </c>
      <c r="P91" s="49">
        <v>0</v>
      </c>
      <c r="Q91" s="45" t="s">
        <v>102</v>
      </c>
      <c r="R91" s="45" t="s">
        <v>102</v>
      </c>
      <c r="S91" s="45" t="s">
        <v>102</v>
      </c>
      <c r="T91" s="45" t="s">
        <v>502</v>
      </c>
      <c r="U91" s="50">
        <v>4</v>
      </c>
    </row>
    <row r="92" spans="2:21" ht="14.5" outlineLevel="3">
      <c r="B92" s="43" t="s">
        <v>503</v>
      </c>
      <c r="C92" s="44" t="s">
        <v>504</v>
      </c>
      <c r="D92" s="45" t="s">
        <v>392</v>
      </c>
      <c r="E92" s="46" t="s">
        <v>411</v>
      </c>
      <c r="F92" s="45" t="s">
        <v>505</v>
      </c>
      <c r="G92" s="46" t="s">
        <v>506</v>
      </c>
      <c r="H92" s="47">
        <v>31795109.379999999</v>
      </c>
      <c r="I92" s="47">
        <v>1</v>
      </c>
      <c r="J92" s="46" t="s">
        <v>115</v>
      </c>
      <c r="K92" s="48">
        <v>2</v>
      </c>
      <c r="L92" s="48" t="s">
        <v>116</v>
      </c>
      <c r="M92" s="45" t="s">
        <v>117</v>
      </c>
      <c r="N92" s="49">
        <v>0</v>
      </c>
      <c r="O92" s="49">
        <v>0</v>
      </c>
      <c r="P92" s="49">
        <v>0</v>
      </c>
      <c r="Q92" s="45" t="s">
        <v>102</v>
      </c>
      <c r="R92" s="45" t="s">
        <v>102</v>
      </c>
      <c r="S92" s="45" t="s">
        <v>102</v>
      </c>
      <c r="T92" s="45" t="s">
        <v>507</v>
      </c>
      <c r="U92" s="50">
        <v>4</v>
      </c>
    </row>
    <row r="93" spans="2:21" ht="14.5" outlineLevel="3">
      <c r="B93" s="43" t="s">
        <v>508</v>
      </c>
      <c r="C93" s="44" t="s">
        <v>509</v>
      </c>
      <c r="D93" s="45" t="s">
        <v>165</v>
      </c>
      <c r="E93" s="46" t="s">
        <v>411</v>
      </c>
      <c r="F93" s="45" t="s">
        <v>510</v>
      </c>
      <c r="G93" s="46" t="s">
        <v>511</v>
      </c>
      <c r="H93" s="47">
        <v>62</v>
      </c>
      <c r="I93" s="47">
        <v>2500</v>
      </c>
      <c r="J93" s="46" t="s">
        <v>115</v>
      </c>
      <c r="K93" s="48">
        <v>2</v>
      </c>
      <c r="L93" s="48" t="s">
        <v>116</v>
      </c>
      <c r="M93" s="45" t="s">
        <v>117</v>
      </c>
      <c r="N93" s="49">
        <v>0</v>
      </c>
      <c r="O93" s="49">
        <v>0</v>
      </c>
      <c r="P93" s="49">
        <v>0</v>
      </c>
      <c r="Q93" s="45" t="s">
        <v>102</v>
      </c>
      <c r="R93" s="45" t="s">
        <v>102</v>
      </c>
      <c r="S93" s="45" t="s">
        <v>102</v>
      </c>
      <c r="T93" s="45" t="s">
        <v>512</v>
      </c>
      <c r="U93" s="50">
        <v>4</v>
      </c>
    </row>
    <row r="94" spans="2:21" ht="14.5" outlineLevel="3">
      <c r="B94" s="43" t="s">
        <v>513</v>
      </c>
      <c r="C94" s="44" t="s">
        <v>514</v>
      </c>
      <c r="D94" s="45" t="s">
        <v>458</v>
      </c>
      <c r="E94" s="46" t="s">
        <v>411</v>
      </c>
      <c r="F94" s="45" t="s">
        <v>515</v>
      </c>
      <c r="G94" s="46" t="s">
        <v>516</v>
      </c>
      <c r="H94" s="47">
        <v>40321</v>
      </c>
      <c r="I94" s="47">
        <v>6</v>
      </c>
      <c r="J94" s="46" t="s">
        <v>115</v>
      </c>
      <c r="K94" s="48">
        <v>2</v>
      </c>
      <c r="L94" s="48" t="s">
        <v>116</v>
      </c>
      <c r="M94" s="45" t="s">
        <v>117</v>
      </c>
      <c r="N94" s="49">
        <v>0</v>
      </c>
      <c r="O94" s="49">
        <v>0</v>
      </c>
      <c r="P94" s="49">
        <v>0</v>
      </c>
      <c r="Q94" s="45" t="s">
        <v>102</v>
      </c>
      <c r="R94" s="45" t="s">
        <v>102</v>
      </c>
      <c r="S94" s="45" t="s">
        <v>102</v>
      </c>
      <c r="T94" s="45" t="s">
        <v>517</v>
      </c>
      <c r="U94" s="50">
        <v>4</v>
      </c>
    </row>
    <row r="95" spans="2:21" ht="14.5" outlineLevel="3">
      <c r="B95" s="43" t="s">
        <v>518</v>
      </c>
      <c r="C95" s="44" t="s">
        <v>519</v>
      </c>
      <c r="D95" s="45" t="s">
        <v>165</v>
      </c>
      <c r="E95" s="46" t="s">
        <v>411</v>
      </c>
      <c r="F95" s="45" t="s">
        <v>520</v>
      </c>
      <c r="G95" s="46" t="s">
        <v>521</v>
      </c>
      <c r="H95" s="47">
        <v>1807</v>
      </c>
      <c r="I95" s="47">
        <v>2500</v>
      </c>
      <c r="J95" s="46" t="s">
        <v>115</v>
      </c>
      <c r="K95" s="48">
        <v>2</v>
      </c>
      <c r="L95" s="48" t="s">
        <v>116</v>
      </c>
      <c r="M95" s="45" t="s">
        <v>117</v>
      </c>
      <c r="N95" s="49">
        <v>0</v>
      </c>
      <c r="O95" s="49">
        <v>0</v>
      </c>
      <c r="P95" s="49">
        <v>0</v>
      </c>
      <c r="Q95" s="45" t="s">
        <v>102</v>
      </c>
      <c r="R95" s="45" t="s">
        <v>102</v>
      </c>
      <c r="S95" s="45" t="s">
        <v>102</v>
      </c>
      <c r="T95" s="45" t="s">
        <v>522</v>
      </c>
      <c r="U95" s="50">
        <v>4</v>
      </c>
    </row>
    <row r="96" spans="2:21" ht="14.5" outlineLevel="3">
      <c r="B96" s="43" t="s">
        <v>523</v>
      </c>
      <c r="C96" s="44" t="s">
        <v>524</v>
      </c>
      <c r="D96" s="45" t="s">
        <v>276</v>
      </c>
      <c r="E96" s="46" t="s">
        <v>411</v>
      </c>
      <c r="F96" s="45" t="s">
        <v>525</v>
      </c>
      <c r="G96" s="46" t="s">
        <v>526</v>
      </c>
      <c r="H96" s="47">
        <v>49</v>
      </c>
      <c r="I96" s="47">
        <v>1209486.3</v>
      </c>
      <c r="J96" s="46" t="s">
        <v>115</v>
      </c>
      <c r="K96" s="48">
        <v>2</v>
      </c>
      <c r="L96" s="48" t="s">
        <v>116</v>
      </c>
      <c r="M96" s="45" t="s">
        <v>117</v>
      </c>
      <c r="N96" s="49">
        <v>0</v>
      </c>
      <c r="O96" s="49">
        <v>0</v>
      </c>
      <c r="P96" s="49">
        <v>0</v>
      </c>
      <c r="Q96" s="45" t="s">
        <v>102</v>
      </c>
      <c r="R96" s="45" t="s">
        <v>102</v>
      </c>
      <c r="S96" s="45" t="s">
        <v>102</v>
      </c>
      <c r="T96" s="45" t="s">
        <v>527</v>
      </c>
      <c r="U96" s="50">
        <v>4</v>
      </c>
    </row>
    <row r="97" spans="2:21" ht="14.5" outlineLevel="3">
      <c r="B97" s="43" t="s">
        <v>528</v>
      </c>
      <c r="C97" s="44" t="s">
        <v>529</v>
      </c>
      <c r="D97" s="45" t="s">
        <v>179</v>
      </c>
      <c r="E97" s="46" t="s">
        <v>411</v>
      </c>
      <c r="F97" s="45" t="s">
        <v>530</v>
      </c>
      <c r="G97" s="46" t="s">
        <v>531</v>
      </c>
      <c r="H97" s="47">
        <v>375</v>
      </c>
      <c r="I97" s="47">
        <v>241897.26</v>
      </c>
      <c r="J97" s="46" t="s">
        <v>115</v>
      </c>
      <c r="K97" s="48">
        <v>2</v>
      </c>
      <c r="L97" s="48" t="s">
        <v>116</v>
      </c>
      <c r="M97" s="45" t="s">
        <v>117</v>
      </c>
      <c r="N97" s="49">
        <v>0</v>
      </c>
      <c r="O97" s="49">
        <v>0</v>
      </c>
      <c r="P97" s="49">
        <v>0</v>
      </c>
      <c r="Q97" s="45" t="s">
        <v>102</v>
      </c>
      <c r="R97" s="45" t="s">
        <v>102</v>
      </c>
      <c r="S97" s="45" t="s">
        <v>102</v>
      </c>
      <c r="T97" s="45" t="s">
        <v>532</v>
      </c>
      <c r="U97" s="50">
        <v>4</v>
      </c>
    </row>
    <row r="98" spans="2:21" ht="14.5" outlineLevel="2">
      <c r="B98" s="35" t="s">
        <v>533</v>
      </c>
      <c r="C98" s="36" t="s">
        <v>534</v>
      </c>
      <c r="D98" s="37" t="s">
        <v>102</v>
      </c>
      <c r="E98" s="38" t="s">
        <v>102</v>
      </c>
      <c r="F98" s="37" t="s">
        <v>102</v>
      </c>
      <c r="G98" s="38" t="s">
        <v>102</v>
      </c>
      <c r="H98" s="39">
        <v>0</v>
      </c>
      <c r="I98" s="39">
        <v>0</v>
      </c>
      <c r="J98" s="38" t="s">
        <v>102</v>
      </c>
      <c r="K98" s="40">
        <v>0</v>
      </c>
      <c r="L98" s="40" t="s">
        <v>102</v>
      </c>
      <c r="M98" s="37" t="s">
        <v>102</v>
      </c>
      <c r="N98" s="41">
        <v>0</v>
      </c>
      <c r="O98" s="41">
        <v>0</v>
      </c>
      <c r="P98" s="41">
        <v>0</v>
      </c>
      <c r="Q98" s="37" t="s">
        <v>102</v>
      </c>
      <c r="R98" s="37" t="s">
        <v>102</v>
      </c>
      <c r="S98" s="37" t="s">
        <v>535</v>
      </c>
      <c r="T98" s="37" t="s">
        <v>102</v>
      </c>
      <c r="U98" s="42">
        <v>3</v>
      </c>
    </row>
    <row r="99" spans="2:21" ht="14.5" outlineLevel="3">
      <c r="B99" s="43" t="s">
        <v>536</v>
      </c>
      <c r="C99" s="44" t="s">
        <v>537</v>
      </c>
      <c r="D99" s="45" t="s">
        <v>392</v>
      </c>
      <c r="E99" s="46" t="s">
        <v>411</v>
      </c>
      <c r="F99" s="45" t="s">
        <v>538</v>
      </c>
      <c r="G99" s="46" t="s">
        <v>539</v>
      </c>
      <c r="H99" s="47">
        <v>69536770.040000007</v>
      </c>
      <c r="I99" s="47">
        <v>1</v>
      </c>
      <c r="J99" s="46" t="s">
        <v>115</v>
      </c>
      <c r="K99" s="48">
        <v>2</v>
      </c>
      <c r="L99" s="48" t="s">
        <v>116</v>
      </c>
      <c r="M99" s="45" t="s">
        <v>117</v>
      </c>
      <c r="N99" s="49">
        <v>0</v>
      </c>
      <c r="O99" s="49">
        <v>0</v>
      </c>
      <c r="P99" s="49">
        <v>0</v>
      </c>
      <c r="Q99" s="45" t="s">
        <v>102</v>
      </c>
      <c r="R99" s="45" t="s">
        <v>102</v>
      </c>
      <c r="S99" s="45" t="s">
        <v>102</v>
      </c>
      <c r="T99" s="45" t="s">
        <v>118</v>
      </c>
      <c r="U99" s="50">
        <v>4</v>
      </c>
    </row>
    <row r="100" spans="2:21" ht="14.5" outlineLevel="1">
      <c r="B100" s="27" t="s">
        <v>540</v>
      </c>
      <c r="C100" s="28" t="s">
        <v>541</v>
      </c>
      <c r="D100" s="29" t="s">
        <v>102</v>
      </c>
      <c r="E100" s="30" t="s">
        <v>102</v>
      </c>
      <c r="F100" s="29" t="s">
        <v>102</v>
      </c>
      <c r="G100" s="30" t="s">
        <v>102</v>
      </c>
      <c r="H100" s="31">
        <v>0</v>
      </c>
      <c r="I100" s="31">
        <v>0</v>
      </c>
      <c r="J100" s="30" t="s">
        <v>102</v>
      </c>
      <c r="K100" s="32">
        <v>0</v>
      </c>
      <c r="L100" s="32" t="s">
        <v>102</v>
      </c>
      <c r="M100" s="29" t="s">
        <v>102</v>
      </c>
      <c r="N100" s="33">
        <v>0</v>
      </c>
      <c r="O100" s="33">
        <v>0</v>
      </c>
      <c r="P100" s="33">
        <v>0</v>
      </c>
      <c r="Q100" s="29" t="s">
        <v>102</v>
      </c>
      <c r="R100" s="29" t="s">
        <v>542</v>
      </c>
      <c r="S100" s="29" t="s">
        <v>102</v>
      </c>
      <c r="T100" s="29" t="s">
        <v>102</v>
      </c>
      <c r="U100" s="34">
        <v>2</v>
      </c>
    </row>
    <row r="101" spans="2:21" ht="14.5" outlineLevel="2">
      <c r="B101" s="35" t="s">
        <v>543</v>
      </c>
      <c r="C101" s="36" t="s">
        <v>544</v>
      </c>
      <c r="D101" s="37" t="s">
        <v>102</v>
      </c>
      <c r="E101" s="38" t="s">
        <v>102</v>
      </c>
      <c r="F101" s="37" t="s">
        <v>102</v>
      </c>
      <c r="G101" s="38" t="s">
        <v>102</v>
      </c>
      <c r="H101" s="39">
        <v>0</v>
      </c>
      <c r="I101" s="39">
        <v>0</v>
      </c>
      <c r="J101" s="38" t="s">
        <v>102</v>
      </c>
      <c r="K101" s="40">
        <v>0</v>
      </c>
      <c r="L101" s="40" t="s">
        <v>102</v>
      </c>
      <c r="M101" s="37" t="s">
        <v>102</v>
      </c>
      <c r="N101" s="41">
        <v>0</v>
      </c>
      <c r="O101" s="41">
        <v>0</v>
      </c>
      <c r="P101" s="41">
        <v>0</v>
      </c>
      <c r="Q101" s="37" t="s">
        <v>102</v>
      </c>
      <c r="R101" s="37" t="s">
        <v>102</v>
      </c>
      <c r="S101" s="37" t="s">
        <v>545</v>
      </c>
      <c r="T101" s="37" t="s">
        <v>102</v>
      </c>
      <c r="U101" s="42">
        <v>3</v>
      </c>
    </row>
    <row r="102" spans="2:21" ht="14.5" outlineLevel="2">
      <c r="B102" s="35" t="s">
        <v>546</v>
      </c>
      <c r="C102" s="36" t="s">
        <v>547</v>
      </c>
      <c r="D102" s="37" t="s">
        <v>102</v>
      </c>
      <c r="E102" s="38" t="s">
        <v>102</v>
      </c>
      <c r="F102" s="37" t="s">
        <v>102</v>
      </c>
      <c r="G102" s="38" t="s">
        <v>102</v>
      </c>
      <c r="H102" s="39">
        <v>0</v>
      </c>
      <c r="I102" s="39">
        <v>0</v>
      </c>
      <c r="J102" s="38" t="s">
        <v>102</v>
      </c>
      <c r="K102" s="40">
        <v>0</v>
      </c>
      <c r="L102" s="40" t="s">
        <v>102</v>
      </c>
      <c r="M102" s="37" t="s">
        <v>102</v>
      </c>
      <c r="N102" s="41">
        <v>0</v>
      </c>
      <c r="O102" s="41">
        <v>0</v>
      </c>
      <c r="P102" s="41">
        <v>0</v>
      </c>
      <c r="Q102" s="37" t="s">
        <v>102</v>
      </c>
      <c r="R102" s="37" t="s">
        <v>102</v>
      </c>
      <c r="S102" s="37" t="s">
        <v>548</v>
      </c>
      <c r="T102" s="37" t="s">
        <v>102</v>
      </c>
      <c r="U102" s="42">
        <v>3</v>
      </c>
    </row>
    <row r="103" spans="2:21" ht="14.5" outlineLevel="3">
      <c r="B103" s="43" t="s">
        <v>549</v>
      </c>
      <c r="C103" s="44" t="s">
        <v>550</v>
      </c>
      <c r="D103" s="45" t="s">
        <v>392</v>
      </c>
      <c r="E103" s="46" t="s">
        <v>551</v>
      </c>
      <c r="F103" s="45" t="s">
        <v>552</v>
      </c>
      <c r="G103" s="46" t="s">
        <v>553</v>
      </c>
      <c r="H103" s="47">
        <v>39475000</v>
      </c>
      <c r="I103" s="47">
        <v>1</v>
      </c>
      <c r="J103" s="46" t="s">
        <v>115</v>
      </c>
      <c r="K103" s="48">
        <v>2</v>
      </c>
      <c r="L103" s="48" t="s">
        <v>116</v>
      </c>
      <c r="M103" s="45" t="s">
        <v>117</v>
      </c>
      <c r="N103" s="49">
        <v>0</v>
      </c>
      <c r="O103" s="49">
        <v>0</v>
      </c>
      <c r="P103" s="49">
        <v>0</v>
      </c>
      <c r="Q103" s="45" t="s">
        <v>102</v>
      </c>
      <c r="R103" s="45" t="s">
        <v>102</v>
      </c>
      <c r="S103" s="45" t="s">
        <v>102</v>
      </c>
      <c r="T103" s="45" t="s">
        <v>118</v>
      </c>
      <c r="U103" s="50">
        <v>4</v>
      </c>
    </row>
    <row r="104" spans="2:21" ht="14.5" outlineLevel="3">
      <c r="B104" s="43" t="s">
        <v>554</v>
      </c>
      <c r="C104" s="44" t="s">
        <v>555</v>
      </c>
      <c r="D104" s="45" t="s">
        <v>392</v>
      </c>
      <c r="E104" s="46" t="s">
        <v>551</v>
      </c>
      <c r="F104" s="45" t="s">
        <v>556</v>
      </c>
      <c r="G104" s="46" t="s">
        <v>557</v>
      </c>
      <c r="H104" s="47">
        <v>39475000</v>
      </c>
      <c r="I104" s="47">
        <v>1</v>
      </c>
      <c r="J104" s="46" t="s">
        <v>115</v>
      </c>
      <c r="K104" s="48">
        <v>2</v>
      </c>
      <c r="L104" s="48" t="s">
        <v>116</v>
      </c>
      <c r="M104" s="45" t="s">
        <v>117</v>
      </c>
      <c r="N104" s="49">
        <v>0</v>
      </c>
      <c r="O104" s="49">
        <v>0</v>
      </c>
      <c r="P104" s="49">
        <v>0</v>
      </c>
      <c r="Q104" s="45" t="s">
        <v>102</v>
      </c>
      <c r="R104" s="45" t="s">
        <v>102</v>
      </c>
      <c r="S104" s="45" t="s">
        <v>102</v>
      </c>
      <c r="T104" s="45" t="s">
        <v>123</v>
      </c>
      <c r="U104" s="50">
        <v>4</v>
      </c>
    </row>
    <row r="105" spans="2:21" ht="14.5" outlineLevel="2">
      <c r="B105" s="35" t="s">
        <v>558</v>
      </c>
      <c r="C105" s="36" t="s">
        <v>559</v>
      </c>
      <c r="D105" s="37" t="s">
        <v>102</v>
      </c>
      <c r="E105" s="38" t="s">
        <v>102</v>
      </c>
      <c r="F105" s="37" t="s">
        <v>102</v>
      </c>
      <c r="G105" s="38" t="s">
        <v>102</v>
      </c>
      <c r="H105" s="39">
        <v>0</v>
      </c>
      <c r="I105" s="39">
        <v>0</v>
      </c>
      <c r="J105" s="38" t="s">
        <v>102</v>
      </c>
      <c r="K105" s="40">
        <v>0</v>
      </c>
      <c r="L105" s="40" t="s">
        <v>102</v>
      </c>
      <c r="M105" s="37" t="s">
        <v>102</v>
      </c>
      <c r="N105" s="41">
        <v>0</v>
      </c>
      <c r="O105" s="41">
        <v>0</v>
      </c>
      <c r="P105" s="41">
        <v>0</v>
      </c>
      <c r="Q105" s="37" t="s">
        <v>102</v>
      </c>
      <c r="R105" s="37" t="s">
        <v>102</v>
      </c>
      <c r="S105" s="37" t="s">
        <v>535</v>
      </c>
      <c r="T105" s="37" t="s">
        <v>102</v>
      </c>
      <c r="U105" s="42">
        <v>3</v>
      </c>
    </row>
    <row r="106" spans="2:21" ht="14.5" outlineLevel="3">
      <c r="B106" s="43" t="s">
        <v>560</v>
      </c>
      <c r="C106" s="44" t="s">
        <v>561</v>
      </c>
      <c r="D106" s="45" t="s">
        <v>392</v>
      </c>
      <c r="E106" s="46" t="s">
        <v>551</v>
      </c>
      <c r="F106" s="45" t="s">
        <v>562</v>
      </c>
      <c r="G106" s="46" t="s">
        <v>563</v>
      </c>
      <c r="H106" s="47">
        <v>2372447.5</v>
      </c>
      <c r="I106" s="47">
        <v>1</v>
      </c>
      <c r="J106" s="46" t="s">
        <v>115</v>
      </c>
      <c r="K106" s="48">
        <v>2</v>
      </c>
      <c r="L106" s="48" t="s">
        <v>116</v>
      </c>
      <c r="M106" s="45" t="s">
        <v>117</v>
      </c>
      <c r="N106" s="49">
        <v>0</v>
      </c>
      <c r="O106" s="49">
        <v>0</v>
      </c>
      <c r="P106" s="49">
        <v>0</v>
      </c>
      <c r="Q106" s="45" t="s">
        <v>102</v>
      </c>
      <c r="R106" s="45" t="s">
        <v>102</v>
      </c>
      <c r="S106" s="45" t="s">
        <v>102</v>
      </c>
      <c r="T106" s="45" t="s">
        <v>118</v>
      </c>
      <c r="U106" s="50">
        <v>4</v>
      </c>
    </row>
    <row r="107" spans="2:21" ht="14.5" outlineLevel="1">
      <c r="B107" s="27" t="s">
        <v>564</v>
      </c>
      <c r="C107" s="28" t="s">
        <v>565</v>
      </c>
      <c r="D107" s="29" t="s">
        <v>102</v>
      </c>
      <c r="E107" s="30" t="s">
        <v>102</v>
      </c>
      <c r="F107" s="29" t="s">
        <v>102</v>
      </c>
      <c r="G107" s="30" t="s">
        <v>102</v>
      </c>
      <c r="H107" s="31">
        <v>0</v>
      </c>
      <c r="I107" s="31">
        <v>0</v>
      </c>
      <c r="J107" s="30" t="s">
        <v>102</v>
      </c>
      <c r="K107" s="32">
        <v>0</v>
      </c>
      <c r="L107" s="32" t="s">
        <v>102</v>
      </c>
      <c r="M107" s="29" t="s">
        <v>102</v>
      </c>
      <c r="N107" s="33">
        <v>0</v>
      </c>
      <c r="O107" s="33">
        <v>0</v>
      </c>
      <c r="P107" s="33">
        <v>0</v>
      </c>
      <c r="Q107" s="29" t="s">
        <v>102</v>
      </c>
      <c r="R107" s="29" t="s">
        <v>566</v>
      </c>
      <c r="S107" s="29" t="s">
        <v>102</v>
      </c>
      <c r="T107" s="29" t="s">
        <v>102</v>
      </c>
      <c r="U107" s="34">
        <v>2</v>
      </c>
    </row>
    <row r="108" spans="2:21" ht="14.5" outlineLevel="2">
      <c r="B108" s="35" t="s">
        <v>567</v>
      </c>
      <c r="C108" s="36" t="s">
        <v>568</v>
      </c>
      <c r="D108" s="37" t="s">
        <v>102</v>
      </c>
      <c r="E108" s="38" t="s">
        <v>102</v>
      </c>
      <c r="F108" s="37" t="s">
        <v>102</v>
      </c>
      <c r="G108" s="38" t="s">
        <v>102</v>
      </c>
      <c r="H108" s="39">
        <v>0</v>
      </c>
      <c r="I108" s="39">
        <v>0</v>
      </c>
      <c r="J108" s="38" t="s">
        <v>102</v>
      </c>
      <c r="K108" s="40">
        <v>0</v>
      </c>
      <c r="L108" s="40" t="s">
        <v>102</v>
      </c>
      <c r="M108" s="37" t="s">
        <v>102</v>
      </c>
      <c r="N108" s="41">
        <v>0</v>
      </c>
      <c r="O108" s="41">
        <v>0</v>
      </c>
      <c r="P108" s="41">
        <v>0</v>
      </c>
      <c r="Q108" s="37" t="s">
        <v>102</v>
      </c>
      <c r="R108" s="37" t="s">
        <v>102</v>
      </c>
      <c r="S108" s="37" t="s">
        <v>545</v>
      </c>
      <c r="T108" s="37" t="s">
        <v>102</v>
      </c>
      <c r="U108" s="42">
        <v>3</v>
      </c>
    </row>
    <row r="109" spans="2:21" ht="14.5" outlineLevel="2">
      <c r="B109" s="35" t="s">
        <v>569</v>
      </c>
      <c r="C109" s="36" t="s">
        <v>570</v>
      </c>
      <c r="D109" s="37" t="s">
        <v>102</v>
      </c>
      <c r="E109" s="38" t="s">
        <v>102</v>
      </c>
      <c r="F109" s="37" t="s">
        <v>102</v>
      </c>
      <c r="G109" s="38" t="s">
        <v>102</v>
      </c>
      <c r="H109" s="39">
        <v>0</v>
      </c>
      <c r="I109" s="39">
        <v>0</v>
      </c>
      <c r="J109" s="38" t="s">
        <v>102</v>
      </c>
      <c r="K109" s="40">
        <v>0</v>
      </c>
      <c r="L109" s="40" t="s">
        <v>102</v>
      </c>
      <c r="M109" s="37" t="s">
        <v>102</v>
      </c>
      <c r="N109" s="41">
        <v>0</v>
      </c>
      <c r="O109" s="41">
        <v>0</v>
      </c>
      <c r="P109" s="41">
        <v>0</v>
      </c>
      <c r="Q109" s="37" t="s">
        <v>102</v>
      </c>
      <c r="R109" s="37" t="s">
        <v>102</v>
      </c>
      <c r="S109" s="37" t="s">
        <v>571</v>
      </c>
      <c r="T109" s="37" t="s">
        <v>102</v>
      </c>
      <c r="U109" s="42">
        <v>3</v>
      </c>
    </row>
    <row r="110" spans="2:21" ht="14.5" outlineLevel="3">
      <c r="B110" s="43" t="s">
        <v>572</v>
      </c>
      <c r="C110" s="44" t="s">
        <v>573</v>
      </c>
      <c r="D110" s="45" t="s">
        <v>458</v>
      </c>
      <c r="E110" s="46" t="s">
        <v>574</v>
      </c>
      <c r="F110" s="45" t="s">
        <v>575</v>
      </c>
      <c r="G110" s="46" t="s">
        <v>573</v>
      </c>
      <c r="H110" s="47">
        <v>38755.919999999998</v>
      </c>
      <c r="I110" s="47">
        <v>2269</v>
      </c>
      <c r="J110" s="46" t="s">
        <v>115</v>
      </c>
      <c r="K110" s="48">
        <v>2</v>
      </c>
      <c r="L110" s="48" t="s">
        <v>116</v>
      </c>
      <c r="M110" s="45" t="s">
        <v>117</v>
      </c>
      <c r="N110" s="49">
        <v>0</v>
      </c>
      <c r="O110" s="49">
        <v>0</v>
      </c>
      <c r="P110" s="49">
        <v>0</v>
      </c>
      <c r="Q110" s="45" t="s">
        <v>102</v>
      </c>
      <c r="R110" s="45" t="s">
        <v>102</v>
      </c>
      <c r="S110" s="45" t="s">
        <v>102</v>
      </c>
      <c r="T110" s="45" t="s">
        <v>118</v>
      </c>
      <c r="U110" s="50">
        <v>4</v>
      </c>
    </row>
    <row r="111" spans="2:21" ht="14.5" outlineLevel="3">
      <c r="B111" s="43" t="s">
        <v>576</v>
      </c>
      <c r="C111" s="44" t="s">
        <v>577</v>
      </c>
      <c r="D111" s="45" t="s">
        <v>458</v>
      </c>
      <c r="E111" s="46" t="s">
        <v>574</v>
      </c>
      <c r="F111" s="45" t="s">
        <v>578</v>
      </c>
      <c r="G111" s="46" t="s">
        <v>577</v>
      </c>
      <c r="H111" s="47">
        <v>40694.480000000003</v>
      </c>
      <c r="I111" s="47">
        <v>999</v>
      </c>
      <c r="J111" s="46" t="s">
        <v>115</v>
      </c>
      <c r="K111" s="48">
        <v>2</v>
      </c>
      <c r="L111" s="48" t="s">
        <v>116</v>
      </c>
      <c r="M111" s="45" t="s">
        <v>117</v>
      </c>
      <c r="N111" s="49">
        <v>0</v>
      </c>
      <c r="O111" s="49">
        <v>0</v>
      </c>
      <c r="P111" s="49">
        <v>0</v>
      </c>
      <c r="Q111" s="45" t="s">
        <v>102</v>
      </c>
      <c r="R111" s="45" t="s">
        <v>102</v>
      </c>
      <c r="S111" s="45" t="s">
        <v>102</v>
      </c>
      <c r="T111" s="45" t="s">
        <v>123</v>
      </c>
      <c r="U111" s="50">
        <v>4</v>
      </c>
    </row>
    <row r="112" spans="2:21" ht="14.5" outlineLevel="3">
      <c r="B112" s="43" t="s">
        <v>579</v>
      </c>
      <c r="C112" s="44" t="s">
        <v>580</v>
      </c>
      <c r="D112" s="45" t="s">
        <v>458</v>
      </c>
      <c r="E112" s="46" t="s">
        <v>574</v>
      </c>
      <c r="F112" s="45" t="s">
        <v>581</v>
      </c>
      <c r="G112" s="46" t="s">
        <v>582</v>
      </c>
      <c r="H112" s="47">
        <v>42648.18</v>
      </c>
      <c r="I112" s="47">
        <v>508</v>
      </c>
      <c r="J112" s="46" t="s">
        <v>115</v>
      </c>
      <c r="K112" s="48">
        <v>2</v>
      </c>
      <c r="L112" s="48" t="s">
        <v>116</v>
      </c>
      <c r="M112" s="45" t="s">
        <v>117</v>
      </c>
      <c r="N112" s="49">
        <v>0</v>
      </c>
      <c r="O112" s="49">
        <v>0</v>
      </c>
      <c r="P112" s="49">
        <v>0</v>
      </c>
      <c r="Q112" s="45" t="s">
        <v>102</v>
      </c>
      <c r="R112" s="45" t="s">
        <v>102</v>
      </c>
      <c r="S112" s="45" t="s">
        <v>102</v>
      </c>
      <c r="T112" s="45" t="s">
        <v>128</v>
      </c>
      <c r="U112" s="50">
        <v>4</v>
      </c>
    </row>
    <row r="113" spans="2:21" ht="14.5" outlineLevel="3">
      <c r="B113" s="43" t="s">
        <v>583</v>
      </c>
      <c r="C113" s="44" t="s">
        <v>584</v>
      </c>
      <c r="D113" s="45" t="s">
        <v>458</v>
      </c>
      <c r="E113" s="46" t="s">
        <v>574</v>
      </c>
      <c r="F113" s="45" t="s">
        <v>585</v>
      </c>
      <c r="G113" s="46" t="s">
        <v>584</v>
      </c>
      <c r="H113" s="47">
        <v>43829.48</v>
      </c>
      <c r="I113" s="47">
        <v>149</v>
      </c>
      <c r="J113" s="46" t="s">
        <v>115</v>
      </c>
      <c r="K113" s="48">
        <v>2</v>
      </c>
      <c r="L113" s="48" t="s">
        <v>116</v>
      </c>
      <c r="M113" s="45" t="s">
        <v>117</v>
      </c>
      <c r="N113" s="49">
        <v>0</v>
      </c>
      <c r="O113" s="49">
        <v>0</v>
      </c>
      <c r="P113" s="49">
        <v>0</v>
      </c>
      <c r="Q113" s="45" t="s">
        <v>102</v>
      </c>
      <c r="R113" s="45" t="s">
        <v>102</v>
      </c>
      <c r="S113" s="45" t="s">
        <v>102</v>
      </c>
      <c r="T113" s="45" t="s">
        <v>133</v>
      </c>
      <c r="U113" s="50">
        <v>4</v>
      </c>
    </row>
    <row r="114" spans="2:21" ht="14.5" outlineLevel="3">
      <c r="B114" s="43" t="s">
        <v>586</v>
      </c>
      <c r="C114" s="44" t="s">
        <v>587</v>
      </c>
      <c r="D114" s="45" t="s">
        <v>458</v>
      </c>
      <c r="E114" s="46" t="s">
        <v>574</v>
      </c>
      <c r="F114" s="45" t="s">
        <v>588</v>
      </c>
      <c r="G114" s="46" t="s">
        <v>587</v>
      </c>
      <c r="H114" s="47">
        <v>33500.629999999997</v>
      </c>
      <c r="I114" s="47">
        <v>4</v>
      </c>
      <c r="J114" s="46" t="s">
        <v>115</v>
      </c>
      <c r="K114" s="48">
        <v>2</v>
      </c>
      <c r="L114" s="48" t="s">
        <v>116</v>
      </c>
      <c r="M114" s="45" t="s">
        <v>117</v>
      </c>
      <c r="N114" s="49">
        <v>0</v>
      </c>
      <c r="O114" s="49">
        <v>0</v>
      </c>
      <c r="P114" s="49">
        <v>0</v>
      </c>
      <c r="Q114" s="45" t="s">
        <v>102</v>
      </c>
      <c r="R114" s="45" t="s">
        <v>102</v>
      </c>
      <c r="S114" s="45" t="s">
        <v>102</v>
      </c>
      <c r="T114" s="45" t="s">
        <v>138</v>
      </c>
      <c r="U114" s="50">
        <v>4</v>
      </c>
    </row>
    <row r="115" spans="2:21" ht="14.5" outlineLevel="3">
      <c r="B115" s="43" t="s">
        <v>589</v>
      </c>
      <c r="C115" s="44" t="s">
        <v>590</v>
      </c>
      <c r="D115" s="45" t="s">
        <v>458</v>
      </c>
      <c r="E115" s="46" t="s">
        <v>574</v>
      </c>
      <c r="F115" s="45" t="s">
        <v>591</v>
      </c>
      <c r="G115" s="46" t="s">
        <v>592</v>
      </c>
      <c r="H115" s="47">
        <v>37695.78</v>
      </c>
      <c r="I115" s="47">
        <v>456</v>
      </c>
      <c r="J115" s="46" t="s">
        <v>115</v>
      </c>
      <c r="K115" s="48">
        <v>2</v>
      </c>
      <c r="L115" s="48" t="s">
        <v>116</v>
      </c>
      <c r="M115" s="45" t="s">
        <v>117</v>
      </c>
      <c r="N115" s="49">
        <v>0</v>
      </c>
      <c r="O115" s="49">
        <v>0</v>
      </c>
      <c r="P115" s="49">
        <v>0</v>
      </c>
      <c r="Q115" s="45" t="s">
        <v>102</v>
      </c>
      <c r="R115" s="45" t="s">
        <v>102</v>
      </c>
      <c r="S115" s="45" t="s">
        <v>102</v>
      </c>
      <c r="T115" s="45" t="s">
        <v>143</v>
      </c>
      <c r="U115" s="50">
        <v>4</v>
      </c>
    </row>
    <row r="116" spans="2:21" ht="14.5" outlineLevel="3">
      <c r="B116" s="43" t="s">
        <v>593</v>
      </c>
      <c r="C116" s="44" t="s">
        <v>594</v>
      </c>
      <c r="D116" s="45" t="s">
        <v>458</v>
      </c>
      <c r="E116" s="46" t="s">
        <v>574</v>
      </c>
      <c r="F116" s="45" t="s">
        <v>595</v>
      </c>
      <c r="G116" s="46" t="s">
        <v>596</v>
      </c>
      <c r="H116" s="47">
        <v>41754.620000000003</v>
      </c>
      <c r="I116" s="47">
        <v>17</v>
      </c>
      <c r="J116" s="46" t="s">
        <v>115</v>
      </c>
      <c r="K116" s="48">
        <v>2</v>
      </c>
      <c r="L116" s="48" t="s">
        <v>116</v>
      </c>
      <c r="M116" s="45" t="s">
        <v>117</v>
      </c>
      <c r="N116" s="49">
        <v>0</v>
      </c>
      <c r="O116" s="49">
        <v>0</v>
      </c>
      <c r="P116" s="49">
        <v>0</v>
      </c>
      <c r="Q116" s="45" t="s">
        <v>102</v>
      </c>
      <c r="R116" s="45" t="s">
        <v>102</v>
      </c>
      <c r="S116" s="45" t="s">
        <v>102</v>
      </c>
      <c r="T116" s="45" t="s">
        <v>176</v>
      </c>
      <c r="U116" s="50">
        <v>4</v>
      </c>
    </row>
    <row r="117" spans="2:21" ht="14.5" outlineLevel="3">
      <c r="B117" s="43" t="s">
        <v>597</v>
      </c>
      <c r="C117" s="44" t="s">
        <v>598</v>
      </c>
      <c r="D117" s="45" t="s">
        <v>458</v>
      </c>
      <c r="E117" s="46" t="s">
        <v>574</v>
      </c>
      <c r="F117" s="45" t="s">
        <v>599</v>
      </c>
      <c r="G117" s="46" t="s">
        <v>600</v>
      </c>
      <c r="H117" s="47">
        <v>46616.15</v>
      </c>
      <c r="I117" s="47">
        <v>50</v>
      </c>
      <c r="J117" s="46" t="s">
        <v>115</v>
      </c>
      <c r="K117" s="48">
        <v>2</v>
      </c>
      <c r="L117" s="48" t="s">
        <v>116</v>
      </c>
      <c r="M117" s="45" t="s">
        <v>117</v>
      </c>
      <c r="N117" s="49">
        <v>0</v>
      </c>
      <c r="O117" s="49">
        <v>0</v>
      </c>
      <c r="P117" s="49">
        <v>0</v>
      </c>
      <c r="Q117" s="45" t="s">
        <v>102</v>
      </c>
      <c r="R117" s="45" t="s">
        <v>102</v>
      </c>
      <c r="S117" s="45" t="s">
        <v>102</v>
      </c>
      <c r="T117" s="45" t="s">
        <v>182</v>
      </c>
      <c r="U117" s="50">
        <v>4</v>
      </c>
    </row>
    <row r="118" spans="2:21" ht="14.5" outlineLevel="3">
      <c r="B118" s="43" t="s">
        <v>601</v>
      </c>
      <c r="C118" s="44" t="s">
        <v>602</v>
      </c>
      <c r="D118" s="45" t="s">
        <v>458</v>
      </c>
      <c r="E118" s="46" t="s">
        <v>574</v>
      </c>
      <c r="F118" s="45" t="s">
        <v>603</v>
      </c>
      <c r="G118" s="46" t="s">
        <v>604</v>
      </c>
      <c r="H118" s="47">
        <v>49690.58</v>
      </c>
      <c r="I118" s="47">
        <v>5</v>
      </c>
      <c r="J118" s="46" t="s">
        <v>115</v>
      </c>
      <c r="K118" s="48">
        <v>2</v>
      </c>
      <c r="L118" s="48" t="s">
        <v>116</v>
      </c>
      <c r="M118" s="45" t="s">
        <v>117</v>
      </c>
      <c r="N118" s="49">
        <v>0</v>
      </c>
      <c r="O118" s="49">
        <v>0</v>
      </c>
      <c r="P118" s="49">
        <v>0</v>
      </c>
      <c r="Q118" s="45" t="s">
        <v>102</v>
      </c>
      <c r="R118" s="45" t="s">
        <v>102</v>
      </c>
      <c r="S118" s="45" t="s">
        <v>102</v>
      </c>
      <c r="T118" s="45" t="s">
        <v>187</v>
      </c>
      <c r="U118" s="50">
        <v>4</v>
      </c>
    </row>
    <row r="119" spans="2:21" ht="14.5" outlineLevel="3">
      <c r="B119" s="43" t="s">
        <v>605</v>
      </c>
      <c r="C119" s="44" t="s">
        <v>606</v>
      </c>
      <c r="D119" s="45" t="s">
        <v>458</v>
      </c>
      <c r="E119" s="46" t="s">
        <v>574</v>
      </c>
      <c r="F119" s="45" t="s">
        <v>607</v>
      </c>
      <c r="G119" s="46" t="s">
        <v>606</v>
      </c>
      <c r="H119" s="47">
        <v>49251.37</v>
      </c>
      <c r="I119" s="47">
        <v>175</v>
      </c>
      <c r="J119" s="46" t="s">
        <v>115</v>
      </c>
      <c r="K119" s="48">
        <v>2</v>
      </c>
      <c r="L119" s="48" t="s">
        <v>116</v>
      </c>
      <c r="M119" s="45" t="s">
        <v>117</v>
      </c>
      <c r="N119" s="49">
        <v>0</v>
      </c>
      <c r="O119" s="49">
        <v>0</v>
      </c>
      <c r="P119" s="49">
        <v>0</v>
      </c>
      <c r="Q119" s="45" t="s">
        <v>102</v>
      </c>
      <c r="R119" s="45" t="s">
        <v>102</v>
      </c>
      <c r="S119" s="45" t="s">
        <v>102</v>
      </c>
      <c r="T119" s="45" t="s">
        <v>259</v>
      </c>
      <c r="U119" s="50">
        <v>4</v>
      </c>
    </row>
    <row r="120" spans="2:21" ht="14.5" outlineLevel="3">
      <c r="B120" s="43" t="s">
        <v>608</v>
      </c>
      <c r="C120" s="44" t="s">
        <v>609</v>
      </c>
      <c r="D120" s="45" t="s">
        <v>458</v>
      </c>
      <c r="E120" s="46" t="s">
        <v>574</v>
      </c>
      <c r="F120" s="45" t="s">
        <v>610</v>
      </c>
      <c r="G120" s="46" t="s">
        <v>611</v>
      </c>
      <c r="H120" s="47">
        <v>46994.78</v>
      </c>
      <c r="I120" s="47">
        <v>79</v>
      </c>
      <c r="J120" s="46" t="s">
        <v>115</v>
      </c>
      <c r="K120" s="48">
        <v>2</v>
      </c>
      <c r="L120" s="48" t="s">
        <v>116</v>
      </c>
      <c r="M120" s="45" t="s">
        <v>117</v>
      </c>
      <c r="N120" s="49">
        <v>0</v>
      </c>
      <c r="O120" s="49">
        <v>0</v>
      </c>
      <c r="P120" s="49">
        <v>0</v>
      </c>
      <c r="Q120" s="45" t="s">
        <v>102</v>
      </c>
      <c r="R120" s="45" t="s">
        <v>102</v>
      </c>
      <c r="S120" s="45" t="s">
        <v>102</v>
      </c>
      <c r="T120" s="45" t="s">
        <v>192</v>
      </c>
      <c r="U120" s="50">
        <v>4</v>
      </c>
    </row>
    <row r="121" spans="2:21" ht="14.5" outlineLevel="3">
      <c r="B121" s="43" t="s">
        <v>612</v>
      </c>
      <c r="C121" s="44" t="s">
        <v>613</v>
      </c>
      <c r="D121" s="45" t="s">
        <v>458</v>
      </c>
      <c r="E121" s="46" t="s">
        <v>574</v>
      </c>
      <c r="F121" s="45" t="s">
        <v>614</v>
      </c>
      <c r="G121" s="46" t="s">
        <v>613</v>
      </c>
      <c r="H121" s="47">
        <v>45874.05</v>
      </c>
      <c r="I121" s="47">
        <v>2</v>
      </c>
      <c r="J121" s="46" t="s">
        <v>115</v>
      </c>
      <c r="K121" s="48">
        <v>2</v>
      </c>
      <c r="L121" s="48" t="s">
        <v>116</v>
      </c>
      <c r="M121" s="45" t="s">
        <v>117</v>
      </c>
      <c r="N121" s="49">
        <v>0</v>
      </c>
      <c r="O121" s="49">
        <v>0</v>
      </c>
      <c r="P121" s="49">
        <v>0</v>
      </c>
      <c r="Q121" s="45" t="s">
        <v>102</v>
      </c>
      <c r="R121" s="45" t="s">
        <v>102</v>
      </c>
      <c r="S121" s="45" t="s">
        <v>102</v>
      </c>
      <c r="T121" s="45" t="s">
        <v>615</v>
      </c>
      <c r="U121" s="50">
        <v>4</v>
      </c>
    </row>
    <row r="122" spans="2:21" ht="14.5" outlineLevel="3">
      <c r="B122" s="43" t="s">
        <v>616</v>
      </c>
      <c r="C122" s="44" t="s">
        <v>617</v>
      </c>
      <c r="D122" s="45" t="s">
        <v>458</v>
      </c>
      <c r="E122" s="46" t="s">
        <v>574</v>
      </c>
      <c r="F122" s="45" t="s">
        <v>618</v>
      </c>
      <c r="G122" s="46" t="s">
        <v>617</v>
      </c>
      <c r="H122" s="47">
        <v>47752.02</v>
      </c>
      <c r="I122" s="47">
        <v>2</v>
      </c>
      <c r="J122" s="46" t="s">
        <v>115</v>
      </c>
      <c r="K122" s="48">
        <v>2</v>
      </c>
      <c r="L122" s="48" t="s">
        <v>116</v>
      </c>
      <c r="M122" s="45" t="s">
        <v>117</v>
      </c>
      <c r="N122" s="49">
        <v>0</v>
      </c>
      <c r="O122" s="49">
        <v>0</v>
      </c>
      <c r="P122" s="49">
        <v>0</v>
      </c>
      <c r="Q122" s="45" t="s">
        <v>102</v>
      </c>
      <c r="R122" s="45" t="s">
        <v>102</v>
      </c>
      <c r="S122" s="45" t="s">
        <v>102</v>
      </c>
      <c r="T122" s="45" t="s">
        <v>268</v>
      </c>
      <c r="U122" s="50">
        <v>4</v>
      </c>
    </row>
    <row r="123" spans="2:21" ht="14.5" outlineLevel="3">
      <c r="B123" s="43" t="s">
        <v>619</v>
      </c>
      <c r="C123" s="44" t="s">
        <v>620</v>
      </c>
      <c r="D123" s="45" t="s">
        <v>458</v>
      </c>
      <c r="E123" s="46" t="s">
        <v>574</v>
      </c>
      <c r="F123" s="45" t="s">
        <v>621</v>
      </c>
      <c r="G123" s="46" t="s">
        <v>620</v>
      </c>
      <c r="H123" s="47">
        <v>45495.43</v>
      </c>
      <c r="I123" s="47">
        <v>4</v>
      </c>
      <c r="J123" s="46" t="s">
        <v>115</v>
      </c>
      <c r="K123" s="48">
        <v>2</v>
      </c>
      <c r="L123" s="48" t="s">
        <v>116</v>
      </c>
      <c r="M123" s="45" t="s">
        <v>117</v>
      </c>
      <c r="N123" s="49">
        <v>0</v>
      </c>
      <c r="O123" s="49">
        <v>0</v>
      </c>
      <c r="P123" s="49">
        <v>0</v>
      </c>
      <c r="Q123" s="45" t="s">
        <v>102</v>
      </c>
      <c r="R123" s="45" t="s">
        <v>102</v>
      </c>
      <c r="S123" s="45" t="s">
        <v>102</v>
      </c>
      <c r="T123" s="45" t="s">
        <v>273</v>
      </c>
      <c r="U123" s="50">
        <v>4</v>
      </c>
    </row>
    <row r="124" spans="2:21" ht="14.5" outlineLevel="3">
      <c r="B124" s="43" t="s">
        <v>622</v>
      </c>
      <c r="C124" s="44" t="s">
        <v>623</v>
      </c>
      <c r="D124" s="45" t="s">
        <v>458</v>
      </c>
      <c r="E124" s="46" t="s">
        <v>574</v>
      </c>
      <c r="F124" s="45" t="s">
        <v>624</v>
      </c>
      <c r="G124" s="46" t="s">
        <v>625</v>
      </c>
      <c r="H124" s="47">
        <v>46252.67</v>
      </c>
      <c r="I124" s="47">
        <v>47</v>
      </c>
      <c r="J124" s="46" t="s">
        <v>115</v>
      </c>
      <c r="K124" s="48">
        <v>2</v>
      </c>
      <c r="L124" s="48" t="s">
        <v>116</v>
      </c>
      <c r="M124" s="45" t="s">
        <v>117</v>
      </c>
      <c r="N124" s="49">
        <v>0</v>
      </c>
      <c r="O124" s="49">
        <v>0</v>
      </c>
      <c r="P124" s="49">
        <v>0</v>
      </c>
      <c r="Q124" s="45" t="s">
        <v>102</v>
      </c>
      <c r="R124" s="45" t="s">
        <v>102</v>
      </c>
      <c r="S124" s="45" t="s">
        <v>102</v>
      </c>
      <c r="T124" s="45" t="s">
        <v>198</v>
      </c>
      <c r="U124" s="50">
        <v>4</v>
      </c>
    </row>
    <row r="125" spans="2:21" ht="14.5" outlineLevel="3">
      <c r="B125" s="43" t="s">
        <v>626</v>
      </c>
      <c r="C125" s="44" t="s">
        <v>627</v>
      </c>
      <c r="D125" s="45" t="s">
        <v>458</v>
      </c>
      <c r="E125" s="46" t="s">
        <v>574</v>
      </c>
      <c r="F125" s="45" t="s">
        <v>628</v>
      </c>
      <c r="G125" s="46" t="s">
        <v>629</v>
      </c>
      <c r="H125" s="47">
        <v>86023.31</v>
      </c>
      <c r="I125" s="47">
        <v>42</v>
      </c>
      <c r="J125" s="46" t="s">
        <v>115</v>
      </c>
      <c r="K125" s="48">
        <v>2</v>
      </c>
      <c r="L125" s="48" t="s">
        <v>116</v>
      </c>
      <c r="M125" s="45" t="s">
        <v>117</v>
      </c>
      <c r="N125" s="49">
        <v>0</v>
      </c>
      <c r="O125" s="49">
        <v>0</v>
      </c>
      <c r="P125" s="49">
        <v>0</v>
      </c>
      <c r="Q125" s="45" t="s">
        <v>102</v>
      </c>
      <c r="R125" s="45" t="s">
        <v>102</v>
      </c>
      <c r="S125" s="45" t="s">
        <v>102</v>
      </c>
      <c r="T125" s="45" t="s">
        <v>283</v>
      </c>
      <c r="U125" s="50">
        <v>4</v>
      </c>
    </row>
    <row r="126" spans="2:21" ht="14.5" outlineLevel="3">
      <c r="B126" s="43" t="s">
        <v>630</v>
      </c>
      <c r="C126" s="44" t="s">
        <v>631</v>
      </c>
      <c r="D126" s="45" t="s">
        <v>458</v>
      </c>
      <c r="E126" s="46" t="s">
        <v>574</v>
      </c>
      <c r="F126" s="45" t="s">
        <v>632</v>
      </c>
      <c r="G126" s="46" t="s">
        <v>633</v>
      </c>
      <c r="H126" s="47">
        <v>74058.8</v>
      </c>
      <c r="I126" s="47">
        <v>52</v>
      </c>
      <c r="J126" s="46" t="s">
        <v>115</v>
      </c>
      <c r="K126" s="48">
        <v>2</v>
      </c>
      <c r="L126" s="48" t="s">
        <v>116</v>
      </c>
      <c r="M126" s="45" t="s">
        <v>117</v>
      </c>
      <c r="N126" s="49">
        <v>0</v>
      </c>
      <c r="O126" s="49">
        <v>0</v>
      </c>
      <c r="P126" s="49">
        <v>0</v>
      </c>
      <c r="Q126" s="45" t="s">
        <v>102</v>
      </c>
      <c r="R126" s="45" t="s">
        <v>102</v>
      </c>
      <c r="S126" s="45" t="s">
        <v>102</v>
      </c>
      <c r="T126" s="45" t="s">
        <v>288</v>
      </c>
      <c r="U126" s="50">
        <v>4</v>
      </c>
    </row>
    <row r="127" spans="2:21" ht="14.5" outlineLevel="3">
      <c r="B127" s="43" t="s">
        <v>634</v>
      </c>
      <c r="C127" s="44" t="s">
        <v>635</v>
      </c>
      <c r="D127" s="45" t="s">
        <v>458</v>
      </c>
      <c r="E127" s="46" t="s">
        <v>574</v>
      </c>
      <c r="F127" s="45" t="s">
        <v>636</v>
      </c>
      <c r="G127" s="46" t="s">
        <v>637</v>
      </c>
      <c r="H127" s="47">
        <v>44753.32</v>
      </c>
      <c r="I127" s="47">
        <v>4</v>
      </c>
      <c r="J127" s="46" t="s">
        <v>115</v>
      </c>
      <c r="K127" s="48">
        <v>2</v>
      </c>
      <c r="L127" s="48" t="s">
        <v>116</v>
      </c>
      <c r="M127" s="45" t="s">
        <v>117</v>
      </c>
      <c r="N127" s="49">
        <v>0</v>
      </c>
      <c r="O127" s="49">
        <v>0</v>
      </c>
      <c r="P127" s="49">
        <v>0</v>
      </c>
      <c r="Q127" s="45" t="s">
        <v>102</v>
      </c>
      <c r="R127" s="45" t="s">
        <v>102</v>
      </c>
      <c r="S127" s="45" t="s">
        <v>102</v>
      </c>
      <c r="T127" s="45" t="s">
        <v>203</v>
      </c>
      <c r="U127" s="50">
        <v>4</v>
      </c>
    </row>
    <row r="128" spans="2:21" ht="14.5" outlineLevel="3">
      <c r="B128" s="43" t="s">
        <v>638</v>
      </c>
      <c r="C128" s="44" t="s">
        <v>639</v>
      </c>
      <c r="D128" s="45" t="s">
        <v>458</v>
      </c>
      <c r="E128" s="46" t="s">
        <v>574</v>
      </c>
      <c r="F128" s="45" t="s">
        <v>640</v>
      </c>
      <c r="G128" s="46" t="s">
        <v>639</v>
      </c>
      <c r="H128" s="47">
        <v>45874.05</v>
      </c>
      <c r="I128" s="47">
        <v>26</v>
      </c>
      <c r="J128" s="46" t="s">
        <v>115</v>
      </c>
      <c r="K128" s="48">
        <v>2</v>
      </c>
      <c r="L128" s="48" t="s">
        <v>116</v>
      </c>
      <c r="M128" s="45" t="s">
        <v>117</v>
      </c>
      <c r="N128" s="49">
        <v>0</v>
      </c>
      <c r="O128" s="49">
        <v>0</v>
      </c>
      <c r="P128" s="49">
        <v>0</v>
      </c>
      <c r="Q128" s="45" t="s">
        <v>102</v>
      </c>
      <c r="R128" s="45" t="s">
        <v>102</v>
      </c>
      <c r="S128" s="45" t="s">
        <v>102</v>
      </c>
      <c r="T128" s="45" t="s">
        <v>298</v>
      </c>
      <c r="U128" s="50">
        <v>4</v>
      </c>
    </row>
    <row r="129" spans="2:21" ht="14.5" outlineLevel="3">
      <c r="B129" s="43" t="s">
        <v>641</v>
      </c>
      <c r="C129" s="44" t="s">
        <v>642</v>
      </c>
      <c r="D129" s="45" t="s">
        <v>458</v>
      </c>
      <c r="E129" s="46" t="s">
        <v>574</v>
      </c>
      <c r="F129" s="45" t="s">
        <v>643</v>
      </c>
      <c r="G129" s="46" t="s">
        <v>644</v>
      </c>
      <c r="H129" s="47">
        <v>51114.2</v>
      </c>
      <c r="I129" s="47">
        <v>2</v>
      </c>
      <c r="J129" s="46" t="s">
        <v>115</v>
      </c>
      <c r="K129" s="48">
        <v>2</v>
      </c>
      <c r="L129" s="48" t="s">
        <v>116</v>
      </c>
      <c r="M129" s="45" t="s">
        <v>117</v>
      </c>
      <c r="N129" s="49">
        <v>0</v>
      </c>
      <c r="O129" s="49">
        <v>0</v>
      </c>
      <c r="P129" s="49">
        <v>0</v>
      </c>
      <c r="Q129" s="45" t="s">
        <v>102</v>
      </c>
      <c r="R129" s="45" t="s">
        <v>102</v>
      </c>
      <c r="S129" s="45" t="s">
        <v>102</v>
      </c>
      <c r="T129" s="45" t="s">
        <v>418</v>
      </c>
      <c r="U129" s="50">
        <v>4</v>
      </c>
    </row>
    <row r="130" spans="2:21" ht="14.5" outlineLevel="3">
      <c r="B130" s="43" t="s">
        <v>645</v>
      </c>
      <c r="C130" s="44" t="s">
        <v>646</v>
      </c>
      <c r="D130" s="45" t="s">
        <v>458</v>
      </c>
      <c r="E130" s="46" t="s">
        <v>574</v>
      </c>
      <c r="F130" s="45" t="s">
        <v>647</v>
      </c>
      <c r="G130" s="46" t="s">
        <v>646</v>
      </c>
      <c r="H130" s="47">
        <v>51795.73</v>
      </c>
      <c r="I130" s="47">
        <v>11</v>
      </c>
      <c r="J130" s="46" t="s">
        <v>115</v>
      </c>
      <c r="K130" s="48">
        <v>2</v>
      </c>
      <c r="L130" s="48" t="s">
        <v>116</v>
      </c>
      <c r="M130" s="45" t="s">
        <v>117</v>
      </c>
      <c r="N130" s="49">
        <v>0</v>
      </c>
      <c r="O130" s="49">
        <v>0</v>
      </c>
      <c r="P130" s="49">
        <v>0</v>
      </c>
      <c r="Q130" s="45" t="s">
        <v>102</v>
      </c>
      <c r="R130" s="45" t="s">
        <v>102</v>
      </c>
      <c r="S130" s="45" t="s">
        <v>102</v>
      </c>
      <c r="T130" s="45" t="s">
        <v>208</v>
      </c>
      <c r="U130" s="50">
        <v>4</v>
      </c>
    </row>
    <row r="131" spans="2:21" ht="14.5" outlineLevel="3">
      <c r="B131" s="43" t="s">
        <v>648</v>
      </c>
      <c r="C131" s="44" t="s">
        <v>649</v>
      </c>
      <c r="D131" s="45" t="s">
        <v>458</v>
      </c>
      <c r="E131" s="46" t="s">
        <v>574</v>
      </c>
      <c r="F131" s="45" t="s">
        <v>650</v>
      </c>
      <c r="G131" s="46" t="s">
        <v>651</v>
      </c>
      <c r="H131" s="47">
        <v>52689.279999999999</v>
      </c>
      <c r="I131" s="47">
        <v>2</v>
      </c>
      <c r="J131" s="46" t="s">
        <v>115</v>
      </c>
      <c r="K131" s="48">
        <v>2</v>
      </c>
      <c r="L131" s="48" t="s">
        <v>116</v>
      </c>
      <c r="M131" s="45" t="s">
        <v>117</v>
      </c>
      <c r="N131" s="49">
        <v>0</v>
      </c>
      <c r="O131" s="49">
        <v>0</v>
      </c>
      <c r="P131" s="49">
        <v>0</v>
      </c>
      <c r="Q131" s="45" t="s">
        <v>102</v>
      </c>
      <c r="R131" s="45" t="s">
        <v>102</v>
      </c>
      <c r="S131" s="45" t="s">
        <v>102</v>
      </c>
      <c r="T131" s="45" t="s">
        <v>303</v>
      </c>
      <c r="U131" s="50">
        <v>4</v>
      </c>
    </row>
    <row r="132" spans="2:21" ht="14.5" outlineLevel="3">
      <c r="B132" s="43" t="s">
        <v>652</v>
      </c>
      <c r="C132" s="44" t="s">
        <v>653</v>
      </c>
      <c r="D132" s="45" t="s">
        <v>458</v>
      </c>
      <c r="E132" s="46" t="s">
        <v>574</v>
      </c>
      <c r="F132" s="45" t="s">
        <v>654</v>
      </c>
      <c r="G132" s="46" t="s">
        <v>653</v>
      </c>
      <c r="H132" s="47">
        <v>53143.63</v>
      </c>
      <c r="I132" s="47">
        <v>10</v>
      </c>
      <c r="J132" s="46" t="s">
        <v>115</v>
      </c>
      <c r="K132" s="48">
        <v>2</v>
      </c>
      <c r="L132" s="48" t="s">
        <v>116</v>
      </c>
      <c r="M132" s="45" t="s">
        <v>117</v>
      </c>
      <c r="N132" s="49">
        <v>0</v>
      </c>
      <c r="O132" s="49">
        <v>0</v>
      </c>
      <c r="P132" s="49">
        <v>0</v>
      </c>
      <c r="Q132" s="45" t="s">
        <v>102</v>
      </c>
      <c r="R132" s="45" t="s">
        <v>102</v>
      </c>
      <c r="S132" s="45" t="s">
        <v>102</v>
      </c>
      <c r="T132" s="45" t="s">
        <v>213</v>
      </c>
      <c r="U132" s="50">
        <v>4</v>
      </c>
    </row>
    <row r="133" spans="2:21" ht="14.5" outlineLevel="3">
      <c r="B133" s="43" t="s">
        <v>655</v>
      </c>
      <c r="C133" s="44" t="s">
        <v>656</v>
      </c>
      <c r="D133" s="45" t="s">
        <v>458</v>
      </c>
      <c r="E133" s="46" t="s">
        <v>574</v>
      </c>
      <c r="F133" s="45" t="s">
        <v>657</v>
      </c>
      <c r="G133" s="46" t="s">
        <v>656</v>
      </c>
      <c r="H133" s="47">
        <v>53749.42</v>
      </c>
      <c r="I133" s="47">
        <v>4</v>
      </c>
      <c r="J133" s="46" t="s">
        <v>115</v>
      </c>
      <c r="K133" s="48">
        <v>2</v>
      </c>
      <c r="L133" s="48" t="s">
        <v>116</v>
      </c>
      <c r="M133" s="45" t="s">
        <v>117</v>
      </c>
      <c r="N133" s="49">
        <v>0</v>
      </c>
      <c r="O133" s="49">
        <v>0</v>
      </c>
      <c r="P133" s="49">
        <v>0</v>
      </c>
      <c r="Q133" s="45" t="s">
        <v>102</v>
      </c>
      <c r="R133" s="45" t="s">
        <v>102</v>
      </c>
      <c r="S133" s="45" t="s">
        <v>102</v>
      </c>
      <c r="T133" s="45" t="s">
        <v>658</v>
      </c>
      <c r="U133" s="50">
        <v>4</v>
      </c>
    </row>
    <row r="134" spans="2:21" ht="14.5" outlineLevel="3">
      <c r="B134" s="43" t="s">
        <v>659</v>
      </c>
      <c r="C134" s="44" t="s">
        <v>660</v>
      </c>
      <c r="D134" s="45" t="s">
        <v>458</v>
      </c>
      <c r="E134" s="46" t="s">
        <v>574</v>
      </c>
      <c r="F134" s="45" t="s">
        <v>661</v>
      </c>
      <c r="G134" s="46" t="s">
        <v>662</v>
      </c>
      <c r="H134" s="47">
        <v>13342.7</v>
      </c>
      <c r="I134" s="47">
        <v>24</v>
      </c>
      <c r="J134" s="46" t="s">
        <v>115</v>
      </c>
      <c r="K134" s="48">
        <v>2</v>
      </c>
      <c r="L134" s="48" t="s">
        <v>116</v>
      </c>
      <c r="M134" s="45" t="s">
        <v>117</v>
      </c>
      <c r="N134" s="49">
        <v>0</v>
      </c>
      <c r="O134" s="49">
        <v>0</v>
      </c>
      <c r="P134" s="49">
        <v>0</v>
      </c>
      <c r="Q134" s="45" t="s">
        <v>102</v>
      </c>
      <c r="R134" s="45" t="s">
        <v>102</v>
      </c>
      <c r="S134" s="45" t="s">
        <v>102</v>
      </c>
      <c r="T134" s="45" t="s">
        <v>663</v>
      </c>
      <c r="U134" s="50">
        <v>4</v>
      </c>
    </row>
    <row r="135" spans="2:21" ht="14.5" outlineLevel="3">
      <c r="B135" s="43" t="s">
        <v>664</v>
      </c>
      <c r="C135" s="44" t="s">
        <v>665</v>
      </c>
      <c r="D135" s="45" t="s">
        <v>458</v>
      </c>
      <c r="E135" s="46" t="s">
        <v>574</v>
      </c>
      <c r="F135" s="45" t="s">
        <v>666</v>
      </c>
      <c r="G135" s="46" t="s">
        <v>667</v>
      </c>
      <c r="H135" s="47">
        <v>9374.7199999999993</v>
      </c>
      <c r="I135" s="47">
        <v>52</v>
      </c>
      <c r="J135" s="46" t="s">
        <v>115</v>
      </c>
      <c r="K135" s="48">
        <v>2</v>
      </c>
      <c r="L135" s="48" t="s">
        <v>116</v>
      </c>
      <c r="M135" s="45" t="s">
        <v>117</v>
      </c>
      <c r="N135" s="49">
        <v>0</v>
      </c>
      <c r="O135" s="49">
        <v>0</v>
      </c>
      <c r="P135" s="49">
        <v>0</v>
      </c>
      <c r="Q135" s="45" t="s">
        <v>102</v>
      </c>
      <c r="R135" s="45" t="s">
        <v>102</v>
      </c>
      <c r="S135" s="45" t="s">
        <v>102</v>
      </c>
      <c r="T135" s="45" t="s">
        <v>668</v>
      </c>
      <c r="U135" s="50">
        <v>4</v>
      </c>
    </row>
    <row r="136" spans="2:21" ht="14.5" outlineLevel="3">
      <c r="B136" s="43" t="s">
        <v>669</v>
      </c>
      <c r="C136" s="44" t="s">
        <v>670</v>
      </c>
      <c r="D136" s="45" t="s">
        <v>458</v>
      </c>
      <c r="E136" s="46" t="s">
        <v>574</v>
      </c>
      <c r="F136" s="45" t="s">
        <v>671</v>
      </c>
      <c r="G136" s="46" t="s">
        <v>672</v>
      </c>
      <c r="H136" s="47">
        <v>14857.2</v>
      </c>
      <c r="I136" s="47">
        <v>976</v>
      </c>
      <c r="J136" s="46" t="s">
        <v>115</v>
      </c>
      <c r="K136" s="48">
        <v>2</v>
      </c>
      <c r="L136" s="48" t="s">
        <v>116</v>
      </c>
      <c r="M136" s="45" t="s">
        <v>117</v>
      </c>
      <c r="N136" s="49">
        <v>0</v>
      </c>
      <c r="O136" s="49">
        <v>0</v>
      </c>
      <c r="P136" s="49">
        <v>0</v>
      </c>
      <c r="Q136" s="45" t="s">
        <v>102</v>
      </c>
      <c r="R136" s="45" t="s">
        <v>102</v>
      </c>
      <c r="S136" s="45" t="s">
        <v>102</v>
      </c>
      <c r="T136" s="45" t="s">
        <v>673</v>
      </c>
      <c r="U136" s="50">
        <v>4</v>
      </c>
    </row>
    <row r="137" spans="2:21" ht="14.5" outlineLevel="3">
      <c r="B137" s="43" t="s">
        <v>674</v>
      </c>
      <c r="C137" s="44" t="s">
        <v>675</v>
      </c>
      <c r="D137" s="45" t="s">
        <v>111</v>
      </c>
      <c r="E137" s="46" t="s">
        <v>574</v>
      </c>
      <c r="F137" s="45" t="s">
        <v>676</v>
      </c>
      <c r="G137" s="46" t="s">
        <v>677</v>
      </c>
      <c r="H137" s="47">
        <v>2695.8</v>
      </c>
      <c r="I137" s="47">
        <v>2966.7</v>
      </c>
      <c r="J137" s="46" t="s">
        <v>115</v>
      </c>
      <c r="K137" s="48">
        <v>2</v>
      </c>
      <c r="L137" s="48" t="s">
        <v>116</v>
      </c>
      <c r="M137" s="45" t="s">
        <v>117</v>
      </c>
      <c r="N137" s="49">
        <v>0</v>
      </c>
      <c r="O137" s="49">
        <v>0</v>
      </c>
      <c r="P137" s="49">
        <v>0</v>
      </c>
      <c r="Q137" s="45" t="s">
        <v>102</v>
      </c>
      <c r="R137" s="45" t="s">
        <v>102</v>
      </c>
      <c r="S137" s="45" t="s">
        <v>102</v>
      </c>
      <c r="T137" s="45" t="s">
        <v>678</v>
      </c>
      <c r="U137" s="50">
        <v>4</v>
      </c>
    </row>
    <row r="138" spans="2:21" ht="14.5" outlineLevel="3">
      <c r="B138" s="43" t="s">
        <v>679</v>
      </c>
      <c r="C138" s="44" t="s">
        <v>680</v>
      </c>
      <c r="D138" s="45" t="s">
        <v>111</v>
      </c>
      <c r="E138" s="46" t="s">
        <v>574</v>
      </c>
      <c r="F138" s="45" t="s">
        <v>681</v>
      </c>
      <c r="G138" s="46" t="s">
        <v>682</v>
      </c>
      <c r="H138" s="47">
        <v>2847.25</v>
      </c>
      <c r="I138" s="47">
        <v>12057.1</v>
      </c>
      <c r="J138" s="46" t="s">
        <v>115</v>
      </c>
      <c r="K138" s="48">
        <v>2</v>
      </c>
      <c r="L138" s="48" t="s">
        <v>116</v>
      </c>
      <c r="M138" s="45" t="s">
        <v>117</v>
      </c>
      <c r="N138" s="49">
        <v>0</v>
      </c>
      <c r="O138" s="49">
        <v>0</v>
      </c>
      <c r="P138" s="49">
        <v>0</v>
      </c>
      <c r="Q138" s="45" t="s">
        <v>102</v>
      </c>
      <c r="R138" s="45" t="s">
        <v>102</v>
      </c>
      <c r="S138" s="45" t="s">
        <v>102</v>
      </c>
      <c r="T138" s="45" t="s">
        <v>218</v>
      </c>
      <c r="U138" s="50">
        <v>4</v>
      </c>
    </row>
    <row r="139" spans="2:21" ht="14.5" outlineLevel="3">
      <c r="B139" s="43" t="s">
        <v>683</v>
      </c>
      <c r="C139" s="44" t="s">
        <v>684</v>
      </c>
      <c r="D139" s="45" t="s">
        <v>469</v>
      </c>
      <c r="E139" s="46" t="s">
        <v>574</v>
      </c>
      <c r="F139" s="45" t="s">
        <v>685</v>
      </c>
      <c r="G139" s="46" t="s">
        <v>686</v>
      </c>
      <c r="H139" s="47">
        <v>3256.16</v>
      </c>
      <c r="I139" s="47">
        <v>146</v>
      </c>
      <c r="J139" s="46" t="s">
        <v>115</v>
      </c>
      <c r="K139" s="48">
        <v>2</v>
      </c>
      <c r="L139" s="48" t="s">
        <v>116</v>
      </c>
      <c r="M139" s="45" t="s">
        <v>117</v>
      </c>
      <c r="N139" s="49">
        <v>0</v>
      </c>
      <c r="O139" s="49">
        <v>0</v>
      </c>
      <c r="P139" s="49">
        <v>0</v>
      </c>
      <c r="Q139" s="45" t="s">
        <v>102</v>
      </c>
      <c r="R139" s="45" t="s">
        <v>102</v>
      </c>
      <c r="S139" s="45" t="s">
        <v>102</v>
      </c>
      <c r="T139" s="45" t="s">
        <v>223</v>
      </c>
      <c r="U139" s="50">
        <v>4</v>
      </c>
    </row>
    <row r="140" spans="2:21" ht="14.5" outlineLevel="3">
      <c r="B140" s="43" t="s">
        <v>687</v>
      </c>
      <c r="C140" s="44" t="s">
        <v>688</v>
      </c>
      <c r="D140" s="45" t="s">
        <v>469</v>
      </c>
      <c r="E140" s="46" t="s">
        <v>574</v>
      </c>
      <c r="F140" s="45" t="s">
        <v>689</v>
      </c>
      <c r="G140" s="46" t="s">
        <v>690</v>
      </c>
      <c r="H140" s="47">
        <v>3241.02</v>
      </c>
      <c r="I140" s="47">
        <v>24</v>
      </c>
      <c r="J140" s="46" t="s">
        <v>115</v>
      </c>
      <c r="K140" s="48">
        <v>2</v>
      </c>
      <c r="L140" s="48" t="s">
        <v>116</v>
      </c>
      <c r="M140" s="45" t="s">
        <v>117</v>
      </c>
      <c r="N140" s="49">
        <v>0</v>
      </c>
      <c r="O140" s="49">
        <v>0</v>
      </c>
      <c r="P140" s="49">
        <v>0</v>
      </c>
      <c r="Q140" s="45" t="s">
        <v>102</v>
      </c>
      <c r="R140" s="45" t="s">
        <v>102</v>
      </c>
      <c r="S140" s="45" t="s">
        <v>102</v>
      </c>
      <c r="T140" s="45" t="s">
        <v>691</v>
      </c>
      <c r="U140" s="50">
        <v>4</v>
      </c>
    </row>
    <row r="141" spans="2:21" ht="14.5" outlineLevel="3">
      <c r="B141" s="43" t="s">
        <v>692</v>
      </c>
      <c r="C141" s="44" t="s">
        <v>693</v>
      </c>
      <c r="D141" s="45" t="s">
        <v>469</v>
      </c>
      <c r="E141" s="46" t="s">
        <v>574</v>
      </c>
      <c r="F141" s="45" t="s">
        <v>694</v>
      </c>
      <c r="G141" s="46" t="s">
        <v>693</v>
      </c>
      <c r="H141" s="47">
        <v>7860.23</v>
      </c>
      <c r="I141" s="47">
        <v>28</v>
      </c>
      <c r="J141" s="46" t="s">
        <v>115</v>
      </c>
      <c r="K141" s="48">
        <v>2</v>
      </c>
      <c r="L141" s="48" t="s">
        <v>116</v>
      </c>
      <c r="M141" s="45" t="s">
        <v>117</v>
      </c>
      <c r="N141" s="49">
        <v>0</v>
      </c>
      <c r="O141" s="49">
        <v>0</v>
      </c>
      <c r="P141" s="49">
        <v>0</v>
      </c>
      <c r="Q141" s="45" t="s">
        <v>102</v>
      </c>
      <c r="R141" s="45" t="s">
        <v>102</v>
      </c>
      <c r="S141" s="45" t="s">
        <v>102</v>
      </c>
      <c r="T141" s="45" t="s">
        <v>695</v>
      </c>
      <c r="U141" s="50">
        <v>4</v>
      </c>
    </row>
    <row r="142" spans="2:21" ht="14.5" outlineLevel="3">
      <c r="B142" s="43" t="s">
        <v>696</v>
      </c>
      <c r="C142" s="44" t="s">
        <v>697</v>
      </c>
      <c r="D142" s="45" t="s">
        <v>179</v>
      </c>
      <c r="E142" s="46" t="s">
        <v>574</v>
      </c>
      <c r="F142" s="45" t="s">
        <v>698</v>
      </c>
      <c r="G142" s="46" t="s">
        <v>699</v>
      </c>
      <c r="H142" s="47">
        <v>227.02</v>
      </c>
      <c r="I142" s="47">
        <v>355296</v>
      </c>
      <c r="J142" s="46" t="s">
        <v>115</v>
      </c>
      <c r="K142" s="48">
        <v>2</v>
      </c>
      <c r="L142" s="48" t="s">
        <v>116</v>
      </c>
      <c r="M142" s="45" t="s">
        <v>117</v>
      </c>
      <c r="N142" s="49">
        <v>0</v>
      </c>
      <c r="O142" s="49">
        <v>0</v>
      </c>
      <c r="P142" s="49">
        <v>0</v>
      </c>
      <c r="Q142" s="45" t="s">
        <v>102</v>
      </c>
      <c r="R142" s="45" t="s">
        <v>102</v>
      </c>
      <c r="S142" s="45" t="s">
        <v>102</v>
      </c>
      <c r="T142" s="45" t="s">
        <v>228</v>
      </c>
      <c r="U142" s="50">
        <v>4</v>
      </c>
    </row>
    <row r="143" spans="2:21" ht="14.5" outlineLevel="3">
      <c r="B143" s="43" t="s">
        <v>700</v>
      </c>
      <c r="C143" s="44" t="s">
        <v>701</v>
      </c>
      <c r="D143" s="45" t="s">
        <v>179</v>
      </c>
      <c r="E143" s="46" t="s">
        <v>574</v>
      </c>
      <c r="F143" s="45" t="s">
        <v>702</v>
      </c>
      <c r="G143" s="46" t="s">
        <v>703</v>
      </c>
      <c r="H143" s="47">
        <v>130.25</v>
      </c>
      <c r="I143" s="47">
        <v>355296</v>
      </c>
      <c r="J143" s="46" t="s">
        <v>115</v>
      </c>
      <c r="K143" s="48">
        <v>2</v>
      </c>
      <c r="L143" s="48" t="s">
        <v>116</v>
      </c>
      <c r="M143" s="45" t="s">
        <v>117</v>
      </c>
      <c r="N143" s="49">
        <v>0</v>
      </c>
      <c r="O143" s="49">
        <v>0</v>
      </c>
      <c r="P143" s="49">
        <v>0</v>
      </c>
      <c r="Q143" s="45" t="s">
        <v>102</v>
      </c>
      <c r="R143" s="45" t="s">
        <v>102</v>
      </c>
      <c r="S143" s="45" t="s">
        <v>102</v>
      </c>
      <c r="T143" s="45" t="s">
        <v>233</v>
      </c>
      <c r="U143" s="50">
        <v>4</v>
      </c>
    </row>
    <row r="144" spans="2:21" ht="14.5" outlineLevel="3">
      <c r="B144" s="43" t="s">
        <v>704</v>
      </c>
      <c r="C144" s="44" t="s">
        <v>705</v>
      </c>
      <c r="D144" s="45" t="s">
        <v>179</v>
      </c>
      <c r="E144" s="46" t="s">
        <v>574</v>
      </c>
      <c r="F144" s="45" t="s">
        <v>706</v>
      </c>
      <c r="G144" s="46" t="s">
        <v>707</v>
      </c>
      <c r="H144" s="47">
        <v>54.17</v>
      </c>
      <c r="I144" s="47">
        <v>285605</v>
      </c>
      <c r="J144" s="46" t="s">
        <v>115</v>
      </c>
      <c r="K144" s="48">
        <v>2</v>
      </c>
      <c r="L144" s="48" t="s">
        <v>116</v>
      </c>
      <c r="M144" s="45" t="s">
        <v>117</v>
      </c>
      <c r="N144" s="49">
        <v>0</v>
      </c>
      <c r="O144" s="49">
        <v>0</v>
      </c>
      <c r="P144" s="49">
        <v>0</v>
      </c>
      <c r="Q144" s="45" t="s">
        <v>102</v>
      </c>
      <c r="R144" s="45" t="s">
        <v>102</v>
      </c>
      <c r="S144" s="45" t="s">
        <v>102</v>
      </c>
      <c r="T144" s="45" t="s">
        <v>708</v>
      </c>
      <c r="U144" s="50">
        <v>4</v>
      </c>
    </row>
    <row r="145" spans="2:21" ht="14.5" outlineLevel="3">
      <c r="B145" s="43" t="s">
        <v>709</v>
      </c>
      <c r="C145" s="44" t="s">
        <v>710</v>
      </c>
      <c r="D145" s="45" t="s">
        <v>469</v>
      </c>
      <c r="E145" s="46" t="s">
        <v>574</v>
      </c>
      <c r="F145" s="45" t="s">
        <v>711</v>
      </c>
      <c r="G145" s="46" t="s">
        <v>712</v>
      </c>
      <c r="H145" s="47">
        <v>1896.38</v>
      </c>
      <c r="I145" s="47">
        <v>1828</v>
      </c>
      <c r="J145" s="46" t="s">
        <v>115</v>
      </c>
      <c r="K145" s="48">
        <v>2</v>
      </c>
      <c r="L145" s="48" t="s">
        <v>116</v>
      </c>
      <c r="M145" s="45" t="s">
        <v>117</v>
      </c>
      <c r="N145" s="49">
        <v>0</v>
      </c>
      <c r="O145" s="49">
        <v>0</v>
      </c>
      <c r="P145" s="49">
        <v>0</v>
      </c>
      <c r="Q145" s="45" t="s">
        <v>102</v>
      </c>
      <c r="R145" s="45" t="s">
        <v>102</v>
      </c>
      <c r="S145" s="45" t="s">
        <v>102</v>
      </c>
      <c r="T145" s="45" t="s">
        <v>713</v>
      </c>
      <c r="U145" s="50">
        <v>4</v>
      </c>
    </row>
    <row r="146" spans="2:21" ht="14.5" outlineLevel="3">
      <c r="B146" s="43" t="s">
        <v>714</v>
      </c>
      <c r="C146" s="44" t="s">
        <v>715</v>
      </c>
      <c r="D146" s="45" t="s">
        <v>469</v>
      </c>
      <c r="E146" s="46" t="s">
        <v>574</v>
      </c>
      <c r="F146" s="45" t="s">
        <v>716</v>
      </c>
      <c r="G146" s="46" t="s">
        <v>717</v>
      </c>
      <c r="H146" s="47">
        <v>2044.9</v>
      </c>
      <c r="I146" s="47">
        <v>2831</v>
      </c>
      <c r="J146" s="46" t="s">
        <v>115</v>
      </c>
      <c r="K146" s="48">
        <v>2</v>
      </c>
      <c r="L146" s="48" t="s">
        <v>116</v>
      </c>
      <c r="M146" s="45" t="s">
        <v>117</v>
      </c>
      <c r="N146" s="49">
        <v>0</v>
      </c>
      <c r="O146" s="49">
        <v>0</v>
      </c>
      <c r="P146" s="49">
        <v>0</v>
      </c>
      <c r="Q146" s="45" t="s">
        <v>102</v>
      </c>
      <c r="R146" s="45" t="s">
        <v>102</v>
      </c>
      <c r="S146" s="45" t="s">
        <v>102</v>
      </c>
      <c r="T146" s="45" t="s">
        <v>238</v>
      </c>
      <c r="U146" s="50">
        <v>4</v>
      </c>
    </row>
    <row r="147" spans="2:21" ht="14.5" outlineLevel="3">
      <c r="B147" s="43" t="s">
        <v>718</v>
      </c>
      <c r="C147" s="44" t="s">
        <v>719</v>
      </c>
      <c r="D147" s="45" t="s">
        <v>469</v>
      </c>
      <c r="E147" s="46" t="s">
        <v>574</v>
      </c>
      <c r="F147" s="45" t="s">
        <v>720</v>
      </c>
      <c r="G147" s="46" t="s">
        <v>721</v>
      </c>
      <c r="H147" s="47">
        <v>357.53</v>
      </c>
      <c r="I147" s="47">
        <v>42853</v>
      </c>
      <c r="J147" s="46" t="s">
        <v>115</v>
      </c>
      <c r="K147" s="48">
        <v>2</v>
      </c>
      <c r="L147" s="48" t="s">
        <v>116</v>
      </c>
      <c r="M147" s="45" t="s">
        <v>117</v>
      </c>
      <c r="N147" s="49">
        <v>0</v>
      </c>
      <c r="O147" s="49">
        <v>0</v>
      </c>
      <c r="P147" s="49">
        <v>0</v>
      </c>
      <c r="Q147" s="45" t="s">
        <v>102</v>
      </c>
      <c r="R147" s="45" t="s">
        <v>102</v>
      </c>
      <c r="S147" s="45" t="s">
        <v>102</v>
      </c>
      <c r="T147" s="45" t="s">
        <v>722</v>
      </c>
      <c r="U147" s="50">
        <v>4</v>
      </c>
    </row>
    <row r="148" spans="2:21" ht="14.5" outlineLevel="3">
      <c r="B148" s="43" t="s">
        <v>723</v>
      </c>
      <c r="C148" s="44" t="s">
        <v>724</v>
      </c>
      <c r="D148" s="45" t="s">
        <v>179</v>
      </c>
      <c r="E148" s="46" t="s">
        <v>574</v>
      </c>
      <c r="F148" s="45" t="s">
        <v>725</v>
      </c>
      <c r="G148" s="46" t="s">
        <v>726</v>
      </c>
      <c r="H148" s="47">
        <v>67.819999999999993</v>
      </c>
      <c r="I148" s="47">
        <v>79200</v>
      </c>
      <c r="J148" s="46" t="s">
        <v>115</v>
      </c>
      <c r="K148" s="48">
        <v>2</v>
      </c>
      <c r="L148" s="48" t="s">
        <v>116</v>
      </c>
      <c r="M148" s="45" t="s">
        <v>117</v>
      </c>
      <c r="N148" s="49">
        <v>0</v>
      </c>
      <c r="O148" s="49">
        <v>0</v>
      </c>
      <c r="P148" s="49">
        <v>0</v>
      </c>
      <c r="Q148" s="45" t="s">
        <v>102</v>
      </c>
      <c r="R148" s="45" t="s">
        <v>102</v>
      </c>
      <c r="S148" s="45" t="s">
        <v>102</v>
      </c>
      <c r="T148" s="45" t="s">
        <v>727</v>
      </c>
      <c r="U148" s="50">
        <v>4</v>
      </c>
    </row>
    <row r="149" spans="2:21" ht="14.5" outlineLevel="3">
      <c r="B149" s="43" t="s">
        <v>728</v>
      </c>
      <c r="C149" s="44" t="s">
        <v>729</v>
      </c>
      <c r="D149" s="45" t="s">
        <v>179</v>
      </c>
      <c r="E149" s="46" t="s">
        <v>574</v>
      </c>
      <c r="F149" s="45" t="s">
        <v>730</v>
      </c>
      <c r="G149" s="46" t="s">
        <v>731</v>
      </c>
      <c r="H149" s="47">
        <v>560.36</v>
      </c>
      <c r="I149" s="47">
        <v>1500</v>
      </c>
      <c r="J149" s="46" t="s">
        <v>115</v>
      </c>
      <c r="K149" s="48">
        <v>2</v>
      </c>
      <c r="L149" s="48" t="s">
        <v>116</v>
      </c>
      <c r="M149" s="45" t="s">
        <v>117</v>
      </c>
      <c r="N149" s="49">
        <v>0</v>
      </c>
      <c r="O149" s="49">
        <v>0</v>
      </c>
      <c r="P149" s="49">
        <v>0</v>
      </c>
      <c r="Q149" s="45" t="s">
        <v>102</v>
      </c>
      <c r="R149" s="45" t="s">
        <v>102</v>
      </c>
      <c r="S149" s="45" t="s">
        <v>102</v>
      </c>
      <c r="T149" s="45" t="s">
        <v>427</v>
      </c>
      <c r="U149" s="50">
        <v>4</v>
      </c>
    </row>
    <row r="150" spans="2:21" ht="14.5" outlineLevel="3">
      <c r="B150" s="43" t="s">
        <v>732</v>
      </c>
      <c r="C150" s="44" t="s">
        <v>733</v>
      </c>
      <c r="D150" s="45" t="s">
        <v>458</v>
      </c>
      <c r="E150" s="46" t="s">
        <v>574</v>
      </c>
      <c r="F150" s="45" t="s">
        <v>734</v>
      </c>
      <c r="G150" s="46" t="s">
        <v>735</v>
      </c>
      <c r="H150" s="47">
        <v>3407.61</v>
      </c>
      <c r="I150" s="47">
        <v>8</v>
      </c>
      <c r="J150" s="46" t="s">
        <v>115</v>
      </c>
      <c r="K150" s="48">
        <v>2</v>
      </c>
      <c r="L150" s="48" t="s">
        <v>116</v>
      </c>
      <c r="M150" s="45" t="s">
        <v>117</v>
      </c>
      <c r="N150" s="49">
        <v>0</v>
      </c>
      <c r="O150" s="49">
        <v>0</v>
      </c>
      <c r="P150" s="49">
        <v>0</v>
      </c>
      <c r="Q150" s="45" t="s">
        <v>102</v>
      </c>
      <c r="R150" s="45" t="s">
        <v>102</v>
      </c>
      <c r="S150" s="45" t="s">
        <v>102</v>
      </c>
      <c r="T150" s="45" t="s">
        <v>736</v>
      </c>
      <c r="U150" s="50">
        <v>4</v>
      </c>
    </row>
    <row r="151" spans="2:21" ht="14.5" outlineLevel="3">
      <c r="B151" s="43" t="s">
        <v>737</v>
      </c>
      <c r="C151" s="44" t="s">
        <v>738</v>
      </c>
      <c r="D151" s="45" t="s">
        <v>469</v>
      </c>
      <c r="E151" s="46" t="s">
        <v>574</v>
      </c>
      <c r="F151" s="45" t="s">
        <v>739</v>
      </c>
      <c r="G151" s="46" t="s">
        <v>740</v>
      </c>
      <c r="H151" s="47">
        <v>1105.58</v>
      </c>
      <c r="I151" s="47">
        <v>10</v>
      </c>
      <c r="J151" s="46" t="s">
        <v>115</v>
      </c>
      <c r="K151" s="48">
        <v>2</v>
      </c>
      <c r="L151" s="48" t="s">
        <v>116</v>
      </c>
      <c r="M151" s="45" t="s">
        <v>117</v>
      </c>
      <c r="N151" s="49">
        <v>0</v>
      </c>
      <c r="O151" s="49">
        <v>0</v>
      </c>
      <c r="P151" s="49">
        <v>0</v>
      </c>
      <c r="Q151" s="45" t="s">
        <v>102</v>
      </c>
      <c r="R151" s="45" t="s">
        <v>102</v>
      </c>
      <c r="S151" s="45" t="s">
        <v>102</v>
      </c>
      <c r="T151" s="45" t="s">
        <v>741</v>
      </c>
      <c r="U151" s="50">
        <v>4</v>
      </c>
    </row>
    <row r="152" spans="2:21" ht="14.5" outlineLevel="3">
      <c r="B152" s="43" t="s">
        <v>742</v>
      </c>
      <c r="C152" s="44" t="s">
        <v>743</v>
      </c>
      <c r="D152" s="45" t="s">
        <v>469</v>
      </c>
      <c r="E152" s="46" t="s">
        <v>574</v>
      </c>
      <c r="F152" s="45" t="s">
        <v>744</v>
      </c>
      <c r="G152" s="46" t="s">
        <v>745</v>
      </c>
      <c r="H152" s="47">
        <v>1921.89</v>
      </c>
      <c r="I152" s="47">
        <v>654</v>
      </c>
      <c r="J152" s="46" t="s">
        <v>115</v>
      </c>
      <c r="K152" s="48">
        <v>2</v>
      </c>
      <c r="L152" s="48" t="s">
        <v>116</v>
      </c>
      <c r="M152" s="45" t="s">
        <v>117</v>
      </c>
      <c r="N152" s="49">
        <v>0</v>
      </c>
      <c r="O152" s="49">
        <v>0</v>
      </c>
      <c r="P152" s="49">
        <v>0</v>
      </c>
      <c r="Q152" s="45" t="s">
        <v>102</v>
      </c>
      <c r="R152" s="45" t="s">
        <v>102</v>
      </c>
      <c r="S152" s="45" t="s">
        <v>102</v>
      </c>
      <c r="T152" s="45" t="s">
        <v>243</v>
      </c>
      <c r="U152" s="50">
        <v>4</v>
      </c>
    </row>
    <row r="153" spans="2:21" ht="14.5" outlineLevel="3">
      <c r="B153" s="43" t="s">
        <v>746</v>
      </c>
      <c r="C153" s="44" t="s">
        <v>747</v>
      </c>
      <c r="D153" s="45" t="s">
        <v>469</v>
      </c>
      <c r="E153" s="46" t="s">
        <v>574</v>
      </c>
      <c r="F153" s="45" t="s">
        <v>748</v>
      </c>
      <c r="G153" s="46" t="s">
        <v>749</v>
      </c>
      <c r="H153" s="47">
        <v>3066.85</v>
      </c>
      <c r="I153" s="47">
        <v>134</v>
      </c>
      <c r="J153" s="46" t="s">
        <v>115</v>
      </c>
      <c r="K153" s="48">
        <v>2</v>
      </c>
      <c r="L153" s="48" t="s">
        <v>116</v>
      </c>
      <c r="M153" s="45" t="s">
        <v>117</v>
      </c>
      <c r="N153" s="49">
        <v>0</v>
      </c>
      <c r="O153" s="49">
        <v>0</v>
      </c>
      <c r="P153" s="49">
        <v>0</v>
      </c>
      <c r="Q153" s="45" t="s">
        <v>102</v>
      </c>
      <c r="R153" s="45" t="s">
        <v>102</v>
      </c>
      <c r="S153" s="45" t="s">
        <v>102</v>
      </c>
      <c r="T153" s="45" t="s">
        <v>750</v>
      </c>
      <c r="U153" s="50">
        <v>4</v>
      </c>
    </row>
    <row r="154" spans="2:21" ht="14.5" outlineLevel="3">
      <c r="B154" s="43" t="s">
        <v>751</v>
      </c>
      <c r="C154" s="44" t="s">
        <v>752</v>
      </c>
      <c r="D154" s="45" t="s">
        <v>179</v>
      </c>
      <c r="E154" s="46" t="s">
        <v>574</v>
      </c>
      <c r="F154" s="45" t="s">
        <v>753</v>
      </c>
      <c r="G154" s="46" t="s">
        <v>754</v>
      </c>
      <c r="H154" s="47">
        <v>121.16</v>
      </c>
      <c r="I154" s="47">
        <v>384</v>
      </c>
      <c r="J154" s="46" t="s">
        <v>115</v>
      </c>
      <c r="K154" s="48">
        <v>2</v>
      </c>
      <c r="L154" s="48" t="s">
        <v>116</v>
      </c>
      <c r="M154" s="45" t="s">
        <v>117</v>
      </c>
      <c r="N154" s="49">
        <v>0</v>
      </c>
      <c r="O154" s="49">
        <v>0</v>
      </c>
      <c r="P154" s="49">
        <v>0</v>
      </c>
      <c r="Q154" s="45" t="s">
        <v>102</v>
      </c>
      <c r="R154" s="45" t="s">
        <v>102</v>
      </c>
      <c r="S154" s="45" t="s">
        <v>102</v>
      </c>
      <c r="T154" s="45" t="s">
        <v>755</v>
      </c>
      <c r="U154" s="50">
        <v>4</v>
      </c>
    </row>
    <row r="155" spans="2:21" ht="14.5" outlineLevel="3">
      <c r="B155" s="43" t="s">
        <v>756</v>
      </c>
      <c r="C155" s="44" t="s">
        <v>757</v>
      </c>
      <c r="D155" s="45" t="s">
        <v>179</v>
      </c>
      <c r="E155" s="46" t="s">
        <v>574</v>
      </c>
      <c r="F155" s="45" t="s">
        <v>758</v>
      </c>
      <c r="G155" s="46" t="s">
        <v>759</v>
      </c>
      <c r="H155" s="47">
        <v>136.30000000000001</v>
      </c>
      <c r="I155" s="47">
        <v>3678</v>
      </c>
      <c r="J155" s="46" t="s">
        <v>115</v>
      </c>
      <c r="K155" s="48">
        <v>2</v>
      </c>
      <c r="L155" s="48" t="s">
        <v>116</v>
      </c>
      <c r="M155" s="45" t="s">
        <v>117</v>
      </c>
      <c r="N155" s="49">
        <v>0</v>
      </c>
      <c r="O155" s="49">
        <v>0</v>
      </c>
      <c r="P155" s="49">
        <v>0</v>
      </c>
      <c r="Q155" s="45" t="s">
        <v>102</v>
      </c>
      <c r="R155" s="45" t="s">
        <v>102</v>
      </c>
      <c r="S155" s="45" t="s">
        <v>102</v>
      </c>
      <c r="T155" s="45" t="s">
        <v>760</v>
      </c>
      <c r="U155" s="50">
        <v>4</v>
      </c>
    </row>
    <row r="156" spans="2:21" ht="14.5" outlineLevel="3">
      <c r="B156" s="43" t="s">
        <v>761</v>
      </c>
      <c r="C156" s="44" t="s">
        <v>762</v>
      </c>
      <c r="D156" s="45" t="s">
        <v>469</v>
      </c>
      <c r="E156" s="46" t="s">
        <v>574</v>
      </c>
      <c r="F156" s="45" t="s">
        <v>763</v>
      </c>
      <c r="G156" s="46" t="s">
        <v>764</v>
      </c>
      <c r="H156" s="47">
        <v>2135.44</v>
      </c>
      <c r="I156" s="47">
        <v>94</v>
      </c>
      <c r="J156" s="46" t="s">
        <v>115</v>
      </c>
      <c r="K156" s="48">
        <v>2</v>
      </c>
      <c r="L156" s="48" t="s">
        <v>116</v>
      </c>
      <c r="M156" s="45" t="s">
        <v>117</v>
      </c>
      <c r="N156" s="49">
        <v>0</v>
      </c>
      <c r="O156" s="49">
        <v>0</v>
      </c>
      <c r="P156" s="49">
        <v>0</v>
      </c>
      <c r="Q156" s="45" t="s">
        <v>102</v>
      </c>
      <c r="R156" s="45" t="s">
        <v>102</v>
      </c>
      <c r="S156" s="45" t="s">
        <v>102</v>
      </c>
      <c r="T156" s="45" t="s">
        <v>765</v>
      </c>
      <c r="U156" s="50">
        <v>4</v>
      </c>
    </row>
    <row r="157" spans="2:21" ht="14.5" outlineLevel="3">
      <c r="B157" s="43" t="s">
        <v>766</v>
      </c>
      <c r="C157" s="44" t="s">
        <v>767</v>
      </c>
      <c r="D157" s="45" t="s">
        <v>469</v>
      </c>
      <c r="E157" s="46" t="s">
        <v>574</v>
      </c>
      <c r="F157" s="45" t="s">
        <v>768</v>
      </c>
      <c r="G157" s="46" t="s">
        <v>769</v>
      </c>
      <c r="H157" s="47">
        <v>1257.03</v>
      </c>
      <c r="I157" s="47">
        <v>197</v>
      </c>
      <c r="J157" s="46" t="s">
        <v>115</v>
      </c>
      <c r="K157" s="48">
        <v>2</v>
      </c>
      <c r="L157" s="48" t="s">
        <v>116</v>
      </c>
      <c r="M157" s="45" t="s">
        <v>117</v>
      </c>
      <c r="N157" s="49">
        <v>0</v>
      </c>
      <c r="O157" s="49">
        <v>0</v>
      </c>
      <c r="P157" s="49">
        <v>0</v>
      </c>
      <c r="Q157" s="45" t="s">
        <v>102</v>
      </c>
      <c r="R157" s="45" t="s">
        <v>102</v>
      </c>
      <c r="S157" s="45" t="s">
        <v>102</v>
      </c>
      <c r="T157" s="45" t="s">
        <v>770</v>
      </c>
      <c r="U157" s="50">
        <v>4</v>
      </c>
    </row>
    <row r="158" spans="2:21" ht="14.5" outlineLevel="3">
      <c r="B158" s="43" t="s">
        <v>771</v>
      </c>
      <c r="C158" s="44" t="s">
        <v>772</v>
      </c>
      <c r="D158" s="45" t="s">
        <v>469</v>
      </c>
      <c r="E158" s="46" t="s">
        <v>574</v>
      </c>
      <c r="F158" s="45" t="s">
        <v>773</v>
      </c>
      <c r="G158" s="46" t="s">
        <v>772</v>
      </c>
      <c r="H158" s="47">
        <v>5103.8500000000004</v>
      </c>
      <c r="I158" s="47">
        <v>197</v>
      </c>
      <c r="J158" s="46" t="s">
        <v>115</v>
      </c>
      <c r="K158" s="48">
        <v>2</v>
      </c>
      <c r="L158" s="48" t="s">
        <v>116</v>
      </c>
      <c r="M158" s="45" t="s">
        <v>117</v>
      </c>
      <c r="N158" s="49">
        <v>0</v>
      </c>
      <c r="O158" s="49">
        <v>0</v>
      </c>
      <c r="P158" s="49">
        <v>0</v>
      </c>
      <c r="Q158" s="45" t="s">
        <v>102</v>
      </c>
      <c r="R158" s="45" t="s">
        <v>102</v>
      </c>
      <c r="S158" s="45" t="s">
        <v>102</v>
      </c>
      <c r="T158" s="45" t="s">
        <v>774</v>
      </c>
      <c r="U158" s="50">
        <v>4</v>
      </c>
    </row>
    <row r="159" spans="2:21" ht="14.5" outlineLevel="3">
      <c r="B159" s="43" t="s">
        <v>775</v>
      </c>
      <c r="C159" s="44" t="s">
        <v>776</v>
      </c>
      <c r="D159" s="45" t="s">
        <v>469</v>
      </c>
      <c r="E159" s="46" t="s">
        <v>574</v>
      </c>
      <c r="F159" s="45" t="s">
        <v>777</v>
      </c>
      <c r="G159" s="46" t="s">
        <v>776</v>
      </c>
      <c r="H159" s="47">
        <v>7542.18</v>
      </c>
      <c r="I159" s="47">
        <v>5986</v>
      </c>
      <c r="J159" s="46" t="s">
        <v>115</v>
      </c>
      <c r="K159" s="48">
        <v>2</v>
      </c>
      <c r="L159" s="48" t="s">
        <v>116</v>
      </c>
      <c r="M159" s="45" t="s">
        <v>117</v>
      </c>
      <c r="N159" s="49">
        <v>0</v>
      </c>
      <c r="O159" s="49">
        <v>0</v>
      </c>
      <c r="P159" s="49">
        <v>0</v>
      </c>
      <c r="Q159" s="45" t="s">
        <v>102</v>
      </c>
      <c r="R159" s="45" t="s">
        <v>102</v>
      </c>
      <c r="S159" s="45" t="s">
        <v>102</v>
      </c>
      <c r="T159" s="45" t="s">
        <v>778</v>
      </c>
      <c r="U159" s="50">
        <v>4</v>
      </c>
    </row>
    <row r="160" spans="2:21" ht="14.5" outlineLevel="3">
      <c r="B160" s="43" t="s">
        <v>779</v>
      </c>
      <c r="C160" s="44" t="s">
        <v>780</v>
      </c>
      <c r="D160" s="45" t="s">
        <v>469</v>
      </c>
      <c r="E160" s="46" t="s">
        <v>574</v>
      </c>
      <c r="F160" s="45" t="s">
        <v>781</v>
      </c>
      <c r="G160" s="46" t="s">
        <v>782</v>
      </c>
      <c r="H160" s="47">
        <v>7496.75</v>
      </c>
      <c r="I160" s="47">
        <v>598</v>
      </c>
      <c r="J160" s="46" t="s">
        <v>115</v>
      </c>
      <c r="K160" s="48">
        <v>2</v>
      </c>
      <c r="L160" s="48" t="s">
        <v>116</v>
      </c>
      <c r="M160" s="45" t="s">
        <v>117</v>
      </c>
      <c r="N160" s="49">
        <v>0</v>
      </c>
      <c r="O160" s="49">
        <v>0</v>
      </c>
      <c r="P160" s="49">
        <v>0</v>
      </c>
      <c r="Q160" s="45" t="s">
        <v>102</v>
      </c>
      <c r="R160" s="45" t="s">
        <v>102</v>
      </c>
      <c r="S160" s="45" t="s">
        <v>102</v>
      </c>
      <c r="T160" s="45" t="s">
        <v>432</v>
      </c>
      <c r="U160" s="50">
        <v>4</v>
      </c>
    </row>
    <row r="161" spans="2:21" ht="14.5" outlineLevel="3">
      <c r="B161" s="43" t="s">
        <v>783</v>
      </c>
      <c r="C161" s="44" t="s">
        <v>784</v>
      </c>
      <c r="D161" s="45" t="s">
        <v>469</v>
      </c>
      <c r="E161" s="46" t="s">
        <v>574</v>
      </c>
      <c r="F161" s="45" t="s">
        <v>785</v>
      </c>
      <c r="G161" s="46" t="s">
        <v>786</v>
      </c>
      <c r="H161" s="47">
        <v>3180.44</v>
      </c>
      <c r="I161" s="47">
        <v>13</v>
      </c>
      <c r="J161" s="46" t="s">
        <v>115</v>
      </c>
      <c r="K161" s="48">
        <v>2</v>
      </c>
      <c r="L161" s="48" t="s">
        <v>116</v>
      </c>
      <c r="M161" s="45" t="s">
        <v>117</v>
      </c>
      <c r="N161" s="49">
        <v>0</v>
      </c>
      <c r="O161" s="49">
        <v>0</v>
      </c>
      <c r="P161" s="49">
        <v>0</v>
      </c>
      <c r="Q161" s="45" t="s">
        <v>102</v>
      </c>
      <c r="R161" s="45" t="s">
        <v>102</v>
      </c>
      <c r="S161" s="45" t="s">
        <v>102</v>
      </c>
      <c r="T161" s="45" t="s">
        <v>436</v>
      </c>
      <c r="U161" s="50">
        <v>4</v>
      </c>
    </row>
    <row r="162" spans="2:21" ht="14.5" outlineLevel="3">
      <c r="B162" s="43" t="s">
        <v>787</v>
      </c>
      <c r="C162" s="44" t="s">
        <v>788</v>
      </c>
      <c r="D162" s="45" t="s">
        <v>469</v>
      </c>
      <c r="E162" s="46" t="s">
        <v>574</v>
      </c>
      <c r="F162" s="45" t="s">
        <v>789</v>
      </c>
      <c r="G162" s="46" t="s">
        <v>790</v>
      </c>
      <c r="H162" s="47">
        <v>2892.69</v>
      </c>
      <c r="I162" s="47">
        <v>13</v>
      </c>
      <c r="J162" s="46" t="s">
        <v>115</v>
      </c>
      <c r="K162" s="48">
        <v>2</v>
      </c>
      <c r="L162" s="48" t="s">
        <v>116</v>
      </c>
      <c r="M162" s="45" t="s">
        <v>117</v>
      </c>
      <c r="N162" s="49">
        <v>0</v>
      </c>
      <c r="O162" s="49">
        <v>0</v>
      </c>
      <c r="P162" s="49">
        <v>0</v>
      </c>
      <c r="Q162" s="45" t="s">
        <v>102</v>
      </c>
      <c r="R162" s="45" t="s">
        <v>102</v>
      </c>
      <c r="S162" s="45" t="s">
        <v>102</v>
      </c>
      <c r="T162" s="45" t="s">
        <v>791</v>
      </c>
      <c r="U162" s="50">
        <v>4</v>
      </c>
    </row>
    <row r="163" spans="2:21" ht="14.5" outlineLevel="3">
      <c r="B163" s="43" t="s">
        <v>792</v>
      </c>
      <c r="C163" s="44" t="s">
        <v>793</v>
      </c>
      <c r="D163" s="45" t="s">
        <v>469</v>
      </c>
      <c r="E163" s="46" t="s">
        <v>574</v>
      </c>
      <c r="F163" s="45" t="s">
        <v>794</v>
      </c>
      <c r="G163" s="46" t="s">
        <v>795</v>
      </c>
      <c r="H163" s="47">
        <v>2710.95</v>
      </c>
      <c r="I163" s="47">
        <v>118</v>
      </c>
      <c r="J163" s="46" t="s">
        <v>115</v>
      </c>
      <c r="K163" s="48">
        <v>2</v>
      </c>
      <c r="L163" s="48" t="s">
        <v>116</v>
      </c>
      <c r="M163" s="45" t="s">
        <v>117</v>
      </c>
      <c r="N163" s="49">
        <v>0</v>
      </c>
      <c r="O163" s="49">
        <v>0</v>
      </c>
      <c r="P163" s="49">
        <v>0</v>
      </c>
      <c r="Q163" s="45" t="s">
        <v>102</v>
      </c>
      <c r="R163" s="45" t="s">
        <v>102</v>
      </c>
      <c r="S163" s="45" t="s">
        <v>102</v>
      </c>
      <c r="T163" s="45" t="s">
        <v>796</v>
      </c>
      <c r="U163" s="50">
        <v>4</v>
      </c>
    </row>
    <row r="164" spans="2:21" ht="14.5" outlineLevel="3">
      <c r="B164" s="43" t="s">
        <v>797</v>
      </c>
      <c r="C164" s="44" t="s">
        <v>798</v>
      </c>
      <c r="D164" s="45" t="s">
        <v>469</v>
      </c>
      <c r="E164" s="46" t="s">
        <v>574</v>
      </c>
      <c r="F164" s="45" t="s">
        <v>799</v>
      </c>
      <c r="G164" s="46" t="s">
        <v>800</v>
      </c>
      <c r="H164" s="47">
        <v>4725.22</v>
      </c>
      <c r="I164" s="47">
        <v>196</v>
      </c>
      <c r="J164" s="46" t="s">
        <v>115</v>
      </c>
      <c r="K164" s="48">
        <v>2</v>
      </c>
      <c r="L164" s="48" t="s">
        <v>116</v>
      </c>
      <c r="M164" s="45" t="s">
        <v>117</v>
      </c>
      <c r="N164" s="49">
        <v>0</v>
      </c>
      <c r="O164" s="49">
        <v>0</v>
      </c>
      <c r="P164" s="49">
        <v>0</v>
      </c>
      <c r="Q164" s="45" t="s">
        <v>102</v>
      </c>
      <c r="R164" s="45" t="s">
        <v>102</v>
      </c>
      <c r="S164" s="45" t="s">
        <v>102</v>
      </c>
      <c r="T164" s="45" t="s">
        <v>801</v>
      </c>
      <c r="U164" s="50">
        <v>4</v>
      </c>
    </row>
    <row r="165" spans="2:21" ht="14.5" outlineLevel="3">
      <c r="B165" s="43" t="s">
        <v>802</v>
      </c>
      <c r="C165" s="44" t="s">
        <v>803</v>
      </c>
      <c r="D165" s="45" t="s">
        <v>469</v>
      </c>
      <c r="E165" s="46" t="s">
        <v>574</v>
      </c>
      <c r="F165" s="45" t="s">
        <v>804</v>
      </c>
      <c r="G165" s="46" t="s">
        <v>805</v>
      </c>
      <c r="H165" s="47">
        <v>17840.75</v>
      </c>
      <c r="I165" s="47">
        <v>256</v>
      </c>
      <c r="J165" s="46" t="s">
        <v>115</v>
      </c>
      <c r="K165" s="48">
        <v>2</v>
      </c>
      <c r="L165" s="48" t="s">
        <v>116</v>
      </c>
      <c r="M165" s="45" t="s">
        <v>117</v>
      </c>
      <c r="N165" s="49">
        <v>0</v>
      </c>
      <c r="O165" s="49">
        <v>0</v>
      </c>
      <c r="P165" s="49">
        <v>0</v>
      </c>
      <c r="Q165" s="45" t="s">
        <v>102</v>
      </c>
      <c r="R165" s="45" t="s">
        <v>102</v>
      </c>
      <c r="S165" s="45" t="s">
        <v>102</v>
      </c>
      <c r="T165" s="45" t="s">
        <v>806</v>
      </c>
      <c r="U165" s="50">
        <v>4</v>
      </c>
    </row>
    <row r="166" spans="2:21" ht="14.5" outlineLevel="3">
      <c r="B166" s="43" t="s">
        <v>807</v>
      </c>
      <c r="C166" s="44" t="s">
        <v>808</v>
      </c>
      <c r="D166" s="45" t="s">
        <v>469</v>
      </c>
      <c r="E166" s="46" t="s">
        <v>574</v>
      </c>
      <c r="F166" s="45" t="s">
        <v>809</v>
      </c>
      <c r="G166" s="46" t="s">
        <v>810</v>
      </c>
      <c r="H166" s="47">
        <v>22081.34</v>
      </c>
      <c r="I166" s="47">
        <v>24</v>
      </c>
      <c r="J166" s="46" t="s">
        <v>115</v>
      </c>
      <c r="K166" s="48">
        <v>2</v>
      </c>
      <c r="L166" s="48" t="s">
        <v>116</v>
      </c>
      <c r="M166" s="45" t="s">
        <v>117</v>
      </c>
      <c r="N166" s="49">
        <v>0</v>
      </c>
      <c r="O166" s="49">
        <v>0</v>
      </c>
      <c r="P166" s="49">
        <v>0</v>
      </c>
      <c r="Q166" s="45" t="s">
        <v>102</v>
      </c>
      <c r="R166" s="45" t="s">
        <v>102</v>
      </c>
      <c r="S166" s="45" t="s">
        <v>102</v>
      </c>
      <c r="T166" s="45" t="s">
        <v>811</v>
      </c>
      <c r="U166" s="50">
        <v>4</v>
      </c>
    </row>
    <row r="167" spans="2:21" ht="14.5" outlineLevel="3">
      <c r="B167" s="43" t="s">
        <v>812</v>
      </c>
      <c r="C167" s="44" t="s">
        <v>813</v>
      </c>
      <c r="D167" s="45" t="s">
        <v>458</v>
      </c>
      <c r="E167" s="46" t="s">
        <v>574</v>
      </c>
      <c r="F167" s="45" t="s">
        <v>814</v>
      </c>
      <c r="G167" s="46" t="s">
        <v>815</v>
      </c>
      <c r="H167" s="47">
        <v>2998.7</v>
      </c>
      <c r="I167" s="47">
        <v>1676</v>
      </c>
      <c r="J167" s="46" t="s">
        <v>115</v>
      </c>
      <c r="K167" s="48">
        <v>2</v>
      </c>
      <c r="L167" s="48" t="s">
        <v>116</v>
      </c>
      <c r="M167" s="45" t="s">
        <v>117</v>
      </c>
      <c r="N167" s="49">
        <v>0</v>
      </c>
      <c r="O167" s="49">
        <v>0</v>
      </c>
      <c r="P167" s="49">
        <v>0</v>
      </c>
      <c r="Q167" s="45" t="s">
        <v>102</v>
      </c>
      <c r="R167" s="45" t="s">
        <v>102</v>
      </c>
      <c r="S167" s="45" t="s">
        <v>102</v>
      </c>
      <c r="T167" s="45" t="s">
        <v>816</v>
      </c>
      <c r="U167" s="50">
        <v>4</v>
      </c>
    </row>
    <row r="168" spans="2:21" ht="14.5" outlineLevel="3">
      <c r="B168" s="43" t="s">
        <v>817</v>
      </c>
      <c r="C168" s="44" t="s">
        <v>818</v>
      </c>
      <c r="D168" s="45" t="s">
        <v>469</v>
      </c>
      <c r="E168" s="46" t="s">
        <v>574</v>
      </c>
      <c r="F168" s="45" t="s">
        <v>819</v>
      </c>
      <c r="G168" s="46" t="s">
        <v>820</v>
      </c>
      <c r="H168" s="47">
        <v>41648.61</v>
      </c>
      <c r="I168" s="47">
        <v>501</v>
      </c>
      <c r="J168" s="46" t="s">
        <v>115</v>
      </c>
      <c r="K168" s="48">
        <v>2</v>
      </c>
      <c r="L168" s="48" t="s">
        <v>116</v>
      </c>
      <c r="M168" s="45" t="s">
        <v>117</v>
      </c>
      <c r="N168" s="49">
        <v>0</v>
      </c>
      <c r="O168" s="49">
        <v>0</v>
      </c>
      <c r="P168" s="49">
        <v>0</v>
      </c>
      <c r="Q168" s="45" t="s">
        <v>102</v>
      </c>
      <c r="R168" s="45" t="s">
        <v>102</v>
      </c>
      <c r="S168" s="45" t="s">
        <v>102</v>
      </c>
      <c r="T168" s="45" t="s">
        <v>821</v>
      </c>
      <c r="U168" s="50">
        <v>4</v>
      </c>
    </row>
    <row r="169" spans="2:21" ht="14.5" outlineLevel="3">
      <c r="B169" s="43" t="s">
        <v>822</v>
      </c>
      <c r="C169" s="44" t="s">
        <v>823</v>
      </c>
      <c r="D169" s="45" t="s">
        <v>469</v>
      </c>
      <c r="E169" s="46" t="s">
        <v>574</v>
      </c>
      <c r="F169" s="45" t="s">
        <v>824</v>
      </c>
      <c r="G169" s="46" t="s">
        <v>825</v>
      </c>
      <c r="H169" s="47">
        <v>65002.12</v>
      </c>
      <c r="I169" s="47">
        <v>24</v>
      </c>
      <c r="J169" s="46" t="s">
        <v>115</v>
      </c>
      <c r="K169" s="48">
        <v>2</v>
      </c>
      <c r="L169" s="48" t="s">
        <v>116</v>
      </c>
      <c r="M169" s="45" t="s">
        <v>117</v>
      </c>
      <c r="N169" s="49">
        <v>0</v>
      </c>
      <c r="O169" s="49">
        <v>0</v>
      </c>
      <c r="P169" s="49">
        <v>0</v>
      </c>
      <c r="Q169" s="45" t="s">
        <v>102</v>
      </c>
      <c r="R169" s="45" t="s">
        <v>102</v>
      </c>
      <c r="S169" s="45" t="s">
        <v>102</v>
      </c>
      <c r="T169" s="45" t="s">
        <v>826</v>
      </c>
      <c r="U169" s="50">
        <v>4</v>
      </c>
    </row>
    <row r="170" spans="2:21" ht="14.5" outlineLevel="3">
      <c r="B170" s="43" t="s">
        <v>827</v>
      </c>
      <c r="C170" s="44" t="s">
        <v>828</v>
      </c>
      <c r="D170" s="45" t="s">
        <v>469</v>
      </c>
      <c r="E170" s="46" t="s">
        <v>574</v>
      </c>
      <c r="F170" s="45" t="s">
        <v>829</v>
      </c>
      <c r="G170" s="46" t="s">
        <v>830</v>
      </c>
      <c r="H170" s="47">
        <v>134790.04999999999</v>
      </c>
      <c r="I170" s="47">
        <v>96</v>
      </c>
      <c r="J170" s="46" t="s">
        <v>115</v>
      </c>
      <c r="K170" s="48">
        <v>2</v>
      </c>
      <c r="L170" s="48" t="s">
        <v>116</v>
      </c>
      <c r="M170" s="45" t="s">
        <v>117</v>
      </c>
      <c r="N170" s="49">
        <v>0</v>
      </c>
      <c r="O170" s="49">
        <v>0</v>
      </c>
      <c r="P170" s="49">
        <v>0</v>
      </c>
      <c r="Q170" s="45" t="s">
        <v>102</v>
      </c>
      <c r="R170" s="45" t="s">
        <v>102</v>
      </c>
      <c r="S170" s="45" t="s">
        <v>102</v>
      </c>
      <c r="T170" s="45" t="s">
        <v>831</v>
      </c>
      <c r="U170" s="50">
        <v>4</v>
      </c>
    </row>
    <row r="171" spans="2:21" ht="14.5" outlineLevel="3">
      <c r="B171" s="43" t="s">
        <v>832</v>
      </c>
      <c r="C171" s="44" t="s">
        <v>833</v>
      </c>
      <c r="D171" s="45" t="s">
        <v>458</v>
      </c>
      <c r="E171" s="46" t="s">
        <v>574</v>
      </c>
      <c r="F171" s="45" t="s">
        <v>834</v>
      </c>
      <c r="G171" s="46" t="s">
        <v>833</v>
      </c>
      <c r="H171" s="47">
        <v>3347.03</v>
      </c>
      <c r="I171" s="47">
        <v>82</v>
      </c>
      <c r="J171" s="46" t="s">
        <v>115</v>
      </c>
      <c r="K171" s="48">
        <v>2</v>
      </c>
      <c r="L171" s="48" t="s">
        <v>116</v>
      </c>
      <c r="M171" s="45" t="s">
        <v>117</v>
      </c>
      <c r="N171" s="49">
        <v>0</v>
      </c>
      <c r="O171" s="49">
        <v>0</v>
      </c>
      <c r="P171" s="49">
        <v>0</v>
      </c>
      <c r="Q171" s="45" t="s">
        <v>102</v>
      </c>
      <c r="R171" s="45" t="s">
        <v>102</v>
      </c>
      <c r="S171" s="45" t="s">
        <v>102</v>
      </c>
      <c r="T171" s="45" t="s">
        <v>835</v>
      </c>
      <c r="U171" s="50">
        <v>4</v>
      </c>
    </row>
    <row r="172" spans="2:21" ht="14.5" outlineLevel="3">
      <c r="B172" s="43" t="s">
        <v>836</v>
      </c>
      <c r="C172" s="44" t="s">
        <v>837</v>
      </c>
      <c r="D172" s="45" t="s">
        <v>458</v>
      </c>
      <c r="E172" s="46" t="s">
        <v>574</v>
      </c>
      <c r="F172" s="45" t="s">
        <v>838</v>
      </c>
      <c r="G172" s="46" t="s">
        <v>839</v>
      </c>
      <c r="H172" s="47">
        <v>73301.55</v>
      </c>
      <c r="I172" s="47">
        <v>27</v>
      </c>
      <c r="J172" s="46" t="s">
        <v>115</v>
      </c>
      <c r="K172" s="48">
        <v>2</v>
      </c>
      <c r="L172" s="48" t="s">
        <v>116</v>
      </c>
      <c r="M172" s="45" t="s">
        <v>117</v>
      </c>
      <c r="N172" s="49">
        <v>0</v>
      </c>
      <c r="O172" s="49">
        <v>0</v>
      </c>
      <c r="P172" s="49">
        <v>0</v>
      </c>
      <c r="Q172" s="45" t="s">
        <v>102</v>
      </c>
      <c r="R172" s="45" t="s">
        <v>102</v>
      </c>
      <c r="S172" s="45" t="s">
        <v>102</v>
      </c>
      <c r="T172" s="45" t="s">
        <v>840</v>
      </c>
      <c r="U172" s="50">
        <v>4</v>
      </c>
    </row>
    <row r="173" spans="2:21" ht="14.5" outlineLevel="3">
      <c r="B173" s="43" t="s">
        <v>841</v>
      </c>
      <c r="C173" s="44" t="s">
        <v>842</v>
      </c>
      <c r="D173" s="45" t="s">
        <v>458</v>
      </c>
      <c r="E173" s="46" t="s">
        <v>574</v>
      </c>
      <c r="F173" s="45" t="s">
        <v>843</v>
      </c>
      <c r="G173" s="46" t="s">
        <v>844</v>
      </c>
      <c r="H173" s="47">
        <v>7466.46</v>
      </c>
      <c r="I173" s="47">
        <v>54</v>
      </c>
      <c r="J173" s="46" t="s">
        <v>115</v>
      </c>
      <c r="K173" s="48">
        <v>2</v>
      </c>
      <c r="L173" s="48" t="s">
        <v>116</v>
      </c>
      <c r="M173" s="45" t="s">
        <v>117</v>
      </c>
      <c r="N173" s="49">
        <v>0</v>
      </c>
      <c r="O173" s="49">
        <v>0</v>
      </c>
      <c r="P173" s="49">
        <v>0</v>
      </c>
      <c r="Q173" s="45" t="s">
        <v>102</v>
      </c>
      <c r="R173" s="45" t="s">
        <v>102</v>
      </c>
      <c r="S173" s="45" t="s">
        <v>102</v>
      </c>
      <c r="T173" s="45" t="s">
        <v>845</v>
      </c>
      <c r="U173" s="50">
        <v>4</v>
      </c>
    </row>
    <row r="174" spans="2:21" ht="14.5" outlineLevel="3">
      <c r="B174" s="43" t="s">
        <v>846</v>
      </c>
      <c r="C174" s="44" t="s">
        <v>847</v>
      </c>
      <c r="D174" s="45" t="s">
        <v>469</v>
      </c>
      <c r="E174" s="46" t="s">
        <v>574</v>
      </c>
      <c r="F174" s="45" t="s">
        <v>848</v>
      </c>
      <c r="G174" s="46" t="s">
        <v>849</v>
      </c>
      <c r="H174" s="47">
        <v>3786.24</v>
      </c>
      <c r="I174" s="47">
        <v>720</v>
      </c>
      <c r="J174" s="46" t="s">
        <v>115</v>
      </c>
      <c r="K174" s="48">
        <v>2</v>
      </c>
      <c r="L174" s="48" t="s">
        <v>116</v>
      </c>
      <c r="M174" s="45" t="s">
        <v>117</v>
      </c>
      <c r="N174" s="49">
        <v>0</v>
      </c>
      <c r="O174" s="49">
        <v>0</v>
      </c>
      <c r="P174" s="49">
        <v>0</v>
      </c>
      <c r="Q174" s="45" t="s">
        <v>102</v>
      </c>
      <c r="R174" s="45" t="s">
        <v>102</v>
      </c>
      <c r="S174" s="45" t="s">
        <v>102</v>
      </c>
      <c r="T174" s="45" t="s">
        <v>850</v>
      </c>
      <c r="U174" s="50">
        <v>4</v>
      </c>
    </row>
    <row r="175" spans="2:21" ht="14.5" outlineLevel="3">
      <c r="B175" s="43" t="s">
        <v>851</v>
      </c>
      <c r="C175" s="44" t="s">
        <v>852</v>
      </c>
      <c r="D175" s="45" t="s">
        <v>195</v>
      </c>
      <c r="E175" s="46" t="s">
        <v>574</v>
      </c>
      <c r="F175" s="45" t="s">
        <v>853</v>
      </c>
      <c r="G175" s="46" t="s">
        <v>854</v>
      </c>
      <c r="H175" s="47">
        <v>37.86</v>
      </c>
      <c r="I175" s="47">
        <v>182000</v>
      </c>
      <c r="J175" s="46" t="s">
        <v>115</v>
      </c>
      <c r="K175" s="48">
        <v>2</v>
      </c>
      <c r="L175" s="48" t="s">
        <v>116</v>
      </c>
      <c r="M175" s="45" t="s">
        <v>117</v>
      </c>
      <c r="N175" s="49">
        <v>0</v>
      </c>
      <c r="O175" s="49">
        <v>0</v>
      </c>
      <c r="P175" s="49">
        <v>0</v>
      </c>
      <c r="Q175" s="45" t="s">
        <v>102</v>
      </c>
      <c r="R175" s="45" t="s">
        <v>102</v>
      </c>
      <c r="S175" s="45" t="s">
        <v>102</v>
      </c>
      <c r="T175" s="45" t="s">
        <v>855</v>
      </c>
      <c r="U175" s="50">
        <v>4</v>
      </c>
    </row>
    <row r="176" spans="2:21" ht="14.5" outlineLevel="3">
      <c r="B176" s="43" t="s">
        <v>856</v>
      </c>
      <c r="C176" s="44" t="s">
        <v>857</v>
      </c>
      <c r="D176" s="45" t="s">
        <v>458</v>
      </c>
      <c r="E176" s="46" t="s">
        <v>574</v>
      </c>
      <c r="F176" s="45" t="s">
        <v>858</v>
      </c>
      <c r="G176" s="46" t="s">
        <v>859</v>
      </c>
      <c r="H176" s="47">
        <v>1014.71</v>
      </c>
      <c r="I176" s="47">
        <v>24</v>
      </c>
      <c r="J176" s="46" t="s">
        <v>115</v>
      </c>
      <c r="K176" s="48">
        <v>2</v>
      </c>
      <c r="L176" s="48" t="s">
        <v>116</v>
      </c>
      <c r="M176" s="45" t="s">
        <v>117</v>
      </c>
      <c r="N176" s="49">
        <v>0</v>
      </c>
      <c r="O176" s="49">
        <v>0</v>
      </c>
      <c r="P176" s="49">
        <v>0</v>
      </c>
      <c r="Q176" s="45" t="s">
        <v>102</v>
      </c>
      <c r="R176" s="45" t="s">
        <v>102</v>
      </c>
      <c r="S176" s="45" t="s">
        <v>102</v>
      </c>
      <c r="T176" s="45" t="s">
        <v>860</v>
      </c>
      <c r="U176" s="50">
        <v>4</v>
      </c>
    </row>
    <row r="177" spans="2:21" ht="14.5" outlineLevel="3">
      <c r="B177" s="43" t="s">
        <v>861</v>
      </c>
      <c r="C177" s="44" t="s">
        <v>862</v>
      </c>
      <c r="D177" s="45" t="s">
        <v>458</v>
      </c>
      <c r="E177" s="46" t="s">
        <v>574</v>
      </c>
      <c r="F177" s="45" t="s">
        <v>863</v>
      </c>
      <c r="G177" s="46" t="s">
        <v>864</v>
      </c>
      <c r="H177" s="47">
        <v>1014.71</v>
      </c>
      <c r="I177" s="47">
        <v>24</v>
      </c>
      <c r="J177" s="46" t="s">
        <v>115</v>
      </c>
      <c r="K177" s="48">
        <v>2</v>
      </c>
      <c r="L177" s="48" t="s">
        <v>116</v>
      </c>
      <c r="M177" s="45" t="s">
        <v>117</v>
      </c>
      <c r="N177" s="49">
        <v>0</v>
      </c>
      <c r="O177" s="49">
        <v>0</v>
      </c>
      <c r="P177" s="49">
        <v>0</v>
      </c>
      <c r="Q177" s="45" t="s">
        <v>102</v>
      </c>
      <c r="R177" s="45" t="s">
        <v>102</v>
      </c>
      <c r="S177" s="45" t="s">
        <v>102</v>
      </c>
      <c r="T177" s="45" t="s">
        <v>865</v>
      </c>
      <c r="U177" s="50">
        <v>4</v>
      </c>
    </row>
    <row r="178" spans="2:21" ht="14.5" outlineLevel="3">
      <c r="B178" s="43" t="s">
        <v>866</v>
      </c>
      <c r="C178" s="44" t="s">
        <v>867</v>
      </c>
      <c r="D178" s="45" t="s">
        <v>458</v>
      </c>
      <c r="E178" s="46" t="s">
        <v>574</v>
      </c>
      <c r="F178" s="45" t="s">
        <v>868</v>
      </c>
      <c r="G178" s="46" t="s">
        <v>869</v>
      </c>
      <c r="H178" s="47">
        <v>151.44999999999999</v>
      </c>
      <c r="I178" s="47">
        <v>5943</v>
      </c>
      <c r="J178" s="46" t="s">
        <v>115</v>
      </c>
      <c r="K178" s="48">
        <v>2</v>
      </c>
      <c r="L178" s="48" t="s">
        <v>116</v>
      </c>
      <c r="M178" s="45" t="s">
        <v>117</v>
      </c>
      <c r="N178" s="49">
        <v>0</v>
      </c>
      <c r="O178" s="49">
        <v>0</v>
      </c>
      <c r="P178" s="49">
        <v>0</v>
      </c>
      <c r="Q178" s="45" t="s">
        <v>102</v>
      </c>
      <c r="R178" s="45" t="s">
        <v>102</v>
      </c>
      <c r="S178" s="45" t="s">
        <v>102</v>
      </c>
      <c r="T178" s="45" t="s">
        <v>870</v>
      </c>
      <c r="U178" s="50">
        <v>4</v>
      </c>
    </row>
    <row r="179" spans="2:21" ht="14.5" outlineLevel="3">
      <c r="B179" s="43" t="s">
        <v>871</v>
      </c>
      <c r="C179" s="44" t="s">
        <v>872</v>
      </c>
      <c r="D179" s="45" t="s">
        <v>469</v>
      </c>
      <c r="E179" s="46" t="s">
        <v>574</v>
      </c>
      <c r="F179" s="45" t="s">
        <v>873</v>
      </c>
      <c r="G179" s="46" t="s">
        <v>874</v>
      </c>
      <c r="H179" s="47">
        <v>2922.98</v>
      </c>
      <c r="I179" s="47">
        <v>72</v>
      </c>
      <c r="J179" s="46" t="s">
        <v>115</v>
      </c>
      <c r="K179" s="48">
        <v>2</v>
      </c>
      <c r="L179" s="48" t="s">
        <v>116</v>
      </c>
      <c r="M179" s="45" t="s">
        <v>117</v>
      </c>
      <c r="N179" s="49">
        <v>0</v>
      </c>
      <c r="O179" s="49">
        <v>0</v>
      </c>
      <c r="P179" s="49">
        <v>0</v>
      </c>
      <c r="Q179" s="45" t="s">
        <v>102</v>
      </c>
      <c r="R179" s="45" t="s">
        <v>102</v>
      </c>
      <c r="S179" s="45" t="s">
        <v>102</v>
      </c>
      <c r="T179" s="45" t="s">
        <v>875</v>
      </c>
      <c r="U179" s="50">
        <v>4</v>
      </c>
    </row>
    <row r="180" spans="2:21" ht="14.5" outlineLevel="3">
      <c r="B180" s="43" t="s">
        <v>876</v>
      </c>
      <c r="C180" s="44" t="s">
        <v>877</v>
      </c>
      <c r="D180" s="45" t="s">
        <v>276</v>
      </c>
      <c r="E180" s="46" t="s">
        <v>574</v>
      </c>
      <c r="F180" s="45" t="s">
        <v>878</v>
      </c>
      <c r="G180" s="46" t="s">
        <v>879</v>
      </c>
      <c r="H180" s="47">
        <v>1363.05</v>
      </c>
      <c r="I180" s="47">
        <v>1008</v>
      </c>
      <c r="J180" s="46" t="s">
        <v>115</v>
      </c>
      <c r="K180" s="48">
        <v>2</v>
      </c>
      <c r="L180" s="48" t="s">
        <v>116</v>
      </c>
      <c r="M180" s="45" t="s">
        <v>117</v>
      </c>
      <c r="N180" s="49">
        <v>0</v>
      </c>
      <c r="O180" s="49">
        <v>0</v>
      </c>
      <c r="P180" s="49">
        <v>0</v>
      </c>
      <c r="Q180" s="45" t="s">
        <v>102</v>
      </c>
      <c r="R180" s="45" t="s">
        <v>102</v>
      </c>
      <c r="S180" s="45" t="s">
        <v>102</v>
      </c>
      <c r="T180" s="45" t="s">
        <v>441</v>
      </c>
      <c r="U180" s="50">
        <v>4</v>
      </c>
    </row>
    <row r="181" spans="2:21" ht="14.5" outlineLevel="3">
      <c r="B181" s="43" t="s">
        <v>880</v>
      </c>
      <c r="C181" s="44" t="s">
        <v>881</v>
      </c>
      <c r="D181" s="45" t="s">
        <v>469</v>
      </c>
      <c r="E181" s="46" t="s">
        <v>574</v>
      </c>
      <c r="F181" s="45" t="s">
        <v>882</v>
      </c>
      <c r="G181" s="46" t="s">
        <v>883</v>
      </c>
      <c r="H181" s="47">
        <v>109755.45</v>
      </c>
      <c r="I181" s="47">
        <v>4</v>
      </c>
      <c r="J181" s="46" t="s">
        <v>115</v>
      </c>
      <c r="K181" s="48">
        <v>2</v>
      </c>
      <c r="L181" s="48" t="s">
        <v>116</v>
      </c>
      <c r="M181" s="45" t="s">
        <v>117</v>
      </c>
      <c r="N181" s="49">
        <v>0</v>
      </c>
      <c r="O181" s="49">
        <v>0</v>
      </c>
      <c r="P181" s="49">
        <v>0</v>
      </c>
      <c r="Q181" s="45" t="s">
        <v>102</v>
      </c>
      <c r="R181" s="45" t="s">
        <v>102</v>
      </c>
      <c r="S181" s="45" t="s">
        <v>102</v>
      </c>
      <c r="T181" s="45" t="s">
        <v>445</v>
      </c>
      <c r="U181" s="50">
        <v>4</v>
      </c>
    </row>
    <row r="182" spans="2:21" ht="14.5" outlineLevel="3">
      <c r="B182" s="43" t="s">
        <v>884</v>
      </c>
      <c r="C182" s="44" t="s">
        <v>885</v>
      </c>
      <c r="D182" s="45" t="s">
        <v>469</v>
      </c>
      <c r="E182" s="46" t="s">
        <v>574</v>
      </c>
      <c r="F182" s="45" t="s">
        <v>886</v>
      </c>
      <c r="G182" s="46" t="s">
        <v>885</v>
      </c>
      <c r="H182" s="47">
        <v>146618.25</v>
      </c>
      <c r="I182" s="47">
        <v>4</v>
      </c>
      <c r="J182" s="46" t="s">
        <v>115</v>
      </c>
      <c r="K182" s="48">
        <v>2</v>
      </c>
      <c r="L182" s="48" t="s">
        <v>116</v>
      </c>
      <c r="M182" s="45" t="s">
        <v>117</v>
      </c>
      <c r="N182" s="49">
        <v>0</v>
      </c>
      <c r="O182" s="49">
        <v>0</v>
      </c>
      <c r="P182" s="49">
        <v>0</v>
      </c>
      <c r="Q182" s="45" t="s">
        <v>102</v>
      </c>
      <c r="R182" s="45" t="s">
        <v>102</v>
      </c>
      <c r="S182" s="45" t="s">
        <v>102</v>
      </c>
      <c r="T182" s="45" t="s">
        <v>887</v>
      </c>
      <c r="U182" s="50">
        <v>4</v>
      </c>
    </row>
    <row r="183" spans="2:21" ht="14.5" outlineLevel="3">
      <c r="B183" s="43" t="s">
        <v>888</v>
      </c>
      <c r="C183" s="44" t="s">
        <v>889</v>
      </c>
      <c r="D183" s="45" t="s">
        <v>458</v>
      </c>
      <c r="E183" s="46" t="s">
        <v>574</v>
      </c>
      <c r="F183" s="45" t="s">
        <v>890</v>
      </c>
      <c r="G183" s="46" t="s">
        <v>889</v>
      </c>
      <c r="H183" s="47">
        <v>314590.88</v>
      </c>
      <c r="I183" s="47">
        <v>3</v>
      </c>
      <c r="J183" s="46" t="s">
        <v>115</v>
      </c>
      <c r="K183" s="48">
        <v>2</v>
      </c>
      <c r="L183" s="48" t="s">
        <v>116</v>
      </c>
      <c r="M183" s="45" t="s">
        <v>117</v>
      </c>
      <c r="N183" s="49">
        <v>0</v>
      </c>
      <c r="O183" s="49">
        <v>0</v>
      </c>
      <c r="P183" s="49">
        <v>0</v>
      </c>
      <c r="Q183" s="45" t="s">
        <v>102</v>
      </c>
      <c r="R183" s="45" t="s">
        <v>102</v>
      </c>
      <c r="S183" s="45" t="s">
        <v>102</v>
      </c>
      <c r="T183" s="45" t="s">
        <v>891</v>
      </c>
      <c r="U183" s="50">
        <v>4</v>
      </c>
    </row>
    <row r="184" spans="2:21" ht="14.5" outlineLevel="3">
      <c r="B184" s="43" t="s">
        <v>892</v>
      </c>
      <c r="C184" s="44" t="s">
        <v>893</v>
      </c>
      <c r="D184" s="45" t="s">
        <v>469</v>
      </c>
      <c r="E184" s="46" t="s">
        <v>574</v>
      </c>
      <c r="F184" s="45" t="s">
        <v>894</v>
      </c>
      <c r="G184" s="46" t="s">
        <v>895</v>
      </c>
      <c r="H184" s="47">
        <v>126475.47</v>
      </c>
      <c r="I184" s="47">
        <v>3</v>
      </c>
      <c r="J184" s="46" t="s">
        <v>115</v>
      </c>
      <c r="K184" s="48">
        <v>2</v>
      </c>
      <c r="L184" s="48" t="s">
        <v>116</v>
      </c>
      <c r="M184" s="45" t="s">
        <v>117</v>
      </c>
      <c r="N184" s="49">
        <v>0</v>
      </c>
      <c r="O184" s="49">
        <v>0</v>
      </c>
      <c r="P184" s="49">
        <v>0</v>
      </c>
      <c r="Q184" s="45" t="s">
        <v>102</v>
      </c>
      <c r="R184" s="45" t="s">
        <v>102</v>
      </c>
      <c r="S184" s="45" t="s">
        <v>102</v>
      </c>
      <c r="T184" s="45" t="s">
        <v>896</v>
      </c>
      <c r="U184" s="50">
        <v>4</v>
      </c>
    </row>
    <row r="185" spans="2:21" ht="14.5" outlineLevel="3">
      <c r="B185" s="43" t="s">
        <v>897</v>
      </c>
      <c r="C185" s="44" t="s">
        <v>898</v>
      </c>
      <c r="D185" s="45" t="s">
        <v>469</v>
      </c>
      <c r="E185" s="46" t="s">
        <v>574</v>
      </c>
      <c r="F185" s="45" t="s">
        <v>899</v>
      </c>
      <c r="G185" s="46" t="s">
        <v>898</v>
      </c>
      <c r="H185" s="47">
        <v>153857.54</v>
      </c>
      <c r="I185" s="47">
        <v>3</v>
      </c>
      <c r="J185" s="46" t="s">
        <v>115</v>
      </c>
      <c r="K185" s="48">
        <v>2</v>
      </c>
      <c r="L185" s="48" t="s">
        <v>116</v>
      </c>
      <c r="M185" s="45" t="s">
        <v>117</v>
      </c>
      <c r="N185" s="49">
        <v>0</v>
      </c>
      <c r="O185" s="49">
        <v>0</v>
      </c>
      <c r="P185" s="49">
        <v>0</v>
      </c>
      <c r="Q185" s="45" t="s">
        <v>102</v>
      </c>
      <c r="R185" s="45" t="s">
        <v>102</v>
      </c>
      <c r="S185" s="45" t="s">
        <v>102</v>
      </c>
      <c r="T185" s="45" t="s">
        <v>900</v>
      </c>
      <c r="U185" s="50">
        <v>4</v>
      </c>
    </row>
    <row r="186" spans="2:21" ht="14.5" outlineLevel="3">
      <c r="B186" s="43" t="s">
        <v>901</v>
      </c>
      <c r="C186" s="44" t="s">
        <v>902</v>
      </c>
      <c r="D186" s="45" t="s">
        <v>469</v>
      </c>
      <c r="E186" s="46" t="s">
        <v>574</v>
      </c>
      <c r="F186" s="45" t="s">
        <v>903</v>
      </c>
      <c r="G186" s="46" t="s">
        <v>904</v>
      </c>
      <c r="H186" s="47">
        <v>140045.34</v>
      </c>
      <c r="I186" s="47">
        <v>1</v>
      </c>
      <c r="J186" s="46" t="s">
        <v>115</v>
      </c>
      <c r="K186" s="48">
        <v>2</v>
      </c>
      <c r="L186" s="48" t="s">
        <v>116</v>
      </c>
      <c r="M186" s="45" t="s">
        <v>117</v>
      </c>
      <c r="N186" s="49">
        <v>0</v>
      </c>
      <c r="O186" s="49">
        <v>0</v>
      </c>
      <c r="P186" s="49">
        <v>0</v>
      </c>
      <c r="Q186" s="45" t="s">
        <v>102</v>
      </c>
      <c r="R186" s="45" t="s">
        <v>102</v>
      </c>
      <c r="S186" s="45" t="s">
        <v>102</v>
      </c>
      <c r="T186" s="45" t="s">
        <v>905</v>
      </c>
      <c r="U186" s="50">
        <v>4</v>
      </c>
    </row>
    <row r="187" spans="2:21" ht="14.5" outlineLevel="3">
      <c r="B187" s="43" t="s">
        <v>906</v>
      </c>
      <c r="C187" s="44" t="s">
        <v>907</v>
      </c>
      <c r="D187" s="45" t="s">
        <v>469</v>
      </c>
      <c r="E187" s="46" t="s">
        <v>574</v>
      </c>
      <c r="F187" s="45" t="s">
        <v>908</v>
      </c>
      <c r="G187" s="46" t="s">
        <v>907</v>
      </c>
      <c r="H187" s="47">
        <v>168230.09</v>
      </c>
      <c r="I187" s="47">
        <v>1</v>
      </c>
      <c r="J187" s="46" t="s">
        <v>115</v>
      </c>
      <c r="K187" s="48">
        <v>2</v>
      </c>
      <c r="L187" s="48" t="s">
        <v>116</v>
      </c>
      <c r="M187" s="45" t="s">
        <v>117</v>
      </c>
      <c r="N187" s="49">
        <v>0</v>
      </c>
      <c r="O187" s="49">
        <v>0</v>
      </c>
      <c r="P187" s="49">
        <v>0</v>
      </c>
      <c r="Q187" s="45" t="s">
        <v>102</v>
      </c>
      <c r="R187" s="45" t="s">
        <v>102</v>
      </c>
      <c r="S187" s="45" t="s">
        <v>102</v>
      </c>
      <c r="T187" s="45" t="s">
        <v>909</v>
      </c>
      <c r="U187" s="50">
        <v>4</v>
      </c>
    </row>
    <row r="188" spans="2:21" ht="14.5" outlineLevel="3">
      <c r="B188" s="43" t="s">
        <v>910</v>
      </c>
      <c r="C188" s="44" t="s">
        <v>911</v>
      </c>
      <c r="D188" s="45" t="s">
        <v>469</v>
      </c>
      <c r="E188" s="46" t="s">
        <v>574</v>
      </c>
      <c r="F188" s="45" t="s">
        <v>912</v>
      </c>
      <c r="G188" s="46" t="s">
        <v>913</v>
      </c>
      <c r="H188" s="47">
        <v>163080.81</v>
      </c>
      <c r="I188" s="47">
        <v>9</v>
      </c>
      <c r="J188" s="46" t="s">
        <v>115</v>
      </c>
      <c r="K188" s="48">
        <v>2</v>
      </c>
      <c r="L188" s="48" t="s">
        <v>116</v>
      </c>
      <c r="M188" s="45" t="s">
        <v>117</v>
      </c>
      <c r="N188" s="49">
        <v>0</v>
      </c>
      <c r="O188" s="49">
        <v>0</v>
      </c>
      <c r="P188" s="49">
        <v>0</v>
      </c>
      <c r="Q188" s="45" t="s">
        <v>102</v>
      </c>
      <c r="R188" s="45" t="s">
        <v>102</v>
      </c>
      <c r="S188" s="45" t="s">
        <v>102</v>
      </c>
      <c r="T188" s="45" t="s">
        <v>914</v>
      </c>
      <c r="U188" s="50">
        <v>4</v>
      </c>
    </row>
    <row r="189" spans="2:21" ht="14.5" outlineLevel="3">
      <c r="B189" s="43" t="s">
        <v>915</v>
      </c>
      <c r="C189" s="44" t="s">
        <v>916</v>
      </c>
      <c r="D189" s="45" t="s">
        <v>469</v>
      </c>
      <c r="E189" s="46" t="s">
        <v>574</v>
      </c>
      <c r="F189" s="45" t="s">
        <v>917</v>
      </c>
      <c r="G189" s="46" t="s">
        <v>918</v>
      </c>
      <c r="H189" s="47">
        <v>168002.92</v>
      </c>
      <c r="I189" s="47">
        <v>8</v>
      </c>
      <c r="J189" s="46" t="s">
        <v>115</v>
      </c>
      <c r="K189" s="48">
        <v>2</v>
      </c>
      <c r="L189" s="48" t="s">
        <v>116</v>
      </c>
      <c r="M189" s="45" t="s">
        <v>117</v>
      </c>
      <c r="N189" s="49">
        <v>0</v>
      </c>
      <c r="O189" s="49">
        <v>0</v>
      </c>
      <c r="P189" s="49">
        <v>0</v>
      </c>
      <c r="Q189" s="45" t="s">
        <v>102</v>
      </c>
      <c r="R189" s="45" t="s">
        <v>102</v>
      </c>
      <c r="S189" s="45" t="s">
        <v>102</v>
      </c>
      <c r="T189" s="45" t="s">
        <v>450</v>
      </c>
      <c r="U189" s="50">
        <v>4</v>
      </c>
    </row>
    <row r="190" spans="2:21" ht="14.5" outlineLevel="3">
      <c r="B190" s="43" t="s">
        <v>919</v>
      </c>
      <c r="C190" s="44" t="s">
        <v>920</v>
      </c>
      <c r="D190" s="45" t="s">
        <v>469</v>
      </c>
      <c r="E190" s="46" t="s">
        <v>574</v>
      </c>
      <c r="F190" s="45" t="s">
        <v>921</v>
      </c>
      <c r="G190" s="46" t="s">
        <v>922</v>
      </c>
      <c r="H190" s="47">
        <v>88219.33</v>
      </c>
      <c r="I190" s="47">
        <v>5</v>
      </c>
      <c r="J190" s="46" t="s">
        <v>115</v>
      </c>
      <c r="K190" s="48">
        <v>2</v>
      </c>
      <c r="L190" s="48" t="s">
        <v>116</v>
      </c>
      <c r="M190" s="45" t="s">
        <v>117</v>
      </c>
      <c r="N190" s="49">
        <v>0</v>
      </c>
      <c r="O190" s="49">
        <v>0</v>
      </c>
      <c r="P190" s="49">
        <v>0</v>
      </c>
      <c r="Q190" s="45" t="s">
        <v>102</v>
      </c>
      <c r="R190" s="45" t="s">
        <v>102</v>
      </c>
      <c r="S190" s="45" t="s">
        <v>102</v>
      </c>
      <c r="T190" s="45" t="s">
        <v>923</v>
      </c>
      <c r="U190" s="50">
        <v>4</v>
      </c>
    </row>
    <row r="191" spans="2:21" ht="14.5" outlineLevel="3">
      <c r="B191" s="43" t="s">
        <v>924</v>
      </c>
      <c r="C191" s="44" t="s">
        <v>925</v>
      </c>
      <c r="D191" s="45" t="s">
        <v>458</v>
      </c>
      <c r="E191" s="46" t="s">
        <v>574</v>
      </c>
      <c r="F191" s="45" t="s">
        <v>926</v>
      </c>
      <c r="G191" s="46" t="s">
        <v>927</v>
      </c>
      <c r="H191" s="47">
        <v>21339.23</v>
      </c>
      <c r="I191" s="47">
        <v>13</v>
      </c>
      <c r="J191" s="46" t="s">
        <v>115</v>
      </c>
      <c r="K191" s="48">
        <v>2</v>
      </c>
      <c r="L191" s="48" t="s">
        <v>116</v>
      </c>
      <c r="M191" s="45" t="s">
        <v>117</v>
      </c>
      <c r="N191" s="49">
        <v>0</v>
      </c>
      <c r="O191" s="49">
        <v>0</v>
      </c>
      <c r="P191" s="49">
        <v>0</v>
      </c>
      <c r="Q191" s="45" t="s">
        <v>102</v>
      </c>
      <c r="R191" s="45" t="s">
        <v>102</v>
      </c>
      <c r="S191" s="45" t="s">
        <v>102</v>
      </c>
      <c r="T191" s="45" t="s">
        <v>928</v>
      </c>
      <c r="U191" s="50">
        <v>4</v>
      </c>
    </row>
    <row r="192" spans="2:21" ht="14.5" outlineLevel="3">
      <c r="B192" s="43" t="s">
        <v>929</v>
      </c>
      <c r="C192" s="44" t="s">
        <v>930</v>
      </c>
      <c r="D192" s="45" t="s">
        <v>458</v>
      </c>
      <c r="E192" s="46" t="s">
        <v>574</v>
      </c>
      <c r="F192" s="45" t="s">
        <v>931</v>
      </c>
      <c r="G192" s="46" t="s">
        <v>932</v>
      </c>
      <c r="H192" s="47">
        <v>16523.14</v>
      </c>
      <c r="I192" s="47">
        <v>13</v>
      </c>
      <c r="J192" s="46" t="s">
        <v>115</v>
      </c>
      <c r="K192" s="48">
        <v>2</v>
      </c>
      <c r="L192" s="48" t="s">
        <v>116</v>
      </c>
      <c r="M192" s="45" t="s">
        <v>117</v>
      </c>
      <c r="N192" s="49">
        <v>0</v>
      </c>
      <c r="O192" s="49">
        <v>0</v>
      </c>
      <c r="P192" s="49">
        <v>0</v>
      </c>
      <c r="Q192" s="45" t="s">
        <v>102</v>
      </c>
      <c r="R192" s="45" t="s">
        <v>102</v>
      </c>
      <c r="S192" s="45" t="s">
        <v>102</v>
      </c>
      <c r="T192" s="45" t="s">
        <v>933</v>
      </c>
      <c r="U192" s="50">
        <v>4</v>
      </c>
    </row>
    <row r="193" spans="2:21" ht="14.5" outlineLevel="3">
      <c r="B193" s="43" t="s">
        <v>934</v>
      </c>
      <c r="C193" s="44" t="s">
        <v>935</v>
      </c>
      <c r="D193" s="45" t="s">
        <v>458</v>
      </c>
      <c r="E193" s="46" t="s">
        <v>574</v>
      </c>
      <c r="F193" s="45" t="s">
        <v>936</v>
      </c>
      <c r="G193" s="46" t="s">
        <v>937</v>
      </c>
      <c r="H193" s="47">
        <v>9950.23</v>
      </c>
      <c r="I193" s="47">
        <v>13</v>
      </c>
      <c r="J193" s="46" t="s">
        <v>115</v>
      </c>
      <c r="K193" s="48">
        <v>2</v>
      </c>
      <c r="L193" s="48" t="s">
        <v>116</v>
      </c>
      <c r="M193" s="45" t="s">
        <v>117</v>
      </c>
      <c r="N193" s="49">
        <v>0</v>
      </c>
      <c r="O193" s="49">
        <v>0</v>
      </c>
      <c r="P193" s="49">
        <v>0</v>
      </c>
      <c r="Q193" s="45" t="s">
        <v>102</v>
      </c>
      <c r="R193" s="45" t="s">
        <v>102</v>
      </c>
      <c r="S193" s="45" t="s">
        <v>102</v>
      </c>
      <c r="T193" s="45" t="s">
        <v>938</v>
      </c>
      <c r="U193" s="50">
        <v>4</v>
      </c>
    </row>
    <row r="194" spans="2:21" ht="14.5" outlineLevel="3">
      <c r="B194" s="43" t="s">
        <v>939</v>
      </c>
      <c r="C194" s="44" t="s">
        <v>940</v>
      </c>
      <c r="D194" s="45" t="s">
        <v>469</v>
      </c>
      <c r="E194" s="46" t="s">
        <v>574</v>
      </c>
      <c r="F194" s="45" t="s">
        <v>941</v>
      </c>
      <c r="G194" s="46" t="s">
        <v>942</v>
      </c>
      <c r="H194" s="47">
        <v>82630.84</v>
      </c>
      <c r="I194" s="47">
        <v>9</v>
      </c>
      <c r="J194" s="46" t="s">
        <v>115</v>
      </c>
      <c r="K194" s="48">
        <v>2</v>
      </c>
      <c r="L194" s="48" t="s">
        <v>116</v>
      </c>
      <c r="M194" s="45" t="s">
        <v>117</v>
      </c>
      <c r="N194" s="49">
        <v>0</v>
      </c>
      <c r="O194" s="49">
        <v>0</v>
      </c>
      <c r="P194" s="49">
        <v>0</v>
      </c>
      <c r="Q194" s="45" t="s">
        <v>102</v>
      </c>
      <c r="R194" s="45" t="s">
        <v>102</v>
      </c>
      <c r="S194" s="45" t="s">
        <v>102</v>
      </c>
      <c r="T194" s="45" t="s">
        <v>943</v>
      </c>
      <c r="U194" s="50">
        <v>4</v>
      </c>
    </row>
    <row r="195" spans="2:21" ht="14.5" outlineLevel="3">
      <c r="B195" s="43" t="s">
        <v>944</v>
      </c>
      <c r="C195" s="44" t="s">
        <v>945</v>
      </c>
      <c r="D195" s="45" t="s">
        <v>458</v>
      </c>
      <c r="E195" s="46" t="s">
        <v>574</v>
      </c>
      <c r="F195" s="45" t="s">
        <v>946</v>
      </c>
      <c r="G195" s="46" t="s">
        <v>947</v>
      </c>
      <c r="H195" s="47">
        <v>46267.82</v>
      </c>
      <c r="I195" s="47">
        <v>18</v>
      </c>
      <c r="J195" s="46" t="s">
        <v>115</v>
      </c>
      <c r="K195" s="48">
        <v>2</v>
      </c>
      <c r="L195" s="48" t="s">
        <v>116</v>
      </c>
      <c r="M195" s="45" t="s">
        <v>117</v>
      </c>
      <c r="N195" s="49">
        <v>0</v>
      </c>
      <c r="O195" s="49">
        <v>0</v>
      </c>
      <c r="P195" s="49">
        <v>0</v>
      </c>
      <c r="Q195" s="45" t="s">
        <v>102</v>
      </c>
      <c r="R195" s="45" t="s">
        <v>102</v>
      </c>
      <c r="S195" s="45" t="s">
        <v>102</v>
      </c>
      <c r="T195" s="45" t="s">
        <v>948</v>
      </c>
      <c r="U195" s="50">
        <v>4</v>
      </c>
    </row>
    <row r="196" spans="2:21" ht="14.5" outlineLevel="3">
      <c r="B196" s="43" t="s">
        <v>949</v>
      </c>
      <c r="C196" s="44" t="s">
        <v>950</v>
      </c>
      <c r="D196" s="45" t="s">
        <v>458</v>
      </c>
      <c r="E196" s="46" t="s">
        <v>574</v>
      </c>
      <c r="F196" s="45" t="s">
        <v>951</v>
      </c>
      <c r="G196" s="46" t="s">
        <v>952</v>
      </c>
      <c r="H196" s="47">
        <v>55203.34</v>
      </c>
      <c r="I196" s="47">
        <v>5</v>
      </c>
      <c r="J196" s="46" t="s">
        <v>115</v>
      </c>
      <c r="K196" s="48">
        <v>2</v>
      </c>
      <c r="L196" s="48" t="s">
        <v>116</v>
      </c>
      <c r="M196" s="45" t="s">
        <v>117</v>
      </c>
      <c r="N196" s="49">
        <v>0</v>
      </c>
      <c r="O196" s="49">
        <v>0</v>
      </c>
      <c r="P196" s="49">
        <v>0</v>
      </c>
      <c r="Q196" s="45" t="s">
        <v>102</v>
      </c>
      <c r="R196" s="45" t="s">
        <v>102</v>
      </c>
      <c r="S196" s="45" t="s">
        <v>102</v>
      </c>
      <c r="T196" s="45" t="s">
        <v>953</v>
      </c>
      <c r="U196" s="50">
        <v>4</v>
      </c>
    </row>
    <row r="197" spans="2:21" ht="14.5" outlineLevel="3">
      <c r="B197" s="43" t="s">
        <v>954</v>
      </c>
      <c r="C197" s="44" t="s">
        <v>955</v>
      </c>
      <c r="D197" s="45" t="s">
        <v>458</v>
      </c>
      <c r="E197" s="46" t="s">
        <v>574</v>
      </c>
      <c r="F197" s="45" t="s">
        <v>956</v>
      </c>
      <c r="G197" s="46" t="s">
        <v>957</v>
      </c>
      <c r="H197" s="47">
        <v>67622.2</v>
      </c>
      <c r="I197" s="47">
        <v>9</v>
      </c>
      <c r="J197" s="46" t="s">
        <v>115</v>
      </c>
      <c r="K197" s="48">
        <v>2</v>
      </c>
      <c r="L197" s="48" t="s">
        <v>116</v>
      </c>
      <c r="M197" s="45" t="s">
        <v>117</v>
      </c>
      <c r="N197" s="49">
        <v>0</v>
      </c>
      <c r="O197" s="49">
        <v>0</v>
      </c>
      <c r="P197" s="49">
        <v>0</v>
      </c>
      <c r="Q197" s="45" t="s">
        <v>102</v>
      </c>
      <c r="R197" s="45" t="s">
        <v>102</v>
      </c>
      <c r="S197" s="45" t="s">
        <v>102</v>
      </c>
      <c r="T197" s="45" t="s">
        <v>958</v>
      </c>
      <c r="U197" s="50">
        <v>4</v>
      </c>
    </row>
    <row r="198" spans="2:21" ht="14.5" outlineLevel="3">
      <c r="B198" s="43" t="s">
        <v>959</v>
      </c>
      <c r="C198" s="44" t="s">
        <v>960</v>
      </c>
      <c r="D198" s="45" t="s">
        <v>458</v>
      </c>
      <c r="E198" s="46" t="s">
        <v>574</v>
      </c>
      <c r="F198" s="45" t="s">
        <v>961</v>
      </c>
      <c r="G198" s="46" t="s">
        <v>962</v>
      </c>
      <c r="H198" s="47">
        <v>47994.34</v>
      </c>
      <c r="I198" s="47">
        <v>17</v>
      </c>
      <c r="J198" s="46" t="s">
        <v>115</v>
      </c>
      <c r="K198" s="48">
        <v>2</v>
      </c>
      <c r="L198" s="48" t="s">
        <v>116</v>
      </c>
      <c r="M198" s="45" t="s">
        <v>117</v>
      </c>
      <c r="N198" s="49">
        <v>0</v>
      </c>
      <c r="O198" s="49">
        <v>0</v>
      </c>
      <c r="P198" s="49">
        <v>0</v>
      </c>
      <c r="Q198" s="45" t="s">
        <v>102</v>
      </c>
      <c r="R198" s="45" t="s">
        <v>102</v>
      </c>
      <c r="S198" s="45" t="s">
        <v>102</v>
      </c>
      <c r="T198" s="45" t="s">
        <v>963</v>
      </c>
      <c r="U198" s="50">
        <v>4</v>
      </c>
    </row>
    <row r="199" spans="2:21" ht="14.5" outlineLevel="3">
      <c r="B199" s="43" t="s">
        <v>964</v>
      </c>
      <c r="C199" s="44" t="s">
        <v>965</v>
      </c>
      <c r="D199" s="45" t="s">
        <v>469</v>
      </c>
      <c r="E199" s="46" t="s">
        <v>574</v>
      </c>
      <c r="F199" s="45" t="s">
        <v>966</v>
      </c>
      <c r="G199" s="46" t="s">
        <v>967</v>
      </c>
      <c r="H199" s="47">
        <v>47994.34</v>
      </c>
      <c r="I199" s="47">
        <v>17</v>
      </c>
      <c r="J199" s="46" t="s">
        <v>115</v>
      </c>
      <c r="K199" s="48">
        <v>2</v>
      </c>
      <c r="L199" s="48" t="s">
        <v>116</v>
      </c>
      <c r="M199" s="45" t="s">
        <v>117</v>
      </c>
      <c r="N199" s="49">
        <v>0</v>
      </c>
      <c r="O199" s="49">
        <v>0</v>
      </c>
      <c r="P199" s="49">
        <v>0</v>
      </c>
      <c r="Q199" s="45" t="s">
        <v>102</v>
      </c>
      <c r="R199" s="45" t="s">
        <v>102</v>
      </c>
      <c r="S199" s="45" t="s">
        <v>102</v>
      </c>
      <c r="T199" s="45" t="s">
        <v>455</v>
      </c>
      <c r="U199" s="50">
        <v>4</v>
      </c>
    </row>
    <row r="200" spans="2:21" ht="14.5" outlineLevel="3">
      <c r="B200" s="43" t="s">
        <v>968</v>
      </c>
      <c r="C200" s="44" t="s">
        <v>969</v>
      </c>
      <c r="D200" s="45" t="s">
        <v>179</v>
      </c>
      <c r="E200" s="46" t="s">
        <v>574</v>
      </c>
      <c r="F200" s="45" t="s">
        <v>970</v>
      </c>
      <c r="G200" s="46" t="s">
        <v>969</v>
      </c>
      <c r="H200" s="47">
        <v>242.32</v>
      </c>
      <c r="I200" s="47">
        <v>1222</v>
      </c>
      <c r="J200" s="46" t="s">
        <v>115</v>
      </c>
      <c r="K200" s="48">
        <v>2</v>
      </c>
      <c r="L200" s="48" t="s">
        <v>116</v>
      </c>
      <c r="M200" s="45" t="s">
        <v>117</v>
      </c>
      <c r="N200" s="49">
        <v>0</v>
      </c>
      <c r="O200" s="49">
        <v>0</v>
      </c>
      <c r="P200" s="49">
        <v>0</v>
      </c>
      <c r="Q200" s="45" t="s">
        <v>102</v>
      </c>
      <c r="R200" s="45" t="s">
        <v>102</v>
      </c>
      <c r="S200" s="45" t="s">
        <v>102</v>
      </c>
      <c r="T200" s="45" t="s">
        <v>971</v>
      </c>
      <c r="U200" s="50">
        <v>4</v>
      </c>
    </row>
    <row r="201" spans="2:21" ht="14.5" outlineLevel="3">
      <c r="B201" s="43" t="s">
        <v>972</v>
      </c>
      <c r="C201" s="44" t="s">
        <v>973</v>
      </c>
      <c r="D201" s="45" t="s">
        <v>458</v>
      </c>
      <c r="E201" s="46" t="s">
        <v>574</v>
      </c>
      <c r="F201" s="45" t="s">
        <v>974</v>
      </c>
      <c r="G201" s="46" t="s">
        <v>975</v>
      </c>
      <c r="H201" s="47">
        <v>2620.08</v>
      </c>
      <c r="I201" s="47">
        <v>10</v>
      </c>
      <c r="J201" s="46" t="s">
        <v>115</v>
      </c>
      <c r="K201" s="48">
        <v>2</v>
      </c>
      <c r="L201" s="48" t="s">
        <v>116</v>
      </c>
      <c r="M201" s="45" t="s">
        <v>117</v>
      </c>
      <c r="N201" s="49">
        <v>0</v>
      </c>
      <c r="O201" s="49">
        <v>0</v>
      </c>
      <c r="P201" s="49">
        <v>0</v>
      </c>
      <c r="Q201" s="45" t="s">
        <v>102</v>
      </c>
      <c r="R201" s="45" t="s">
        <v>102</v>
      </c>
      <c r="S201" s="45" t="s">
        <v>102</v>
      </c>
      <c r="T201" s="45" t="s">
        <v>976</v>
      </c>
      <c r="U201" s="50">
        <v>4</v>
      </c>
    </row>
    <row r="202" spans="2:21" ht="14.5" outlineLevel="3">
      <c r="B202" s="43" t="s">
        <v>977</v>
      </c>
      <c r="C202" s="44" t="s">
        <v>978</v>
      </c>
      <c r="D202" s="45" t="s">
        <v>179</v>
      </c>
      <c r="E202" s="46" t="s">
        <v>574</v>
      </c>
      <c r="F202" s="45" t="s">
        <v>979</v>
      </c>
      <c r="G202" s="46" t="s">
        <v>978</v>
      </c>
      <c r="H202" s="47">
        <v>45.43</v>
      </c>
      <c r="I202" s="47">
        <v>2400</v>
      </c>
      <c r="J202" s="46" t="s">
        <v>115</v>
      </c>
      <c r="K202" s="48">
        <v>2</v>
      </c>
      <c r="L202" s="48" t="s">
        <v>116</v>
      </c>
      <c r="M202" s="45" t="s">
        <v>117</v>
      </c>
      <c r="N202" s="49">
        <v>0</v>
      </c>
      <c r="O202" s="49">
        <v>0</v>
      </c>
      <c r="P202" s="49">
        <v>0</v>
      </c>
      <c r="Q202" s="45" t="s">
        <v>102</v>
      </c>
      <c r="R202" s="45" t="s">
        <v>102</v>
      </c>
      <c r="S202" s="45" t="s">
        <v>102</v>
      </c>
      <c r="T202" s="45" t="s">
        <v>980</v>
      </c>
      <c r="U202" s="50">
        <v>4</v>
      </c>
    </row>
    <row r="203" spans="2:21" ht="14.5" outlineLevel="3">
      <c r="B203" s="43" t="s">
        <v>981</v>
      </c>
      <c r="C203" s="44" t="s">
        <v>982</v>
      </c>
      <c r="D203" s="45" t="s">
        <v>458</v>
      </c>
      <c r="E203" s="46" t="s">
        <v>574</v>
      </c>
      <c r="F203" s="45" t="s">
        <v>983</v>
      </c>
      <c r="G203" s="46" t="s">
        <v>984</v>
      </c>
      <c r="H203" s="47">
        <v>6981.82</v>
      </c>
      <c r="I203" s="47">
        <v>1</v>
      </c>
      <c r="J203" s="46" t="s">
        <v>115</v>
      </c>
      <c r="K203" s="48">
        <v>2</v>
      </c>
      <c r="L203" s="48" t="s">
        <v>116</v>
      </c>
      <c r="M203" s="45" t="s">
        <v>117</v>
      </c>
      <c r="N203" s="49">
        <v>0</v>
      </c>
      <c r="O203" s="49">
        <v>0</v>
      </c>
      <c r="P203" s="49">
        <v>0</v>
      </c>
      <c r="Q203" s="45" t="s">
        <v>102</v>
      </c>
      <c r="R203" s="45" t="s">
        <v>102</v>
      </c>
      <c r="S203" s="45" t="s">
        <v>102</v>
      </c>
      <c r="T203" s="45" t="s">
        <v>985</v>
      </c>
      <c r="U203" s="50">
        <v>4</v>
      </c>
    </row>
    <row r="204" spans="2:21" ht="14.5" outlineLevel="3">
      <c r="B204" s="43" t="s">
        <v>986</v>
      </c>
      <c r="C204" s="44" t="s">
        <v>987</v>
      </c>
      <c r="D204" s="45" t="s">
        <v>458</v>
      </c>
      <c r="E204" s="46" t="s">
        <v>574</v>
      </c>
      <c r="F204" s="45" t="s">
        <v>988</v>
      </c>
      <c r="G204" s="46" t="s">
        <v>989</v>
      </c>
      <c r="H204" s="47">
        <v>1317.61</v>
      </c>
      <c r="I204" s="47">
        <v>1</v>
      </c>
      <c r="J204" s="46" t="s">
        <v>115</v>
      </c>
      <c r="K204" s="48">
        <v>2</v>
      </c>
      <c r="L204" s="48" t="s">
        <v>116</v>
      </c>
      <c r="M204" s="45" t="s">
        <v>117</v>
      </c>
      <c r="N204" s="49">
        <v>0</v>
      </c>
      <c r="O204" s="49">
        <v>0</v>
      </c>
      <c r="P204" s="49">
        <v>0</v>
      </c>
      <c r="Q204" s="45" t="s">
        <v>102</v>
      </c>
      <c r="R204" s="45" t="s">
        <v>102</v>
      </c>
      <c r="S204" s="45" t="s">
        <v>102</v>
      </c>
      <c r="T204" s="45" t="s">
        <v>990</v>
      </c>
      <c r="U204" s="50">
        <v>4</v>
      </c>
    </row>
    <row r="205" spans="2:21" ht="14.5" outlineLevel="3">
      <c r="B205" s="43" t="s">
        <v>991</v>
      </c>
      <c r="C205" s="44" t="s">
        <v>992</v>
      </c>
      <c r="D205" s="45" t="s">
        <v>179</v>
      </c>
      <c r="E205" s="46" t="s">
        <v>574</v>
      </c>
      <c r="F205" s="45" t="s">
        <v>993</v>
      </c>
      <c r="G205" s="46" t="s">
        <v>994</v>
      </c>
      <c r="H205" s="47">
        <v>30.29</v>
      </c>
      <c r="I205" s="47">
        <v>1000</v>
      </c>
      <c r="J205" s="46" t="s">
        <v>115</v>
      </c>
      <c r="K205" s="48">
        <v>2</v>
      </c>
      <c r="L205" s="48" t="s">
        <v>116</v>
      </c>
      <c r="M205" s="45" t="s">
        <v>117</v>
      </c>
      <c r="N205" s="49">
        <v>0</v>
      </c>
      <c r="O205" s="49">
        <v>0</v>
      </c>
      <c r="P205" s="49">
        <v>0</v>
      </c>
      <c r="Q205" s="45" t="s">
        <v>102</v>
      </c>
      <c r="R205" s="45" t="s">
        <v>102</v>
      </c>
      <c r="S205" s="45" t="s">
        <v>102</v>
      </c>
      <c r="T205" s="45" t="s">
        <v>995</v>
      </c>
      <c r="U205" s="50">
        <v>4</v>
      </c>
    </row>
    <row r="206" spans="2:21" ht="14.5" outlineLevel="3">
      <c r="B206" s="43" t="s">
        <v>996</v>
      </c>
      <c r="C206" s="44" t="s">
        <v>997</v>
      </c>
      <c r="D206" s="45" t="s">
        <v>469</v>
      </c>
      <c r="E206" s="46" t="s">
        <v>574</v>
      </c>
      <c r="F206" s="45" t="s">
        <v>998</v>
      </c>
      <c r="G206" s="46" t="s">
        <v>997</v>
      </c>
      <c r="H206" s="47">
        <v>1317.61</v>
      </c>
      <c r="I206" s="47">
        <v>40</v>
      </c>
      <c r="J206" s="46" t="s">
        <v>115</v>
      </c>
      <c r="K206" s="48">
        <v>2</v>
      </c>
      <c r="L206" s="48" t="s">
        <v>116</v>
      </c>
      <c r="M206" s="45" t="s">
        <v>117</v>
      </c>
      <c r="N206" s="49">
        <v>0</v>
      </c>
      <c r="O206" s="49">
        <v>0</v>
      </c>
      <c r="P206" s="49">
        <v>0</v>
      </c>
      <c r="Q206" s="45" t="s">
        <v>102</v>
      </c>
      <c r="R206" s="45" t="s">
        <v>102</v>
      </c>
      <c r="S206" s="45" t="s">
        <v>102</v>
      </c>
      <c r="T206" s="45" t="s">
        <v>999</v>
      </c>
      <c r="U206" s="50">
        <v>4</v>
      </c>
    </row>
    <row r="207" spans="2:21" ht="14.5" outlineLevel="3">
      <c r="B207" s="43" t="s">
        <v>1000</v>
      </c>
      <c r="C207" s="44" t="s">
        <v>1001</v>
      </c>
      <c r="D207" s="45" t="s">
        <v>458</v>
      </c>
      <c r="E207" s="46" t="s">
        <v>574</v>
      </c>
      <c r="F207" s="45" t="s">
        <v>1002</v>
      </c>
      <c r="G207" s="46" t="s">
        <v>1003</v>
      </c>
      <c r="H207" s="47">
        <v>1317.61</v>
      </c>
      <c r="I207" s="47">
        <v>5</v>
      </c>
      <c r="J207" s="46" t="s">
        <v>115</v>
      </c>
      <c r="K207" s="48">
        <v>2</v>
      </c>
      <c r="L207" s="48" t="s">
        <v>116</v>
      </c>
      <c r="M207" s="45" t="s">
        <v>117</v>
      </c>
      <c r="N207" s="49">
        <v>0</v>
      </c>
      <c r="O207" s="49">
        <v>0</v>
      </c>
      <c r="P207" s="49">
        <v>0</v>
      </c>
      <c r="Q207" s="45" t="s">
        <v>102</v>
      </c>
      <c r="R207" s="45" t="s">
        <v>102</v>
      </c>
      <c r="S207" s="45" t="s">
        <v>102</v>
      </c>
      <c r="T207" s="45" t="s">
        <v>1004</v>
      </c>
      <c r="U207" s="50">
        <v>4</v>
      </c>
    </row>
    <row r="208" spans="2:21" ht="14.5" outlineLevel="3">
      <c r="B208" s="43" t="s">
        <v>1005</v>
      </c>
      <c r="C208" s="44" t="s">
        <v>1006</v>
      </c>
      <c r="D208" s="45" t="s">
        <v>458</v>
      </c>
      <c r="E208" s="46" t="s">
        <v>574</v>
      </c>
      <c r="F208" s="45" t="s">
        <v>1007</v>
      </c>
      <c r="G208" s="46" t="s">
        <v>1008</v>
      </c>
      <c r="H208" s="47">
        <v>272.61</v>
      </c>
      <c r="I208" s="47">
        <v>8</v>
      </c>
      <c r="J208" s="46" t="s">
        <v>115</v>
      </c>
      <c r="K208" s="48">
        <v>2</v>
      </c>
      <c r="L208" s="48" t="s">
        <v>116</v>
      </c>
      <c r="M208" s="45" t="s">
        <v>117</v>
      </c>
      <c r="N208" s="49">
        <v>0</v>
      </c>
      <c r="O208" s="49">
        <v>0</v>
      </c>
      <c r="P208" s="49">
        <v>0</v>
      </c>
      <c r="Q208" s="45" t="s">
        <v>102</v>
      </c>
      <c r="R208" s="45" t="s">
        <v>102</v>
      </c>
      <c r="S208" s="45" t="s">
        <v>102</v>
      </c>
      <c r="T208" s="45" t="s">
        <v>1009</v>
      </c>
      <c r="U208" s="50">
        <v>4</v>
      </c>
    </row>
    <row r="209" spans="2:21" ht="14.5" outlineLevel="3">
      <c r="B209" s="43" t="s">
        <v>1010</v>
      </c>
      <c r="C209" s="44" t="s">
        <v>1011</v>
      </c>
      <c r="D209" s="45" t="s">
        <v>469</v>
      </c>
      <c r="E209" s="46" t="s">
        <v>574</v>
      </c>
      <c r="F209" s="45" t="s">
        <v>1012</v>
      </c>
      <c r="G209" s="46" t="s">
        <v>1013</v>
      </c>
      <c r="H209" s="47">
        <v>3665.08</v>
      </c>
      <c r="I209" s="47">
        <v>8</v>
      </c>
      <c r="J209" s="46" t="s">
        <v>115</v>
      </c>
      <c r="K209" s="48">
        <v>2</v>
      </c>
      <c r="L209" s="48" t="s">
        <v>116</v>
      </c>
      <c r="M209" s="45" t="s">
        <v>117</v>
      </c>
      <c r="N209" s="49">
        <v>0</v>
      </c>
      <c r="O209" s="49">
        <v>0</v>
      </c>
      <c r="P209" s="49">
        <v>0</v>
      </c>
      <c r="Q209" s="45" t="s">
        <v>102</v>
      </c>
      <c r="R209" s="45" t="s">
        <v>102</v>
      </c>
      <c r="S209" s="45" t="s">
        <v>102</v>
      </c>
      <c r="T209" s="45" t="s">
        <v>1014</v>
      </c>
      <c r="U209" s="50">
        <v>4</v>
      </c>
    </row>
    <row r="210" spans="2:21" ht="14.5" outlineLevel="3">
      <c r="B210" s="43" t="s">
        <v>1015</v>
      </c>
      <c r="C210" s="44" t="s">
        <v>1016</v>
      </c>
      <c r="D210" s="45" t="s">
        <v>458</v>
      </c>
      <c r="E210" s="46" t="s">
        <v>574</v>
      </c>
      <c r="F210" s="45" t="s">
        <v>1017</v>
      </c>
      <c r="G210" s="46" t="s">
        <v>1018</v>
      </c>
      <c r="H210" s="47">
        <v>1317.61</v>
      </c>
      <c r="I210" s="47">
        <v>1</v>
      </c>
      <c r="J210" s="46" t="s">
        <v>115</v>
      </c>
      <c r="K210" s="48">
        <v>2</v>
      </c>
      <c r="L210" s="48" t="s">
        <v>116</v>
      </c>
      <c r="M210" s="45" t="s">
        <v>117</v>
      </c>
      <c r="N210" s="49">
        <v>0</v>
      </c>
      <c r="O210" s="49">
        <v>0</v>
      </c>
      <c r="P210" s="49">
        <v>0</v>
      </c>
      <c r="Q210" s="45" t="s">
        <v>102</v>
      </c>
      <c r="R210" s="45" t="s">
        <v>102</v>
      </c>
      <c r="S210" s="45" t="s">
        <v>102</v>
      </c>
      <c r="T210" s="45" t="s">
        <v>1019</v>
      </c>
      <c r="U210" s="50">
        <v>4</v>
      </c>
    </row>
    <row r="211" spans="2:21" ht="14.5" outlineLevel="2">
      <c r="B211" s="35" t="s">
        <v>1020</v>
      </c>
      <c r="C211" s="36" t="s">
        <v>1021</v>
      </c>
      <c r="D211" s="37" t="s">
        <v>102</v>
      </c>
      <c r="E211" s="38" t="s">
        <v>102</v>
      </c>
      <c r="F211" s="37" t="s">
        <v>102</v>
      </c>
      <c r="G211" s="38" t="s">
        <v>102</v>
      </c>
      <c r="H211" s="39">
        <v>0</v>
      </c>
      <c r="I211" s="39">
        <v>0</v>
      </c>
      <c r="J211" s="38" t="s">
        <v>102</v>
      </c>
      <c r="K211" s="40">
        <v>0</v>
      </c>
      <c r="L211" s="40" t="s">
        <v>102</v>
      </c>
      <c r="M211" s="37" t="s">
        <v>102</v>
      </c>
      <c r="N211" s="41">
        <v>0</v>
      </c>
      <c r="O211" s="41">
        <v>0</v>
      </c>
      <c r="P211" s="41">
        <v>0</v>
      </c>
      <c r="Q211" s="37" t="s">
        <v>102</v>
      </c>
      <c r="R211" s="37" t="s">
        <v>102</v>
      </c>
      <c r="S211" s="37" t="s">
        <v>1022</v>
      </c>
      <c r="T211" s="37" t="s">
        <v>102</v>
      </c>
      <c r="U211" s="42">
        <v>3</v>
      </c>
    </row>
    <row r="212" spans="2:21" ht="14.5" outlineLevel="3">
      <c r="B212" s="43" t="s">
        <v>1023</v>
      </c>
      <c r="C212" s="44" t="s">
        <v>1024</v>
      </c>
      <c r="D212" s="45" t="s">
        <v>458</v>
      </c>
      <c r="E212" s="46" t="s">
        <v>574</v>
      </c>
      <c r="F212" s="45" t="s">
        <v>1025</v>
      </c>
      <c r="G212" s="46" t="s">
        <v>1026</v>
      </c>
      <c r="H212" s="47">
        <v>40134.11</v>
      </c>
      <c r="I212" s="47">
        <v>2</v>
      </c>
      <c r="J212" s="46" t="s">
        <v>115</v>
      </c>
      <c r="K212" s="48">
        <v>2</v>
      </c>
      <c r="L212" s="48" t="s">
        <v>116</v>
      </c>
      <c r="M212" s="45" t="s">
        <v>117</v>
      </c>
      <c r="N212" s="49">
        <v>0</v>
      </c>
      <c r="O212" s="49">
        <v>0</v>
      </c>
      <c r="P212" s="49">
        <v>0</v>
      </c>
      <c r="Q212" s="45" t="s">
        <v>102</v>
      </c>
      <c r="R212" s="45" t="s">
        <v>102</v>
      </c>
      <c r="S212" s="45" t="s">
        <v>102</v>
      </c>
      <c r="T212" s="45" t="s">
        <v>118</v>
      </c>
      <c r="U212" s="50">
        <v>4</v>
      </c>
    </row>
    <row r="213" spans="2:21" ht="14.5" outlineLevel="3">
      <c r="B213" s="43" t="s">
        <v>1027</v>
      </c>
      <c r="C213" s="44" t="s">
        <v>1028</v>
      </c>
      <c r="D213" s="45" t="s">
        <v>469</v>
      </c>
      <c r="E213" s="46" t="s">
        <v>574</v>
      </c>
      <c r="F213" s="45" t="s">
        <v>1029</v>
      </c>
      <c r="G213" s="46" t="s">
        <v>1030</v>
      </c>
      <c r="H213" s="47">
        <v>28790.55</v>
      </c>
      <c r="I213" s="47">
        <v>2</v>
      </c>
      <c r="J213" s="46" t="s">
        <v>115</v>
      </c>
      <c r="K213" s="48">
        <v>2</v>
      </c>
      <c r="L213" s="48" t="s">
        <v>116</v>
      </c>
      <c r="M213" s="45" t="s">
        <v>117</v>
      </c>
      <c r="N213" s="49">
        <v>0</v>
      </c>
      <c r="O213" s="49">
        <v>0</v>
      </c>
      <c r="P213" s="49">
        <v>0</v>
      </c>
      <c r="Q213" s="45" t="s">
        <v>102</v>
      </c>
      <c r="R213" s="45" t="s">
        <v>102</v>
      </c>
      <c r="S213" s="45" t="s">
        <v>102</v>
      </c>
      <c r="T213" s="45" t="s">
        <v>123</v>
      </c>
      <c r="U213" s="50">
        <v>4</v>
      </c>
    </row>
    <row r="214" spans="2:21" ht="14.5" outlineLevel="3">
      <c r="B214" s="43" t="s">
        <v>1031</v>
      </c>
      <c r="C214" s="44" t="s">
        <v>1032</v>
      </c>
      <c r="D214" s="45" t="s">
        <v>458</v>
      </c>
      <c r="E214" s="46" t="s">
        <v>574</v>
      </c>
      <c r="F214" s="45" t="s">
        <v>1033</v>
      </c>
      <c r="G214" s="46" t="s">
        <v>1034</v>
      </c>
      <c r="H214" s="47">
        <v>22687.13</v>
      </c>
      <c r="I214" s="47">
        <v>13</v>
      </c>
      <c r="J214" s="46" t="s">
        <v>115</v>
      </c>
      <c r="K214" s="48">
        <v>2</v>
      </c>
      <c r="L214" s="48" t="s">
        <v>116</v>
      </c>
      <c r="M214" s="45" t="s">
        <v>117</v>
      </c>
      <c r="N214" s="49">
        <v>0</v>
      </c>
      <c r="O214" s="49">
        <v>0</v>
      </c>
      <c r="P214" s="49">
        <v>0</v>
      </c>
      <c r="Q214" s="45" t="s">
        <v>102</v>
      </c>
      <c r="R214" s="45" t="s">
        <v>102</v>
      </c>
      <c r="S214" s="45" t="s">
        <v>102</v>
      </c>
      <c r="T214" s="45" t="s">
        <v>128</v>
      </c>
      <c r="U214" s="50">
        <v>4</v>
      </c>
    </row>
    <row r="215" spans="2:21" ht="14.5" outlineLevel="3">
      <c r="B215" s="43" t="s">
        <v>1035</v>
      </c>
      <c r="C215" s="44" t="s">
        <v>1036</v>
      </c>
      <c r="D215" s="45" t="s">
        <v>458</v>
      </c>
      <c r="E215" s="46" t="s">
        <v>574</v>
      </c>
      <c r="F215" s="45" t="s">
        <v>1037</v>
      </c>
      <c r="G215" s="46" t="s">
        <v>1038</v>
      </c>
      <c r="H215" s="47">
        <v>43602.31</v>
      </c>
      <c r="I215" s="47">
        <v>36</v>
      </c>
      <c r="J215" s="46" t="s">
        <v>115</v>
      </c>
      <c r="K215" s="48">
        <v>2</v>
      </c>
      <c r="L215" s="48" t="s">
        <v>116</v>
      </c>
      <c r="M215" s="45" t="s">
        <v>117</v>
      </c>
      <c r="N215" s="49">
        <v>0</v>
      </c>
      <c r="O215" s="49">
        <v>0</v>
      </c>
      <c r="P215" s="49">
        <v>0</v>
      </c>
      <c r="Q215" s="45" t="s">
        <v>102</v>
      </c>
      <c r="R215" s="45" t="s">
        <v>102</v>
      </c>
      <c r="S215" s="45" t="s">
        <v>102</v>
      </c>
      <c r="T215" s="45" t="s">
        <v>133</v>
      </c>
      <c r="U215" s="50">
        <v>4</v>
      </c>
    </row>
    <row r="216" spans="2:21" ht="14.5" outlineLevel="3">
      <c r="B216" s="43" t="s">
        <v>1039</v>
      </c>
      <c r="C216" s="44" t="s">
        <v>1040</v>
      </c>
      <c r="D216" s="45" t="s">
        <v>458</v>
      </c>
      <c r="E216" s="46" t="s">
        <v>574</v>
      </c>
      <c r="F216" s="45" t="s">
        <v>1041</v>
      </c>
      <c r="G216" s="46" t="s">
        <v>1042</v>
      </c>
      <c r="H216" s="47">
        <v>40134.11</v>
      </c>
      <c r="I216" s="47">
        <v>26</v>
      </c>
      <c r="J216" s="46" t="s">
        <v>115</v>
      </c>
      <c r="K216" s="48">
        <v>2</v>
      </c>
      <c r="L216" s="48" t="s">
        <v>116</v>
      </c>
      <c r="M216" s="45" t="s">
        <v>117</v>
      </c>
      <c r="N216" s="49">
        <v>0</v>
      </c>
      <c r="O216" s="49">
        <v>0</v>
      </c>
      <c r="P216" s="49">
        <v>0</v>
      </c>
      <c r="Q216" s="45" t="s">
        <v>102</v>
      </c>
      <c r="R216" s="45" t="s">
        <v>102</v>
      </c>
      <c r="S216" s="45" t="s">
        <v>102</v>
      </c>
      <c r="T216" s="45" t="s">
        <v>138</v>
      </c>
      <c r="U216" s="50">
        <v>4</v>
      </c>
    </row>
    <row r="217" spans="2:21" ht="14.5" outlineLevel="3">
      <c r="B217" s="43" t="s">
        <v>1043</v>
      </c>
      <c r="C217" s="44" t="s">
        <v>1044</v>
      </c>
      <c r="D217" s="45" t="s">
        <v>458</v>
      </c>
      <c r="E217" s="46" t="s">
        <v>574</v>
      </c>
      <c r="F217" s="45" t="s">
        <v>1045</v>
      </c>
      <c r="G217" s="46" t="s">
        <v>1046</v>
      </c>
      <c r="H217" s="47">
        <v>69757.64</v>
      </c>
      <c r="I217" s="47">
        <v>49</v>
      </c>
      <c r="J217" s="46" t="s">
        <v>115</v>
      </c>
      <c r="K217" s="48">
        <v>2</v>
      </c>
      <c r="L217" s="48" t="s">
        <v>116</v>
      </c>
      <c r="M217" s="45" t="s">
        <v>117</v>
      </c>
      <c r="N217" s="49">
        <v>0</v>
      </c>
      <c r="O217" s="49">
        <v>0</v>
      </c>
      <c r="P217" s="49">
        <v>0</v>
      </c>
      <c r="Q217" s="45" t="s">
        <v>102</v>
      </c>
      <c r="R217" s="45" t="s">
        <v>102</v>
      </c>
      <c r="S217" s="45" t="s">
        <v>102</v>
      </c>
      <c r="T217" s="45" t="s">
        <v>143</v>
      </c>
      <c r="U217" s="50">
        <v>4</v>
      </c>
    </row>
    <row r="218" spans="2:21" ht="14.5" outlineLevel="3">
      <c r="B218" s="43" t="s">
        <v>1047</v>
      </c>
      <c r="C218" s="44" t="s">
        <v>1048</v>
      </c>
      <c r="D218" s="45" t="s">
        <v>458</v>
      </c>
      <c r="E218" s="46" t="s">
        <v>574</v>
      </c>
      <c r="F218" s="45" t="s">
        <v>1049</v>
      </c>
      <c r="G218" s="46" t="s">
        <v>1050</v>
      </c>
      <c r="H218" s="47">
        <v>165761.47</v>
      </c>
      <c r="I218" s="47">
        <v>8</v>
      </c>
      <c r="J218" s="46" t="s">
        <v>115</v>
      </c>
      <c r="K218" s="48">
        <v>2</v>
      </c>
      <c r="L218" s="48" t="s">
        <v>116</v>
      </c>
      <c r="M218" s="45" t="s">
        <v>117</v>
      </c>
      <c r="N218" s="49">
        <v>0</v>
      </c>
      <c r="O218" s="49">
        <v>0</v>
      </c>
      <c r="P218" s="49">
        <v>0</v>
      </c>
      <c r="Q218" s="45" t="s">
        <v>102</v>
      </c>
      <c r="R218" s="45" t="s">
        <v>102</v>
      </c>
      <c r="S218" s="45" t="s">
        <v>102</v>
      </c>
      <c r="T218" s="45" t="s">
        <v>176</v>
      </c>
      <c r="U218" s="50">
        <v>4</v>
      </c>
    </row>
    <row r="219" spans="2:21" ht="14.5" outlineLevel="3">
      <c r="B219" s="43" t="s">
        <v>1051</v>
      </c>
      <c r="C219" s="44" t="s">
        <v>1052</v>
      </c>
      <c r="D219" s="45" t="s">
        <v>458</v>
      </c>
      <c r="E219" s="46" t="s">
        <v>574</v>
      </c>
      <c r="F219" s="45" t="s">
        <v>1053</v>
      </c>
      <c r="G219" s="46" t="s">
        <v>1054</v>
      </c>
      <c r="H219" s="47">
        <v>52356.09</v>
      </c>
      <c r="I219" s="47">
        <v>6</v>
      </c>
      <c r="J219" s="46" t="s">
        <v>115</v>
      </c>
      <c r="K219" s="48">
        <v>2</v>
      </c>
      <c r="L219" s="48" t="s">
        <v>116</v>
      </c>
      <c r="M219" s="45" t="s">
        <v>117</v>
      </c>
      <c r="N219" s="49">
        <v>0</v>
      </c>
      <c r="O219" s="49">
        <v>0</v>
      </c>
      <c r="P219" s="49">
        <v>0</v>
      </c>
      <c r="Q219" s="45" t="s">
        <v>102</v>
      </c>
      <c r="R219" s="45" t="s">
        <v>102</v>
      </c>
      <c r="S219" s="45" t="s">
        <v>102</v>
      </c>
      <c r="T219" s="45" t="s">
        <v>182</v>
      </c>
      <c r="U219" s="50">
        <v>4</v>
      </c>
    </row>
    <row r="220" spans="2:21" ht="14.5" outlineLevel="3">
      <c r="B220" s="43" t="s">
        <v>1055</v>
      </c>
      <c r="C220" s="44" t="s">
        <v>1056</v>
      </c>
      <c r="D220" s="45" t="s">
        <v>458</v>
      </c>
      <c r="E220" s="46" t="s">
        <v>574</v>
      </c>
      <c r="F220" s="45" t="s">
        <v>1057</v>
      </c>
      <c r="G220" s="46" t="s">
        <v>1058</v>
      </c>
      <c r="H220" s="47">
        <v>55839.43</v>
      </c>
      <c r="I220" s="47">
        <v>8</v>
      </c>
      <c r="J220" s="46" t="s">
        <v>115</v>
      </c>
      <c r="K220" s="48">
        <v>2</v>
      </c>
      <c r="L220" s="48" t="s">
        <v>116</v>
      </c>
      <c r="M220" s="45" t="s">
        <v>117</v>
      </c>
      <c r="N220" s="49">
        <v>0</v>
      </c>
      <c r="O220" s="49">
        <v>0</v>
      </c>
      <c r="P220" s="49">
        <v>0</v>
      </c>
      <c r="Q220" s="45" t="s">
        <v>102</v>
      </c>
      <c r="R220" s="45" t="s">
        <v>102</v>
      </c>
      <c r="S220" s="45" t="s">
        <v>102</v>
      </c>
      <c r="T220" s="45" t="s">
        <v>187</v>
      </c>
      <c r="U220" s="50">
        <v>4</v>
      </c>
    </row>
    <row r="221" spans="2:21" ht="14.5" outlineLevel="3">
      <c r="B221" s="43" t="s">
        <v>1059</v>
      </c>
      <c r="C221" s="44" t="s">
        <v>1060</v>
      </c>
      <c r="D221" s="45" t="s">
        <v>458</v>
      </c>
      <c r="E221" s="46" t="s">
        <v>574</v>
      </c>
      <c r="F221" s="45" t="s">
        <v>1061</v>
      </c>
      <c r="G221" s="46" t="s">
        <v>1062</v>
      </c>
      <c r="H221" s="47">
        <v>41739.480000000003</v>
      </c>
      <c r="I221" s="47">
        <v>120</v>
      </c>
      <c r="J221" s="46" t="s">
        <v>115</v>
      </c>
      <c r="K221" s="48">
        <v>2</v>
      </c>
      <c r="L221" s="48" t="s">
        <v>116</v>
      </c>
      <c r="M221" s="45" t="s">
        <v>117</v>
      </c>
      <c r="N221" s="49">
        <v>0</v>
      </c>
      <c r="O221" s="49">
        <v>0</v>
      </c>
      <c r="P221" s="49">
        <v>0</v>
      </c>
      <c r="Q221" s="45" t="s">
        <v>102</v>
      </c>
      <c r="R221" s="45" t="s">
        <v>102</v>
      </c>
      <c r="S221" s="45" t="s">
        <v>102</v>
      </c>
      <c r="T221" s="45" t="s">
        <v>259</v>
      </c>
      <c r="U221" s="50">
        <v>4</v>
      </c>
    </row>
    <row r="222" spans="2:21" ht="14.5" outlineLevel="3">
      <c r="B222" s="43" t="s">
        <v>1063</v>
      </c>
      <c r="C222" s="44" t="s">
        <v>1064</v>
      </c>
      <c r="D222" s="45" t="s">
        <v>458</v>
      </c>
      <c r="E222" s="46" t="s">
        <v>574</v>
      </c>
      <c r="F222" s="45" t="s">
        <v>1065</v>
      </c>
      <c r="G222" s="46" t="s">
        <v>1066</v>
      </c>
      <c r="H222" s="47">
        <v>8738.64</v>
      </c>
      <c r="I222" s="47">
        <v>13</v>
      </c>
      <c r="J222" s="46" t="s">
        <v>115</v>
      </c>
      <c r="K222" s="48">
        <v>2</v>
      </c>
      <c r="L222" s="48" t="s">
        <v>116</v>
      </c>
      <c r="M222" s="45" t="s">
        <v>117</v>
      </c>
      <c r="N222" s="49">
        <v>0</v>
      </c>
      <c r="O222" s="49">
        <v>0</v>
      </c>
      <c r="P222" s="49">
        <v>0</v>
      </c>
      <c r="Q222" s="45" t="s">
        <v>102</v>
      </c>
      <c r="R222" s="45" t="s">
        <v>102</v>
      </c>
      <c r="S222" s="45" t="s">
        <v>102</v>
      </c>
      <c r="T222" s="45" t="s">
        <v>192</v>
      </c>
      <c r="U222" s="50">
        <v>4</v>
      </c>
    </row>
    <row r="223" spans="2:21" ht="14.5" outlineLevel="3">
      <c r="B223" s="43" t="s">
        <v>1067</v>
      </c>
      <c r="C223" s="44" t="s">
        <v>1068</v>
      </c>
      <c r="D223" s="45" t="s">
        <v>458</v>
      </c>
      <c r="E223" s="46" t="s">
        <v>574</v>
      </c>
      <c r="F223" s="45" t="s">
        <v>1069</v>
      </c>
      <c r="G223" s="46" t="s">
        <v>1070</v>
      </c>
      <c r="H223" s="47">
        <v>177983.44</v>
      </c>
      <c r="I223" s="47">
        <v>14</v>
      </c>
      <c r="J223" s="46" t="s">
        <v>115</v>
      </c>
      <c r="K223" s="48">
        <v>2</v>
      </c>
      <c r="L223" s="48" t="s">
        <v>116</v>
      </c>
      <c r="M223" s="45" t="s">
        <v>117</v>
      </c>
      <c r="N223" s="49">
        <v>0</v>
      </c>
      <c r="O223" s="49">
        <v>0</v>
      </c>
      <c r="P223" s="49">
        <v>0</v>
      </c>
      <c r="Q223" s="45" t="s">
        <v>102</v>
      </c>
      <c r="R223" s="45" t="s">
        <v>102</v>
      </c>
      <c r="S223" s="45" t="s">
        <v>102</v>
      </c>
      <c r="T223" s="45" t="s">
        <v>615</v>
      </c>
      <c r="U223" s="50">
        <v>4</v>
      </c>
    </row>
    <row r="224" spans="2:21" ht="14.5" outlineLevel="3">
      <c r="B224" s="43" t="s">
        <v>1071</v>
      </c>
      <c r="C224" s="44" t="s">
        <v>1072</v>
      </c>
      <c r="D224" s="45" t="s">
        <v>469</v>
      </c>
      <c r="E224" s="46" t="s">
        <v>574</v>
      </c>
      <c r="F224" s="45" t="s">
        <v>1073</v>
      </c>
      <c r="G224" s="46" t="s">
        <v>1074</v>
      </c>
      <c r="H224" s="47">
        <v>209378.92</v>
      </c>
      <c r="I224" s="47">
        <v>2</v>
      </c>
      <c r="J224" s="46" t="s">
        <v>115</v>
      </c>
      <c r="K224" s="48">
        <v>2</v>
      </c>
      <c r="L224" s="48" t="s">
        <v>116</v>
      </c>
      <c r="M224" s="45" t="s">
        <v>117</v>
      </c>
      <c r="N224" s="49">
        <v>0</v>
      </c>
      <c r="O224" s="49">
        <v>0</v>
      </c>
      <c r="P224" s="49">
        <v>0</v>
      </c>
      <c r="Q224" s="45" t="s">
        <v>102</v>
      </c>
      <c r="R224" s="45" t="s">
        <v>102</v>
      </c>
      <c r="S224" s="45" t="s">
        <v>102</v>
      </c>
      <c r="T224" s="45" t="s">
        <v>268</v>
      </c>
      <c r="U224" s="50">
        <v>4</v>
      </c>
    </row>
    <row r="225" spans="2:21" ht="14.5" outlineLevel="3">
      <c r="B225" s="43" t="s">
        <v>1075</v>
      </c>
      <c r="C225" s="44" t="s">
        <v>1076</v>
      </c>
      <c r="D225" s="45" t="s">
        <v>469</v>
      </c>
      <c r="E225" s="46" t="s">
        <v>574</v>
      </c>
      <c r="F225" s="45" t="s">
        <v>1077</v>
      </c>
      <c r="G225" s="46" t="s">
        <v>1078</v>
      </c>
      <c r="H225" s="47">
        <v>352453.25</v>
      </c>
      <c r="I225" s="47">
        <v>2</v>
      </c>
      <c r="J225" s="46" t="s">
        <v>115</v>
      </c>
      <c r="K225" s="48">
        <v>2</v>
      </c>
      <c r="L225" s="48" t="s">
        <v>116</v>
      </c>
      <c r="M225" s="45" t="s">
        <v>117</v>
      </c>
      <c r="N225" s="49">
        <v>0</v>
      </c>
      <c r="O225" s="49">
        <v>0</v>
      </c>
      <c r="P225" s="49">
        <v>0</v>
      </c>
      <c r="Q225" s="45" t="s">
        <v>102</v>
      </c>
      <c r="R225" s="45" t="s">
        <v>102</v>
      </c>
      <c r="S225" s="45" t="s">
        <v>102</v>
      </c>
      <c r="T225" s="45" t="s">
        <v>273</v>
      </c>
      <c r="U225" s="50">
        <v>4</v>
      </c>
    </row>
    <row r="226" spans="2:21" ht="14.5" outlineLevel="3">
      <c r="B226" s="43" t="s">
        <v>1079</v>
      </c>
      <c r="C226" s="44" t="s">
        <v>1080</v>
      </c>
      <c r="D226" s="45" t="s">
        <v>469</v>
      </c>
      <c r="E226" s="46" t="s">
        <v>574</v>
      </c>
      <c r="F226" s="45" t="s">
        <v>1081</v>
      </c>
      <c r="G226" s="46" t="s">
        <v>1082</v>
      </c>
      <c r="H226" s="47">
        <v>35333.17</v>
      </c>
      <c r="I226" s="47">
        <v>3</v>
      </c>
      <c r="J226" s="46" t="s">
        <v>115</v>
      </c>
      <c r="K226" s="48">
        <v>2</v>
      </c>
      <c r="L226" s="48" t="s">
        <v>116</v>
      </c>
      <c r="M226" s="45" t="s">
        <v>117</v>
      </c>
      <c r="N226" s="49">
        <v>0</v>
      </c>
      <c r="O226" s="49">
        <v>0</v>
      </c>
      <c r="P226" s="49">
        <v>0</v>
      </c>
      <c r="Q226" s="45" t="s">
        <v>102</v>
      </c>
      <c r="R226" s="45" t="s">
        <v>102</v>
      </c>
      <c r="S226" s="45" t="s">
        <v>102</v>
      </c>
      <c r="T226" s="45" t="s">
        <v>198</v>
      </c>
      <c r="U226" s="50">
        <v>4</v>
      </c>
    </row>
    <row r="227" spans="2:21" ht="14.5" outlineLevel="3">
      <c r="B227" s="43" t="s">
        <v>1083</v>
      </c>
      <c r="C227" s="44" t="s">
        <v>1084</v>
      </c>
      <c r="D227" s="45" t="s">
        <v>1085</v>
      </c>
      <c r="E227" s="46" t="s">
        <v>574</v>
      </c>
      <c r="F227" s="45" t="s">
        <v>1086</v>
      </c>
      <c r="G227" s="46" t="s">
        <v>1087</v>
      </c>
      <c r="H227" s="47">
        <v>776451.25</v>
      </c>
      <c r="I227" s="47">
        <v>3.2</v>
      </c>
      <c r="J227" s="46" t="s">
        <v>115</v>
      </c>
      <c r="K227" s="48">
        <v>2</v>
      </c>
      <c r="L227" s="48" t="s">
        <v>116</v>
      </c>
      <c r="M227" s="45" t="s">
        <v>117</v>
      </c>
      <c r="N227" s="49">
        <v>0</v>
      </c>
      <c r="O227" s="49">
        <v>0</v>
      </c>
      <c r="P227" s="49">
        <v>0</v>
      </c>
      <c r="Q227" s="45" t="s">
        <v>102</v>
      </c>
      <c r="R227" s="45" t="s">
        <v>102</v>
      </c>
      <c r="S227" s="45" t="s">
        <v>102</v>
      </c>
      <c r="T227" s="45" t="s">
        <v>283</v>
      </c>
      <c r="U227" s="50">
        <v>4</v>
      </c>
    </row>
    <row r="228" spans="2:21" ht="14.5" outlineLevel="3">
      <c r="B228" s="43" t="s">
        <v>1088</v>
      </c>
      <c r="C228" s="44" t="s">
        <v>1089</v>
      </c>
      <c r="D228" s="45" t="s">
        <v>179</v>
      </c>
      <c r="E228" s="46" t="s">
        <v>574</v>
      </c>
      <c r="F228" s="45" t="s">
        <v>1090</v>
      </c>
      <c r="G228" s="46" t="s">
        <v>1091</v>
      </c>
      <c r="H228" s="47">
        <v>363.48</v>
      </c>
      <c r="I228" s="47">
        <v>1000</v>
      </c>
      <c r="J228" s="46" t="s">
        <v>115</v>
      </c>
      <c r="K228" s="48">
        <v>2</v>
      </c>
      <c r="L228" s="48" t="s">
        <v>116</v>
      </c>
      <c r="M228" s="45" t="s">
        <v>117</v>
      </c>
      <c r="N228" s="49">
        <v>0</v>
      </c>
      <c r="O228" s="49">
        <v>0</v>
      </c>
      <c r="P228" s="49">
        <v>0</v>
      </c>
      <c r="Q228" s="45" t="s">
        <v>102</v>
      </c>
      <c r="R228" s="45" t="s">
        <v>102</v>
      </c>
      <c r="S228" s="45" t="s">
        <v>102</v>
      </c>
      <c r="T228" s="45" t="s">
        <v>288</v>
      </c>
      <c r="U228" s="50">
        <v>4</v>
      </c>
    </row>
    <row r="229" spans="2:21" ht="14.5" outlineLevel="3">
      <c r="B229" s="43" t="s">
        <v>1092</v>
      </c>
      <c r="C229" s="44" t="s">
        <v>1093</v>
      </c>
      <c r="D229" s="45" t="s">
        <v>469</v>
      </c>
      <c r="E229" s="46" t="s">
        <v>574</v>
      </c>
      <c r="F229" s="45" t="s">
        <v>1094</v>
      </c>
      <c r="G229" s="46" t="s">
        <v>1095</v>
      </c>
      <c r="H229" s="47">
        <v>357693.41</v>
      </c>
      <c r="I229" s="47">
        <v>2</v>
      </c>
      <c r="J229" s="46" t="s">
        <v>115</v>
      </c>
      <c r="K229" s="48">
        <v>2</v>
      </c>
      <c r="L229" s="48" t="s">
        <v>116</v>
      </c>
      <c r="M229" s="45" t="s">
        <v>117</v>
      </c>
      <c r="N229" s="49">
        <v>0</v>
      </c>
      <c r="O229" s="49">
        <v>0</v>
      </c>
      <c r="P229" s="49">
        <v>0</v>
      </c>
      <c r="Q229" s="45" t="s">
        <v>102</v>
      </c>
      <c r="R229" s="45" t="s">
        <v>102</v>
      </c>
      <c r="S229" s="45" t="s">
        <v>102</v>
      </c>
      <c r="T229" s="45" t="s">
        <v>203</v>
      </c>
      <c r="U229" s="50">
        <v>4</v>
      </c>
    </row>
    <row r="230" spans="2:21" ht="14.5" outlineLevel="3">
      <c r="B230" s="43" t="s">
        <v>1096</v>
      </c>
      <c r="C230" s="44" t="s">
        <v>1097</v>
      </c>
      <c r="D230" s="45" t="s">
        <v>469</v>
      </c>
      <c r="E230" s="46" t="s">
        <v>574</v>
      </c>
      <c r="F230" s="45" t="s">
        <v>1098</v>
      </c>
      <c r="G230" s="46" t="s">
        <v>1099</v>
      </c>
      <c r="H230" s="47">
        <v>488560.91</v>
      </c>
      <c r="I230" s="47">
        <v>2</v>
      </c>
      <c r="J230" s="46" t="s">
        <v>115</v>
      </c>
      <c r="K230" s="48">
        <v>2</v>
      </c>
      <c r="L230" s="48" t="s">
        <v>116</v>
      </c>
      <c r="M230" s="45" t="s">
        <v>117</v>
      </c>
      <c r="N230" s="49">
        <v>0</v>
      </c>
      <c r="O230" s="49">
        <v>0</v>
      </c>
      <c r="P230" s="49">
        <v>0</v>
      </c>
      <c r="Q230" s="45" t="s">
        <v>102</v>
      </c>
      <c r="R230" s="45" t="s">
        <v>102</v>
      </c>
      <c r="S230" s="45" t="s">
        <v>102</v>
      </c>
      <c r="T230" s="45" t="s">
        <v>298</v>
      </c>
      <c r="U230" s="50">
        <v>4</v>
      </c>
    </row>
    <row r="231" spans="2:21" ht="14.5" outlineLevel="3">
      <c r="B231" s="43" t="s">
        <v>1100</v>
      </c>
      <c r="C231" s="44" t="s">
        <v>1101</v>
      </c>
      <c r="D231" s="45" t="s">
        <v>469</v>
      </c>
      <c r="E231" s="46" t="s">
        <v>574</v>
      </c>
      <c r="F231" s="45" t="s">
        <v>1102</v>
      </c>
      <c r="G231" s="46" t="s">
        <v>1103</v>
      </c>
      <c r="H231" s="47">
        <v>21823.87</v>
      </c>
      <c r="I231" s="47">
        <v>4</v>
      </c>
      <c r="J231" s="46" t="s">
        <v>115</v>
      </c>
      <c r="K231" s="48">
        <v>2</v>
      </c>
      <c r="L231" s="48" t="s">
        <v>116</v>
      </c>
      <c r="M231" s="45" t="s">
        <v>117</v>
      </c>
      <c r="N231" s="49">
        <v>0</v>
      </c>
      <c r="O231" s="49">
        <v>0</v>
      </c>
      <c r="P231" s="49">
        <v>0</v>
      </c>
      <c r="Q231" s="45" t="s">
        <v>102</v>
      </c>
      <c r="R231" s="45" t="s">
        <v>102</v>
      </c>
      <c r="S231" s="45" t="s">
        <v>102</v>
      </c>
      <c r="T231" s="45" t="s">
        <v>418</v>
      </c>
      <c r="U231" s="50">
        <v>4</v>
      </c>
    </row>
    <row r="232" spans="2:21" ht="14.5" outlineLevel="3">
      <c r="B232" s="43" t="s">
        <v>1104</v>
      </c>
      <c r="C232" s="44" t="s">
        <v>1105</v>
      </c>
      <c r="D232" s="45" t="s">
        <v>111</v>
      </c>
      <c r="E232" s="46" t="s">
        <v>574</v>
      </c>
      <c r="F232" s="45" t="s">
        <v>1106</v>
      </c>
      <c r="G232" s="46" t="s">
        <v>1107</v>
      </c>
      <c r="H232" s="47">
        <v>742.1</v>
      </c>
      <c r="I232" s="47">
        <v>380</v>
      </c>
      <c r="J232" s="46" t="s">
        <v>115</v>
      </c>
      <c r="K232" s="48">
        <v>2</v>
      </c>
      <c r="L232" s="48" t="s">
        <v>116</v>
      </c>
      <c r="M232" s="45" t="s">
        <v>117</v>
      </c>
      <c r="N232" s="49">
        <v>0</v>
      </c>
      <c r="O232" s="49">
        <v>0</v>
      </c>
      <c r="P232" s="49">
        <v>0</v>
      </c>
      <c r="Q232" s="45" t="s">
        <v>102</v>
      </c>
      <c r="R232" s="45" t="s">
        <v>102</v>
      </c>
      <c r="S232" s="45" t="s">
        <v>102</v>
      </c>
      <c r="T232" s="45" t="s">
        <v>208</v>
      </c>
      <c r="U232" s="50">
        <v>4</v>
      </c>
    </row>
    <row r="233" spans="2:21" ht="14.5" outlineLevel="3">
      <c r="B233" s="43" t="s">
        <v>1108</v>
      </c>
      <c r="C233" s="44" t="s">
        <v>1109</v>
      </c>
      <c r="D233" s="45" t="s">
        <v>276</v>
      </c>
      <c r="E233" s="46" t="s">
        <v>574</v>
      </c>
      <c r="F233" s="45" t="s">
        <v>1110</v>
      </c>
      <c r="G233" s="46" t="s">
        <v>1111</v>
      </c>
      <c r="H233" s="47">
        <v>45.43</v>
      </c>
      <c r="I233" s="47">
        <v>3750</v>
      </c>
      <c r="J233" s="46" t="s">
        <v>115</v>
      </c>
      <c r="K233" s="48">
        <v>2</v>
      </c>
      <c r="L233" s="48" t="s">
        <v>116</v>
      </c>
      <c r="M233" s="45" t="s">
        <v>117</v>
      </c>
      <c r="N233" s="49">
        <v>0</v>
      </c>
      <c r="O233" s="49">
        <v>0</v>
      </c>
      <c r="P233" s="49">
        <v>0</v>
      </c>
      <c r="Q233" s="45" t="s">
        <v>102</v>
      </c>
      <c r="R233" s="45" t="s">
        <v>102</v>
      </c>
      <c r="S233" s="45" t="s">
        <v>102</v>
      </c>
      <c r="T233" s="45" t="s">
        <v>303</v>
      </c>
      <c r="U233" s="50">
        <v>4</v>
      </c>
    </row>
    <row r="234" spans="2:21" ht="14.5" outlineLevel="3">
      <c r="B234" s="43" t="s">
        <v>1112</v>
      </c>
      <c r="C234" s="44" t="s">
        <v>1113</v>
      </c>
      <c r="D234" s="45" t="s">
        <v>179</v>
      </c>
      <c r="E234" s="46" t="s">
        <v>574</v>
      </c>
      <c r="F234" s="45" t="s">
        <v>1114</v>
      </c>
      <c r="G234" s="46" t="s">
        <v>1115</v>
      </c>
      <c r="H234" s="47">
        <v>272.61</v>
      </c>
      <c r="I234" s="47">
        <v>1000</v>
      </c>
      <c r="J234" s="46" t="s">
        <v>115</v>
      </c>
      <c r="K234" s="48">
        <v>2</v>
      </c>
      <c r="L234" s="48" t="s">
        <v>116</v>
      </c>
      <c r="M234" s="45" t="s">
        <v>117</v>
      </c>
      <c r="N234" s="49">
        <v>0</v>
      </c>
      <c r="O234" s="49">
        <v>0</v>
      </c>
      <c r="P234" s="49">
        <v>0</v>
      </c>
      <c r="Q234" s="45" t="s">
        <v>102</v>
      </c>
      <c r="R234" s="45" t="s">
        <v>102</v>
      </c>
      <c r="S234" s="45" t="s">
        <v>102</v>
      </c>
      <c r="T234" s="45" t="s">
        <v>213</v>
      </c>
      <c r="U234" s="50">
        <v>4</v>
      </c>
    </row>
    <row r="235" spans="2:21" ht="14.5" outlineLevel="3">
      <c r="B235" s="43" t="s">
        <v>1116</v>
      </c>
      <c r="C235" s="44" t="s">
        <v>1117</v>
      </c>
      <c r="D235" s="45" t="s">
        <v>111</v>
      </c>
      <c r="E235" s="46" t="s">
        <v>574</v>
      </c>
      <c r="F235" s="45" t="s">
        <v>1118</v>
      </c>
      <c r="G235" s="46" t="s">
        <v>1119</v>
      </c>
      <c r="H235" s="47">
        <v>742.1</v>
      </c>
      <c r="I235" s="47">
        <v>160</v>
      </c>
      <c r="J235" s="46" t="s">
        <v>115</v>
      </c>
      <c r="K235" s="48">
        <v>2</v>
      </c>
      <c r="L235" s="48" t="s">
        <v>116</v>
      </c>
      <c r="M235" s="45" t="s">
        <v>117</v>
      </c>
      <c r="N235" s="49">
        <v>0</v>
      </c>
      <c r="O235" s="49">
        <v>0</v>
      </c>
      <c r="P235" s="49">
        <v>0</v>
      </c>
      <c r="Q235" s="45" t="s">
        <v>102</v>
      </c>
      <c r="R235" s="45" t="s">
        <v>102</v>
      </c>
      <c r="S235" s="45" t="s">
        <v>102</v>
      </c>
      <c r="T235" s="45" t="s">
        <v>658</v>
      </c>
      <c r="U235" s="50">
        <v>4</v>
      </c>
    </row>
    <row r="236" spans="2:21" ht="14.5" outlineLevel="3">
      <c r="B236" s="43" t="s">
        <v>1120</v>
      </c>
      <c r="C236" s="44" t="s">
        <v>1121</v>
      </c>
      <c r="D236" s="45" t="s">
        <v>276</v>
      </c>
      <c r="E236" s="46" t="s">
        <v>574</v>
      </c>
      <c r="F236" s="45" t="s">
        <v>1122</v>
      </c>
      <c r="G236" s="46" t="s">
        <v>1123</v>
      </c>
      <c r="H236" s="47">
        <v>439.2</v>
      </c>
      <c r="I236" s="47">
        <v>700</v>
      </c>
      <c r="J236" s="46" t="s">
        <v>115</v>
      </c>
      <c r="K236" s="48">
        <v>2</v>
      </c>
      <c r="L236" s="48" t="s">
        <v>116</v>
      </c>
      <c r="M236" s="45" t="s">
        <v>117</v>
      </c>
      <c r="N236" s="49">
        <v>0</v>
      </c>
      <c r="O236" s="49">
        <v>0</v>
      </c>
      <c r="P236" s="49">
        <v>0</v>
      </c>
      <c r="Q236" s="45" t="s">
        <v>102</v>
      </c>
      <c r="R236" s="45" t="s">
        <v>102</v>
      </c>
      <c r="S236" s="45" t="s">
        <v>102</v>
      </c>
      <c r="T236" s="45" t="s">
        <v>663</v>
      </c>
      <c r="U236" s="50">
        <v>4</v>
      </c>
    </row>
    <row r="237" spans="2:21" ht="14.5" outlineLevel="3">
      <c r="B237" s="43" t="s">
        <v>1124</v>
      </c>
      <c r="C237" s="44" t="s">
        <v>1125</v>
      </c>
      <c r="D237" s="45" t="s">
        <v>276</v>
      </c>
      <c r="E237" s="46" t="s">
        <v>574</v>
      </c>
      <c r="F237" s="45" t="s">
        <v>1126</v>
      </c>
      <c r="G237" s="46" t="s">
        <v>1127</v>
      </c>
      <c r="H237" s="47">
        <v>106.01</v>
      </c>
      <c r="I237" s="47">
        <v>500</v>
      </c>
      <c r="J237" s="46" t="s">
        <v>115</v>
      </c>
      <c r="K237" s="48">
        <v>2</v>
      </c>
      <c r="L237" s="48" t="s">
        <v>116</v>
      </c>
      <c r="M237" s="45" t="s">
        <v>117</v>
      </c>
      <c r="N237" s="49">
        <v>0</v>
      </c>
      <c r="O237" s="49">
        <v>0</v>
      </c>
      <c r="P237" s="49">
        <v>0</v>
      </c>
      <c r="Q237" s="45" t="s">
        <v>102</v>
      </c>
      <c r="R237" s="45" t="s">
        <v>102</v>
      </c>
      <c r="S237" s="45" t="s">
        <v>102</v>
      </c>
      <c r="T237" s="45" t="s">
        <v>668</v>
      </c>
      <c r="U237" s="50">
        <v>4</v>
      </c>
    </row>
    <row r="238" spans="2:21" ht="14.5" outlineLevel="3">
      <c r="B238" s="43" t="s">
        <v>1128</v>
      </c>
      <c r="C238" s="44" t="s">
        <v>1129</v>
      </c>
      <c r="D238" s="45" t="s">
        <v>458</v>
      </c>
      <c r="E238" s="46" t="s">
        <v>574</v>
      </c>
      <c r="F238" s="45" t="s">
        <v>1130</v>
      </c>
      <c r="G238" s="46" t="s">
        <v>1129</v>
      </c>
      <c r="H238" s="47">
        <v>2271.7399999999998</v>
      </c>
      <c r="I238" s="47">
        <v>4</v>
      </c>
      <c r="J238" s="46" t="s">
        <v>115</v>
      </c>
      <c r="K238" s="48">
        <v>2</v>
      </c>
      <c r="L238" s="48" t="s">
        <v>116</v>
      </c>
      <c r="M238" s="45" t="s">
        <v>117</v>
      </c>
      <c r="N238" s="49">
        <v>0</v>
      </c>
      <c r="O238" s="49">
        <v>0</v>
      </c>
      <c r="P238" s="49">
        <v>0</v>
      </c>
      <c r="Q238" s="45" t="s">
        <v>102</v>
      </c>
      <c r="R238" s="45" t="s">
        <v>102</v>
      </c>
      <c r="S238" s="45" t="s">
        <v>102</v>
      </c>
      <c r="T238" s="45" t="s">
        <v>673</v>
      </c>
      <c r="U238" s="50">
        <v>4</v>
      </c>
    </row>
    <row r="239" spans="2:21" ht="14.5" outlineLevel="3">
      <c r="B239" s="43" t="s">
        <v>1131</v>
      </c>
      <c r="C239" s="44" t="s">
        <v>1132</v>
      </c>
      <c r="D239" s="45" t="s">
        <v>458</v>
      </c>
      <c r="E239" s="46" t="s">
        <v>574</v>
      </c>
      <c r="F239" s="45" t="s">
        <v>1133</v>
      </c>
      <c r="G239" s="46" t="s">
        <v>1132</v>
      </c>
      <c r="H239" s="47">
        <v>2271.7399999999998</v>
      </c>
      <c r="I239" s="47">
        <v>4</v>
      </c>
      <c r="J239" s="46" t="s">
        <v>115</v>
      </c>
      <c r="K239" s="48">
        <v>2</v>
      </c>
      <c r="L239" s="48" t="s">
        <v>116</v>
      </c>
      <c r="M239" s="45" t="s">
        <v>117</v>
      </c>
      <c r="N239" s="49">
        <v>0</v>
      </c>
      <c r="O239" s="49">
        <v>0</v>
      </c>
      <c r="P239" s="49">
        <v>0</v>
      </c>
      <c r="Q239" s="45" t="s">
        <v>102</v>
      </c>
      <c r="R239" s="45" t="s">
        <v>102</v>
      </c>
      <c r="S239" s="45" t="s">
        <v>102</v>
      </c>
      <c r="T239" s="45" t="s">
        <v>678</v>
      </c>
      <c r="U239" s="50">
        <v>4</v>
      </c>
    </row>
    <row r="240" spans="2:21" ht="14.5" outlineLevel="3">
      <c r="B240" s="43" t="s">
        <v>1134</v>
      </c>
      <c r="C240" s="44" t="s">
        <v>1135</v>
      </c>
      <c r="D240" s="45" t="s">
        <v>179</v>
      </c>
      <c r="E240" s="46" t="s">
        <v>574</v>
      </c>
      <c r="F240" s="45" t="s">
        <v>1136</v>
      </c>
      <c r="G240" s="46" t="s">
        <v>1137</v>
      </c>
      <c r="H240" s="47">
        <v>1272.18</v>
      </c>
      <c r="I240" s="47">
        <v>140</v>
      </c>
      <c r="J240" s="46" t="s">
        <v>115</v>
      </c>
      <c r="K240" s="48">
        <v>2</v>
      </c>
      <c r="L240" s="48" t="s">
        <v>116</v>
      </c>
      <c r="M240" s="45" t="s">
        <v>117</v>
      </c>
      <c r="N240" s="49">
        <v>0</v>
      </c>
      <c r="O240" s="49">
        <v>0</v>
      </c>
      <c r="P240" s="49">
        <v>0</v>
      </c>
      <c r="Q240" s="45" t="s">
        <v>102</v>
      </c>
      <c r="R240" s="45" t="s">
        <v>102</v>
      </c>
      <c r="S240" s="45" t="s">
        <v>102</v>
      </c>
      <c r="T240" s="45" t="s">
        <v>218</v>
      </c>
      <c r="U240" s="50">
        <v>4</v>
      </c>
    </row>
    <row r="241" spans="2:21" ht="14.5" outlineLevel="3">
      <c r="B241" s="43" t="s">
        <v>1138</v>
      </c>
      <c r="C241" s="44" t="s">
        <v>1139</v>
      </c>
      <c r="D241" s="45" t="s">
        <v>179</v>
      </c>
      <c r="E241" s="46" t="s">
        <v>574</v>
      </c>
      <c r="F241" s="45" t="s">
        <v>1140</v>
      </c>
      <c r="G241" s="46" t="s">
        <v>1141</v>
      </c>
      <c r="H241" s="47">
        <v>1226.74</v>
      </c>
      <c r="I241" s="47">
        <v>50</v>
      </c>
      <c r="J241" s="46" t="s">
        <v>115</v>
      </c>
      <c r="K241" s="48">
        <v>2</v>
      </c>
      <c r="L241" s="48" t="s">
        <v>116</v>
      </c>
      <c r="M241" s="45" t="s">
        <v>117</v>
      </c>
      <c r="N241" s="49">
        <v>0</v>
      </c>
      <c r="O241" s="49">
        <v>0</v>
      </c>
      <c r="P241" s="49">
        <v>0</v>
      </c>
      <c r="Q241" s="45" t="s">
        <v>102</v>
      </c>
      <c r="R241" s="45" t="s">
        <v>102</v>
      </c>
      <c r="S241" s="45" t="s">
        <v>102</v>
      </c>
      <c r="T241" s="45" t="s">
        <v>223</v>
      </c>
      <c r="U241" s="50">
        <v>4</v>
      </c>
    </row>
    <row r="242" spans="2:21" ht="14.5" outlineLevel="3">
      <c r="B242" s="43" t="s">
        <v>1142</v>
      </c>
      <c r="C242" s="44" t="s">
        <v>1143</v>
      </c>
      <c r="D242" s="45" t="s">
        <v>179</v>
      </c>
      <c r="E242" s="46" t="s">
        <v>574</v>
      </c>
      <c r="F242" s="45" t="s">
        <v>1144</v>
      </c>
      <c r="G242" s="46" t="s">
        <v>1145</v>
      </c>
      <c r="H242" s="47">
        <v>378.62</v>
      </c>
      <c r="I242" s="47">
        <v>90</v>
      </c>
      <c r="J242" s="46" t="s">
        <v>115</v>
      </c>
      <c r="K242" s="48">
        <v>2</v>
      </c>
      <c r="L242" s="48" t="s">
        <v>116</v>
      </c>
      <c r="M242" s="45" t="s">
        <v>117</v>
      </c>
      <c r="N242" s="49">
        <v>0</v>
      </c>
      <c r="O242" s="49">
        <v>0</v>
      </c>
      <c r="P242" s="49">
        <v>0</v>
      </c>
      <c r="Q242" s="45" t="s">
        <v>102</v>
      </c>
      <c r="R242" s="45" t="s">
        <v>102</v>
      </c>
      <c r="S242" s="45" t="s">
        <v>102</v>
      </c>
      <c r="T242" s="45" t="s">
        <v>691</v>
      </c>
      <c r="U242" s="50">
        <v>4</v>
      </c>
    </row>
    <row r="243" spans="2:21" ht="14.5" outlineLevel="3">
      <c r="B243" s="43" t="s">
        <v>1146</v>
      </c>
      <c r="C243" s="44" t="s">
        <v>1147</v>
      </c>
      <c r="D243" s="45" t="s">
        <v>179</v>
      </c>
      <c r="E243" s="46" t="s">
        <v>574</v>
      </c>
      <c r="F243" s="45" t="s">
        <v>1148</v>
      </c>
      <c r="G243" s="46" t="s">
        <v>1149</v>
      </c>
      <c r="H243" s="47">
        <v>1075.29</v>
      </c>
      <c r="I243" s="47">
        <v>40</v>
      </c>
      <c r="J243" s="46" t="s">
        <v>115</v>
      </c>
      <c r="K243" s="48">
        <v>2</v>
      </c>
      <c r="L243" s="48" t="s">
        <v>116</v>
      </c>
      <c r="M243" s="45" t="s">
        <v>117</v>
      </c>
      <c r="N243" s="49">
        <v>0</v>
      </c>
      <c r="O243" s="49">
        <v>0</v>
      </c>
      <c r="P243" s="49">
        <v>0</v>
      </c>
      <c r="Q243" s="45" t="s">
        <v>102</v>
      </c>
      <c r="R243" s="45" t="s">
        <v>102</v>
      </c>
      <c r="S243" s="45" t="s">
        <v>102</v>
      </c>
      <c r="T243" s="45" t="s">
        <v>695</v>
      </c>
      <c r="U243" s="50">
        <v>4</v>
      </c>
    </row>
    <row r="244" spans="2:21" ht="14.5" outlineLevel="3">
      <c r="B244" s="43" t="s">
        <v>1150</v>
      </c>
      <c r="C244" s="44" t="s">
        <v>1151</v>
      </c>
      <c r="D244" s="45" t="s">
        <v>458</v>
      </c>
      <c r="E244" s="46" t="s">
        <v>574</v>
      </c>
      <c r="F244" s="45" t="s">
        <v>1152</v>
      </c>
      <c r="G244" s="46" t="s">
        <v>1153</v>
      </c>
      <c r="H244" s="47">
        <v>1317.61</v>
      </c>
      <c r="I244" s="47">
        <v>2</v>
      </c>
      <c r="J244" s="46" t="s">
        <v>115</v>
      </c>
      <c r="K244" s="48">
        <v>2</v>
      </c>
      <c r="L244" s="48" t="s">
        <v>116</v>
      </c>
      <c r="M244" s="45" t="s">
        <v>117</v>
      </c>
      <c r="N244" s="49">
        <v>0</v>
      </c>
      <c r="O244" s="49">
        <v>0</v>
      </c>
      <c r="P244" s="49">
        <v>0</v>
      </c>
      <c r="Q244" s="45" t="s">
        <v>102</v>
      </c>
      <c r="R244" s="45" t="s">
        <v>102</v>
      </c>
      <c r="S244" s="45" t="s">
        <v>102</v>
      </c>
      <c r="T244" s="45" t="s">
        <v>228</v>
      </c>
      <c r="U244" s="50">
        <v>4</v>
      </c>
    </row>
    <row r="245" spans="2:21" ht="14.5" outlineLevel="3">
      <c r="B245" s="43" t="s">
        <v>1154</v>
      </c>
      <c r="C245" s="44" t="s">
        <v>1155</v>
      </c>
      <c r="D245" s="45" t="s">
        <v>111</v>
      </c>
      <c r="E245" s="46" t="s">
        <v>574</v>
      </c>
      <c r="F245" s="45" t="s">
        <v>1156</v>
      </c>
      <c r="G245" s="46" t="s">
        <v>1157</v>
      </c>
      <c r="H245" s="47">
        <v>45.43</v>
      </c>
      <c r="I245" s="47">
        <v>5000</v>
      </c>
      <c r="J245" s="46" t="s">
        <v>115</v>
      </c>
      <c r="K245" s="48">
        <v>2</v>
      </c>
      <c r="L245" s="48" t="s">
        <v>116</v>
      </c>
      <c r="M245" s="45" t="s">
        <v>117</v>
      </c>
      <c r="N245" s="49">
        <v>0</v>
      </c>
      <c r="O245" s="49">
        <v>0</v>
      </c>
      <c r="P245" s="49">
        <v>0</v>
      </c>
      <c r="Q245" s="45" t="s">
        <v>102</v>
      </c>
      <c r="R245" s="45" t="s">
        <v>102</v>
      </c>
      <c r="S245" s="45" t="s">
        <v>102</v>
      </c>
      <c r="T245" s="45" t="s">
        <v>233</v>
      </c>
      <c r="U245" s="50">
        <v>4</v>
      </c>
    </row>
    <row r="246" spans="2:21" ht="14.5" outlineLevel="3">
      <c r="B246" s="43" t="s">
        <v>1158</v>
      </c>
      <c r="C246" s="44" t="s">
        <v>1159</v>
      </c>
      <c r="D246" s="45" t="s">
        <v>111</v>
      </c>
      <c r="E246" s="46" t="s">
        <v>574</v>
      </c>
      <c r="F246" s="45" t="s">
        <v>1160</v>
      </c>
      <c r="G246" s="46" t="s">
        <v>1161</v>
      </c>
      <c r="H246" s="47">
        <v>30.29</v>
      </c>
      <c r="I246" s="47">
        <v>5000</v>
      </c>
      <c r="J246" s="46" t="s">
        <v>115</v>
      </c>
      <c r="K246" s="48">
        <v>2</v>
      </c>
      <c r="L246" s="48" t="s">
        <v>116</v>
      </c>
      <c r="M246" s="45" t="s">
        <v>117</v>
      </c>
      <c r="N246" s="49">
        <v>0</v>
      </c>
      <c r="O246" s="49">
        <v>0</v>
      </c>
      <c r="P246" s="49">
        <v>0</v>
      </c>
      <c r="Q246" s="45" t="s">
        <v>102</v>
      </c>
      <c r="R246" s="45" t="s">
        <v>102</v>
      </c>
      <c r="S246" s="45" t="s">
        <v>102</v>
      </c>
      <c r="T246" s="45" t="s">
        <v>708</v>
      </c>
      <c r="U246" s="50">
        <v>4</v>
      </c>
    </row>
    <row r="247" spans="2:21" ht="14.5" outlineLevel="2">
      <c r="B247" s="35" t="s">
        <v>1162</v>
      </c>
      <c r="C247" s="36" t="s">
        <v>1163</v>
      </c>
      <c r="D247" s="37" t="s">
        <v>102</v>
      </c>
      <c r="E247" s="38" t="s">
        <v>102</v>
      </c>
      <c r="F247" s="37" t="s">
        <v>102</v>
      </c>
      <c r="G247" s="38" t="s">
        <v>102</v>
      </c>
      <c r="H247" s="39">
        <v>0</v>
      </c>
      <c r="I247" s="39">
        <v>0</v>
      </c>
      <c r="J247" s="38" t="s">
        <v>102</v>
      </c>
      <c r="K247" s="40">
        <v>0</v>
      </c>
      <c r="L247" s="40" t="s">
        <v>102</v>
      </c>
      <c r="M247" s="37" t="s">
        <v>102</v>
      </c>
      <c r="N247" s="41">
        <v>0</v>
      </c>
      <c r="O247" s="41">
        <v>0</v>
      </c>
      <c r="P247" s="41">
        <v>0</v>
      </c>
      <c r="Q247" s="37" t="s">
        <v>102</v>
      </c>
      <c r="R247" s="37" t="s">
        <v>102</v>
      </c>
      <c r="S247" s="37" t="s">
        <v>1164</v>
      </c>
      <c r="T247" s="37" t="s">
        <v>102</v>
      </c>
      <c r="U247" s="42">
        <v>3</v>
      </c>
    </row>
    <row r="248" spans="2:21" ht="14.5" outlineLevel="3">
      <c r="B248" s="43" t="s">
        <v>1165</v>
      </c>
      <c r="C248" s="44" t="s">
        <v>1166</v>
      </c>
      <c r="D248" s="45" t="s">
        <v>469</v>
      </c>
      <c r="E248" s="46" t="s">
        <v>574</v>
      </c>
      <c r="F248" s="45" t="s">
        <v>1167</v>
      </c>
      <c r="G248" s="46" t="s">
        <v>1168</v>
      </c>
      <c r="H248" s="47">
        <v>221600.89</v>
      </c>
      <c r="I248" s="47">
        <v>1</v>
      </c>
      <c r="J248" s="46" t="s">
        <v>115</v>
      </c>
      <c r="K248" s="48">
        <v>2</v>
      </c>
      <c r="L248" s="48" t="s">
        <v>116</v>
      </c>
      <c r="M248" s="45" t="s">
        <v>117</v>
      </c>
      <c r="N248" s="49">
        <v>0</v>
      </c>
      <c r="O248" s="49">
        <v>0</v>
      </c>
      <c r="P248" s="49">
        <v>0</v>
      </c>
      <c r="Q248" s="45" t="s">
        <v>102</v>
      </c>
      <c r="R248" s="45" t="s">
        <v>102</v>
      </c>
      <c r="S248" s="45" t="s">
        <v>102</v>
      </c>
      <c r="T248" s="45" t="s">
        <v>118</v>
      </c>
      <c r="U248" s="50">
        <v>4</v>
      </c>
    </row>
    <row r="249" spans="2:21" ht="14.5" outlineLevel="3">
      <c r="B249" s="43" t="s">
        <v>1169</v>
      </c>
      <c r="C249" s="44" t="s">
        <v>1170</v>
      </c>
      <c r="D249" s="45" t="s">
        <v>469</v>
      </c>
      <c r="E249" s="46" t="s">
        <v>574</v>
      </c>
      <c r="F249" s="45" t="s">
        <v>1171</v>
      </c>
      <c r="G249" s="46" t="s">
        <v>1172</v>
      </c>
      <c r="H249" s="47">
        <v>136107.66</v>
      </c>
      <c r="I249" s="47">
        <v>1</v>
      </c>
      <c r="J249" s="46" t="s">
        <v>115</v>
      </c>
      <c r="K249" s="48">
        <v>2</v>
      </c>
      <c r="L249" s="48" t="s">
        <v>116</v>
      </c>
      <c r="M249" s="45" t="s">
        <v>117</v>
      </c>
      <c r="N249" s="49">
        <v>0</v>
      </c>
      <c r="O249" s="49">
        <v>0</v>
      </c>
      <c r="P249" s="49">
        <v>0</v>
      </c>
      <c r="Q249" s="45" t="s">
        <v>102</v>
      </c>
      <c r="R249" s="45" t="s">
        <v>102</v>
      </c>
      <c r="S249" s="45" t="s">
        <v>102</v>
      </c>
      <c r="T249" s="45" t="s">
        <v>123</v>
      </c>
      <c r="U249" s="50">
        <v>4</v>
      </c>
    </row>
    <row r="250" spans="2:21" ht="14.5" outlineLevel="3">
      <c r="B250" s="43" t="s">
        <v>1173</v>
      </c>
      <c r="C250" s="44" t="s">
        <v>1174</v>
      </c>
      <c r="D250" s="45" t="s">
        <v>458</v>
      </c>
      <c r="E250" s="46" t="s">
        <v>574</v>
      </c>
      <c r="F250" s="45" t="s">
        <v>1175</v>
      </c>
      <c r="G250" s="46" t="s">
        <v>1176</v>
      </c>
      <c r="H250" s="47">
        <v>31410.62</v>
      </c>
      <c r="I250" s="47">
        <v>4</v>
      </c>
      <c r="J250" s="46" t="s">
        <v>115</v>
      </c>
      <c r="K250" s="48">
        <v>2</v>
      </c>
      <c r="L250" s="48" t="s">
        <v>116</v>
      </c>
      <c r="M250" s="45" t="s">
        <v>117</v>
      </c>
      <c r="N250" s="49">
        <v>0</v>
      </c>
      <c r="O250" s="49">
        <v>0</v>
      </c>
      <c r="P250" s="49">
        <v>0</v>
      </c>
      <c r="Q250" s="45" t="s">
        <v>102</v>
      </c>
      <c r="R250" s="45" t="s">
        <v>102</v>
      </c>
      <c r="S250" s="45" t="s">
        <v>102</v>
      </c>
      <c r="T250" s="45" t="s">
        <v>128</v>
      </c>
      <c r="U250" s="50">
        <v>4</v>
      </c>
    </row>
    <row r="251" spans="2:21" ht="14.5" outlineLevel="3">
      <c r="B251" s="43" t="s">
        <v>1177</v>
      </c>
      <c r="C251" s="44" t="s">
        <v>1178</v>
      </c>
      <c r="D251" s="45" t="s">
        <v>469</v>
      </c>
      <c r="E251" s="46" t="s">
        <v>574</v>
      </c>
      <c r="F251" s="45" t="s">
        <v>1179</v>
      </c>
      <c r="G251" s="46" t="s">
        <v>1180</v>
      </c>
      <c r="H251" s="47">
        <v>122144.01</v>
      </c>
      <c r="I251" s="47">
        <v>2</v>
      </c>
      <c r="J251" s="46" t="s">
        <v>115</v>
      </c>
      <c r="K251" s="48">
        <v>2</v>
      </c>
      <c r="L251" s="48" t="s">
        <v>116</v>
      </c>
      <c r="M251" s="45" t="s">
        <v>117</v>
      </c>
      <c r="N251" s="49">
        <v>0</v>
      </c>
      <c r="O251" s="49">
        <v>0</v>
      </c>
      <c r="P251" s="49">
        <v>0</v>
      </c>
      <c r="Q251" s="45" t="s">
        <v>102</v>
      </c>
      <c r="R251" s="45" t="s">
        <v>102</v>
      </c>
      <c r="S251" s="45" t="s">
        <v>102</v>
      </c>
      <c r="T251" s="45" t="s">
        <v>133</v>
      </c>
      <c r="U251" s="50">
        <v>4</v>
      </c>
    </row>
    <row r="252" spans="2:21" ht="14.5" outlineLevel="3">
      <c r="B252" s="43" t="s">
        <v>1181</v>
      </c>
      <c r="C252" s="44" t="s">
        <v>1182</v>
      </c>
      <c r="D252" s="45" t="s">
        <v>469</v>
      </c>
      <c r="E252" s="46" t="s">
        <v>574</v>
      </c>
      <c r="F252" s="45" t="s">
        <v>1183</v>
      </c>
      <c r="G252" s="46" t="s">
        <v>1184</v>
      </c>
      <c r="H252" s="47">
        <v>88991.72</v>
      </c>
      <c r="I252" s="47">
        <v>3</v>
      </c>
      <c r="J252" s="46" t="s">
        <v>115</v>
      </c>
      <c r="K252" s="48">
        <v>2</v>
      </c>
      <c r="L252" s="48" t="s">
        <v>116</v>
      </c>
      <c r="M252" s="45" t="s">
        <v>117</v>
      </c>
      <c r="N252" s="49">
        <v>0</v>
      </c>
      <c r="O252" s="49">
        <v>0</v>
      </c>
      <c r="P252" s="49">
        <v>0</v>
      </c>
      <c r="Q252" s="45" t="s">
        <v>102</v>
      </c>
      <c r="R252" s="45" t="s">
        <v>102</v>
      </c>
      <c r="S252" s="45" t="s">
        <v>102</v>
      </c>
      <c r="T252" s="45" t="s">
        <v>138</v>
      </c>
      <c r="U252" s="50">
        <v>4</v>
      </c>
    </row>
    <row r="253" spans="2:21" ht="14.5" outlineLevel="3">
      <c r="B253" s="43" t="s">
        <v>1185</v>
      </c>
      <c r="C253" s="44" t="s">
        <v>1186</v>
      </c>
      <c r="D253" s="45" t="s">
        <v>469</v>
      </c>
      <c r="E253" s="46" t="s">
        <v>574</v>
      </c>
      <c r="F253" s="45" t="s">
        <v>1187</v>
      </c>
      <c r="G253" s="46" t="s">
        <v>1188</v>
      </c>
      <c r="H253" s="47">
        <v>88991.72</v>
      </c>
      <c r="I253" s="47">
        <v>4</v>
      </c>
      <c r="J253" s="46" t="s">
        <v>115</v>
      </c>
      <c r="K253" s="48">
        <v>2</v>
      </c>
      <c r="L253" s="48" t="s">
        <v>116</v>
      </c>
      <c r="M253" s="45" t="s">
        <v>117</v>
      </c>
      <c r="N253" s="49">
        <v>0</v>
      </c>
      <c r="O253" s="49">
        <v>0</v>
      </c>
      <c r="P253" s="49">
        <v>0</v>
      </c>
      <c r="Q253" s="45" t="s">
        <v>102</v>
      </c>
      <c r="R253" s="45" t="s">
        <v>102</v>
      </c>
      <c r="S253" s="45" t="s">
        <v>102</v>
      </c>
      <c r="T253" s="45" t="s">
        <v>143</v>
      </c>
      <c r="U253" s="50">
        <v>4</v>
      </c>
    </row>
    <row r="254" spans="2:21" ht="14.5" outlineLevel="3">
      <c r="B254" s="43" t="s">
        <v>1189</v>
      </c>
      <c r="C254" s="44" t="s">
        <v>1190</v>
      </c>
      <c r="D254" s="45" t="s">
        <v>469</v>
      </c>
      <c r="E254" s="46" t="s">
        <v>574</v>
      </c>
      <c r="F254" s="45" t="s">
        <v>1191</v>
      </c>
      <c r="G254" s="46" t="s">
        <v>1192</v>
      </c>
      <c r="H254" s="47">
        <v>88991.72</v>
      </c>
      <c r="I254" s="47">
        <v>1</v>
      </c>
      <c r="J254" s="46" t="s">
        <v>115</v>
      </c>
      <c r="K254" s="48">
        <v>2</v>
      </c>
      <c r="L254" s="48" t="s">
        <v>116</v>
      </c>
      <c r="M254" s="45" t="s">
        <v>117</v>
      </c>
      <c r="N254" s="49">
        <v>0</v>
      </c>
      <c r="O254" s="49">
        <v>0</v>
      </c>
      <c r="P254" s="49">
        <v>0</v>
      </c>
      <c r="Q254" s="45" t="s">
        <v>102</v>
      </c>
      <c r="R254" s="45" t="s">
        <v>102</v>
      </c>
      <c r="S254" s="45" t="s">
        <v>102</v>
      </c>
      <c r="T254" s="45" t="s">
        <v>176</v>
      </c>
      <c r="U254" s="50">
        <v>4</v>
      </c>
    </row>
    <row r="255" spans="2:21" ht="14.5" outlineLevel="3">
      <c r="B255" s="43" t="s">
        <v>1193</v>
      </c>
      <c r="C255" s="44" t="s">
        <v>1194</v>
      </c>
      <c r="D255" s="45" t="s">
        <v>469</v>
      </c>
      <c r="E255" s="46" t="s">
        <v>574</v>
      </c>
      <c r="F255" s="45" t="s">
        <v>1195</v>
      </c>
      <c r="G255" s="46" t="s">
        <v>1196</v>
      </c>
      <c r="H255" s="47">
        <v>196051.37</v>
      </c>
      <c r="I255" s="47">
        <v>1</v>
      </c>
      <c r="J255" s="46" t="s">
        <v>115</v>
      </c>
      <c r="K255" s="48">
        <v>2</v>
      </c>
      <c r="L255" s="48" t="s">
        <v>116</v>
      </c>
      <c r="M255" s="45" t="s">
        <v>117</v>
      </c>
      <c r="N255" s="49">
        <v>0</v>
      </c>
      <c r="O255" s="49">
        <v>0</v>
      </c>
      <c r="P255" s="49">
        <v>0</v>
      </c>
      <c r="Q255" s="45" t="s">
        <v>102</v>
      </c>
      <c r="R255" s="45" t="s">
        <v>102</v>
      </c>
      <c r="S255" s="45" t="s">
        <v>102</v>
      </c>
      <c r="T255" s="45" t="s">
        <v>182</v>
      </c>
      <c r="U255" s="50">
        <v>4</v>
      </c>
    </row>
    <row r="256" spans="2:21" ht="14.5" outlineLevel="3">
      <c r="B256" s="43" t="s">
        <v>1197</v>
      </c>
      <c r="C256" s="44" t="s">
        <v>1198</v>
      </c>
      <c r="D256" s="45" t="s">
        <v>469</v>
      </c>
      <c r="E256" s="46" t="s">
        <v>574</v>
      </c>
      <c r="F256" s="45" t="s">
        <v>1199</v>
      </c>
      <c r="G256" s="46" t="s">
        <v>1200</v>
      </c>
      <c r="H256" s="47">
        <v>43632.6</v>
      </c>
      <c r="I256" s="47">
        <v>10</v>
      </c>
      <c r="J256" s="46" t="s">
        <v>115</v>
      </c>
      <c r="K256" s="48">
        <v>2</v>
      </c>
      <c r="L256" s="48" t="s">
        <v>116</v>
      </c>
      <c r="M256" s="45" t="s">
        <v>117</v>
      </c>
      <c r="N256" s="49">
        <v>0</v>
      </c>
      <c r="O256" s="49">
        <v>0</v>
      </c>
      <c r="P256" s="49">
        <v>0</v>
      </c>
      <c r="Q256" s="45" t="s">
        <v>102</v>
      </c>
      <c r="R256" s="45" t="s">
        <v>102</v>
      </c>
      <c r="S256" s="45" t="s">
        <v>102</v>
      </c>
      <c r="T256" s="45" t="s">
        <v>187</v>
      </c>
      <c r="U256" s="50">
        <v>4</v>
      </c>
    </row>
    <row r="257" spans="2:21" ht="14.5" outlineLevel="3">
      <c r="B257" s="43" t="s">
        <v>1201</v>
      </c>
      <c r="C257" s="44" t="s">
        <v>1202</v>
      </c>
      <c r="D257" s="45" t="s">
        <v>469</v>
      </c>
      <c r="E257" s="46" t="s">
        <v>574</v>
      </c>
      <c r="F257" s="45" t="s">
        <v>1203</v>
      </c>
      <c r="G257" s="46" t="s">
        <v>1202</v>
      </c>
      <c r="H257" s="47">
        <v>97715.21</v>
      </c>
      <c r="I257" s="47">
        <v>2</v>
      </c>
      <c r="J257" s="46" t="s">
        <v>115</v>
      </c>
      <c r="K257" s="48">
        <v>2</v>
      </c>
      <c r="L257" s="48" t="s">
        <v>116</v>
      </c>
      <c r="M257" s="45" t="s">
        <v>117</v>
      </c>
      <c r="N257" s="49">
        <v>0</v>
      </c>
      <c r="O257" s="49">
        <v>0</v>
      </c>
      <c r="P257" s="49">
        <v>0</v>
      </c>
      <c r="Q257" s="45" t="s">
        <v>102</v>
      </c>
      <c r="R257" s="45" t="s">
        <v>102</v>
      </c>
      <c r="S257" s="45" t="s">
        <v>102</v>
      </c>
      <c r="T257" s="45" t="s">
        <v>259</v>
      </c>
      <c r="U257" s="50">
        <v>4</v>
      </c>
    </row>
    <row r="258" spans="2:21" ht="14.5" outlineLevel="2">
      <c r="B258" s="35" t="s">
        <v>1204</v>
      </c>
      <c r="C258" s="36" t="s">
        <v>1205</v>
      </c>
      <c r="D258" s="37" t="s">
        <v>102</v>
      </c>
      <c r="E258" s="38" t="s">
        <v>102</v>
      </c>
      <c r="F258" s="37" t="s">
        <v>102</v>
      </c>
      <c r="G258" s="38" t="s">
        <v>102</v>
      </c>
      <c r="H258" s="39">
        <v>0</v>
      </c>
      <c r="I258" s="39">
        <v>0</v>
      </c>
      <c r="J258" s="38" t="s">
        <v>102</v>
      </c>
      <c r="K258" s="40">
        <v>0</v>
      </c>
      <c r="L258" s="40" t="s">
        <v>102</v>
      </c>
      <c r="M258" s="37" t="s">
        <v>102</v>
      </c>
      <c r="N258" s="41">
        <v>0</v>
      </c>
      <c r="O258" s="41">
        <v>0</v>
      </c>
      <c r="P258" s="41">
        <v>0</v>
      </c>
      <c r="Q258" s="37" t="s">
        <v>102</v>
      </c>
      <c r="R258" s="37" t="s">
        <v>102</v>
      </c>
      <c r="S258" s="37" t="s">
        <v>1206</v>
      </c>
      <c r="T258" s="37" t="s">
        <v>102</v>
      </c>
      <c r="U258" s="42">
        <v>3</v>
      </c>
    </row>
    <row r="259" spans="2:21" ht="14.5" outlineLevel="3">
      <c r="B259" s="43" t="s">
        <v>1207</v>
      </c>
      <c r="C259" s="44" t="s">
        <v>1208</v>
      </c>
      <c r="D259" s="45" t="s">
        <v>469</v>
      </c>
      <c r="E259" s="46" t="s">
        <v>574</v>
      </c>
      <c r="F259" s="45" t="s">
        <v>1209</v>
      </c>
      <c r="G259" s="46" t="s">
        <v>1210</v>
      </c>
      <c r="H259" s="47">
        <v>503569.56</v>
      </c>
      <c r="I259" s="47">
        <v>1</v>
      </c>
      <c r="J259" s="46" t="s">
        <v>115</v>
      </c>
      <c r="K259" s="48">
        <v>2</v>
      </c>
      <c r="L259" s="48" t="s">
        <v>116</v>
      </c>
      <c r="M259" s="45" t="s">
        <v>117</v>
      </c>
      <c r="N259" s="49">
        <v>0</v>
      </c>
      <c r="O259" s="49">
        <v>0</v>
      </c>
      <c r="P259" s="49">
        <v>0</v>
      </c>
      <c r="Q259" s="45" t="s">
        <v>102</v>
      </c>
      <c r="R259" s="45" t="s">
        <v>102</v>
      </c>
      <c r="S259" s="45" t="s">
        <v>102</v>
      </c>
      <c r="T259" s="45" t="s">
        <v>118</v>
      </c>
      <c r="U259" s="50">
        <v>4</v>
      </c>
    </row>
    <row r="260" spans="2:21" ht="14.5" outlineLevel="3">
      <c r="B260" s="43" t="s">
        <v>1211</v>
      </c>
      <c r="C260" s="44" t="s">
        <v>1212</v>
      </c>
      <c r="D260" s="45" t="s">
        <v>469</v>
      </c>
      <c r="E260" s="46" t="s">
        <v>574</v>
      </c>
      <c r="F260" s="45" t="s">
        <v>1213</v>
      </c>
      <c r="G260" s="46" t="s">
        <v>1214</v>
      </c>
      <c r="H260" s="47">
        <v>4222790.41</v>
      </c>
      <c r="I260" s="47">
        <v>1</v>
      </c>
      <c r="J260" s="46" t="s">
        <v>115</v>
      </c>
      <c r="K260" s="48">
        <v>2</v>
      </c>
      <c r="L260" s="48" t="s">
        <v>116</v>
      </c>
      <c r="M260" s="45" t="s">
        <v>117</v>
      </c>
      <c r="N260" s="49">
        <v>0</v>
      </c>
      <c r="O260" s="49">
        <v>0</v>
      </c>
      <c r="P260" s="49">
        <v>0</v>
      </c>
      <c r="Q260" s="45" t="s">
        <v>102</v>
      </c>
      <c r="R260" s="45" t="s">
        <v>102</v>
      </c>
      <c r="S260" s="45" t="s">
        <v>102</v>
      </c>
      <c r="T260" s="45" t="s">
        <v>123</v>
      </c>
      <c r="U260" s="50">
        <v>4</v>
      </c>
    </row>
    <row r="261" spans="2:21" ht="14.5" outlineLevel="3">
      <c r="B261" s="43" t="s">
        <v>1215</v>
      </c>
      <c r="C261" s="44" t="s">
        <v>1216</v>
      </c>
      <c r="D261" s="45" t="s">
        <v>469</v>
      </c>
      <c r="E261" s="46" t="s">
        <v>574</v>
      </c>
      <c r="F261" s="45" t="s">
        <v>1217</v>
      </c>
      <c r="G261" s="46" t="s">
        <v>1218</v>
      </c>
      <c r="H261" s="47">
        <v>125173</v>
      </c>
      <c r="I261" s="47">
        <v>1</v>
      </c>
      <c r="J261" s="46" t="s">
        <v>115</v>
      </c>
      <c r="K261" s="48">
        <v>2</v>
      </c>
      <c r="L261" s="48" t="s">
        <v>116</v>
      </c>
      <c r="M261" s="45" t="s">
        <v>117</v>
      </c>
      <c r="N261" s="49">
        <v>0</v>
      </c>
      <c r="O261" s="49">
        <v>0</v>
      </c>
      <c r="P261" s="49">
        <v>0</v>
      </c>
      <c r="Q261" s="45" t="s">
        <v>102</v>
      </c>
      <c r="R261" s="45" t="s">
        <v>102</v>
      </c>
      <c r="S261" s="45" t="s">
        <v>102</v>
      </c>
      <c r="T261" s="45" t="s">
        <v>128</v>
      </c>
      <c r="U261" s="50">
        <v>4</v>
      </c>
    </row>
    <row r="262" spans="2:21" ht="14.5" outlineLevel="3">
      <c r="B262" s="43" t="s">
        <v>1219</v>
      </c>
      <c r="C262" s="44" t="s">
        <v>1220</v>
      </c>
      <c r="D262" s="45" t="s">
        <v>469</v>
      </c>
      <c r="E262" s="46" t="s">
        <v>574</v>
      </c>
      <c r="F262" s="45" t="s">
        <v>1221</v>
      </c>
      <c r="G262" s="46" t="s">
        <v>1222</v>
      </c>
      <c r="H262" s="47">
        <v>7496749.7699999996</v>
      </c>
      <c r="I262" s="47">
        <v>1</v>
      </c>
      <c r="J262" s="46" t="s">
        <v>115</v>
      </c>
      <c r="K262" s="48">
        <v>2</v>
      </c>
      <c r="L262" s="48" t="s">
        <v>116</v>
      </c>
      <c r="M262" s="45" t="s">
        <v>117</v>
      </c>
      <c r="N262" s="49">
        <v>0</v>
      </c>
      <c r="O262" s="49">
        <v>0</v>
      </c>
      <c r="P262" s="49">
        <v>0</v>
      </c>
      <c r="Q262" s="45" t="s">
        <v>102</v>
      </c>
      <c r="R262" s="45" t="s">
        <v>102</v>
      </c>
      <c r="S262" s="45" t="s">
        <v>102</v>
      </c>
      <c r="T262" s="45" t="s">
        <v>133</v>
      </c>
      <c r="U262" s="50">
        <v>4</v>
      </c>
    </row>
    <row r="263" spans="2:21" ht="14.5" outlineLevel="3">
      <c r="B263" s="43" t="s">
        <v>1223</v>
      </c>
      <c r="C263" s="44" t="s">
        <v>1224</v>
      </c>
      <c r="D263" s="45" t="s">
        <v>469</v>
      </c>
      <c r="E263" s="46" t="s">
        <v>574</v>
      </c>
      <c r="F263" s="45" t="s">
        <v>1225</v>
      </c>
      <c r="G263" s="46" t="s">
        <v>1226</v>
      </c>
      <c r="H263" s="47">
        <v>1079077.6200000001</v>
      </c>
      <c r="I263" s="47">
        <v>1</v>
      </c>
      <c r="J263" s="46" t="s">
        <v>115</v>
      </c>
      <c r="K263" s="48">
        <v>2</v>
      </c>
      <c r="L263" s="48" t="s">
        <v>116</v>
      </c>
      <c r="M263" s="45" t="s">
        <v>117</v>
      </c>
      <c r="N263" s="49">
        <v>0</v>
      </c>
      <c r="O263" s="49">
        <v>0</v>
      </c>
      <c r="P263" s="49">
        <v>0</v>
      </c>
      <c r="Q263" s="45" t="s">
        <v>102</v>
      </c>
      <c r="R263" s="45" t="s">
        <v>102</v>
      </c>
      <c r="S263" s="45" t="s">
        <v>102</v>
      </c>
      <c r="T263" s="45" t="s">
        <v>138</v>
      </c>
      <c r="U263" s="50">
        <v>4</v>
      </c>
    </row>
    <row r="264" spans="2:21" ht="14.5" outlineLevel="3">
      <c r="B264" s="43" t="s">
        <v>1227</v>
      </c>
      <c r="C264" s="44" t="s">
        <v>1228</v>
      </c>
      <c r="D264" s="45" t="s">
        <v>469</v>
      </c>
      <c r="E264" s="46" t="s">
        <v>574</v>
      </c>
      <c r="F264" s="45" t="s">
        <v>1229</v>
      </c>
      <c r="G264" s="46" t="s">
        <v>1230</v>
      </c>
      <c r="H264" s="47">
        <v>492210.84</v>
      </c>
      <c r="I264" s="47">
        <v>1</v>
      </c>
      <c r="J264" s="46" t="s">
        <v>115</v>
      </c>
      <c r="K264" s="48">
        <v>2</v>
      </c>
      <c r="L264" s="48" t="s">
        <v>116</v>
      </c>
      <c r="M264" s="45" t="s">
        <v>117</v>
      </c>
      <c r="N264" s="49">
        <v>0</v>
      </c>
      <c r="O264" s="49">
        <v>0</v>
      </c>
      <c r="P264" s="49">
        <v>0</v>
      </c>
      <c r="Q264" s="45" t="s">
        <v>102</v>
      </c>
      <c r="R264" s="45" t="s">
        <v>102</v>
      </c>
      <c r="S264" s="45" t="s">
        <v>102</v>
      </c>
      <c r="T264" s="45" t="s">
        <v>143</v>
      </c>
      <c r="U264" s="50">
        <v>4</v>
      </c>
    </row>
    <row r="265" spans="2:21" ht="14.5" outlineLevel="3">
      <c r="B265" s="43" t="s">
        <v>1231</v>
      </c>
      <c r="C265" s="44" t="s">
        <v>1232</v>
      </c>
      <c r="D265" s="45" t="s">
        <v>469</v>
      </c>
      <c r="E265" s="46" t="s">
        <v>574</v>
      </c>
      <c r="F265" s="45" t="s">
        <v>1233</v>
      </c>
      <c r="G265" s="46" t="s">
        <v>1234</v>
      </c>
      <c r="H265" s="47">
        <v>530073.22</v>
      </c>
      <c r="I265" s="47">
        <v>1</v>
      </c>
      <c r="J265" s="46" t="s">
        <v>115</v>
      </c>
      <c r="K265" s="48">
        <v>2</v>
      </c>
      <c r="L265" s="48" t="s">
        <v>116</v>
      </c>
      <c r="M265" s="45" t="s">
        <v>117</v>
      </c>
      <c r="N265" s="49">
        <v>0</v>
      </c>
      <c r="O265" s="49">
        <v>0</v>
      </c>
      <c r="P265" s="49">
        <v>0</v>
      </c>
      <c r="Q265" s="45" t="s">
        <v>102</v>
      </c>
      <c r="R265" s="45" t="s">
        <v>102</v>
      </c>
      <c r="S265" s="45" t="s">
        <v>102</v>
      </c>
      <c r="T265" s="45" t="s">
        <v>176</v>
      </c>
      <c r="U265" s="50">
        <v>4</v>
      </c>
    </row>
    <row r="266" spans="2:21" ht="14.5" outlineLevel="3">
      <c r="B266" s="43" t="s">
        <v>1235</v>
      </c>
      <c r="C266" s="44" t="s">
        <v>1236</v>
      </c>
      <c r="D266" s="45" t="s">
        <v>469</v>
      </c>
      <c r="E266" s="46" t="s">
        <v>574</v>
      </c>
      <c r="F266" s="45" t="s">
        <v>1237</v>
      </c>
      <c r="G266" s="46" t="s">
        <v>1238</v>
      </c>
      <c r="H266" s="47">
        <v>530073.22</v>
      </c>
      <c r="I266" s="47">
        <v>1</v>
      </c>
      <c r="J266" s="46" t="s">
        <v>115</v>
      </c>
      <c r="K266" s="48">
        <v>2</v>
      </c>
      <c r="L266" s="48" t="s">
        <v>116</v>
      </c>
      <c r="M266" s="45" t="s">
        <v>117</v>
      </c>
      <c r="N266" s="49">
        <v>0</v>
      </c>
      <c r="O266" s="49">
        <v>0</v>
      </c>
      <c r="P266" s="49">
        <v>0</v>
      </c>
      <c r="Q266" s="45" t="s">
        <v>102</v>
      </c>
      <c r="R266" s="45" t="s">
        <v>102</v>
      </c>
      <c r="S266" s="45" t="s">
        <v>102</v>
      </c>
      <c r="T266" s="45" t="s">
        <v>182</v>
      </c>
      <c r="U266" s="50">
        <v>4</v>
      </c>
    </row>
    <row r="267" spans="2:21" ht="14.5" outlineLevel="3">
      <c r="B267" s="43" t="s">
        <v>1239</v>
      </c>
      <c r="C267" s="44" t="s">
        <v>1240</v>
      </c>
      <c r="D267" s="45" t="s">
        <v>469</v>
      </c>
      <c r="E267" s="46" t="s">
        <v>574</v>
      </c>
      <c r="F267" s="45" t="s">
        <v>1241</v>
      </c>
      <c r="G267" s="46" t="s">
        <v>1242</v>
      </c>
      <c r="H267" s="47">
        <v>530073.22</v>
      </c>
      <c r="I267" s="47">
        <v>1</v>
      </c>
      <c r="J267" s="46" t="s">
        <v>115</v>
      </c>
      <c r="K267" s="48">
        <v>2</v>
      </c>
      <c r="L267" s="48" t="s">
        <v>116</v>
      </c>
      <c r="M267" s="45" t="s">
        <v>117</v>
      </c>
      <c r="N267" s="49">
        <v>0</v>
      </c>
      <c r="O267" s="49">
        <v>0</v>
      </c>
      <c r="P267" s="49">
        <v>0</v>
      </c>
      <c r="Q267" s="45" t="s">
        <v>102</v>
      </c>
      <c r="R267" s="45" t="s">
        <v>102</v>
      </c>
      <c r="S267" s="45" t="s">
        <v>102</v>
      </c>
      <c r="T267" s="45" t="s">
        <v>187</v>
      </c>
      <c r="U267" s="50">
        <v>4</v>
      </c>
    </row>
    <row r="268" spans="2:21" ht="14.5" outlineLevel="3">
      <c r="B268" s="43" t="s">
        <v>1243</v>
      </c>
      <c r="C268" s="44" t="s">
        <v>1244</v>
      </c>
      <c r="D268" s="45" t="s">
        <v>469</v>
      </c>
      <c r="E268" s="46" t="s">
        <v>574</v>
      </c>
      <c r="F268" s="45" t="s">
        <v>1245</v>
      </c>
      <c r="G268" s="46" t="s">
        <v>1246</v>
      </c>
      <c r="H268" s="47">
        <v>530073.22</v>
      </c>
      <c r="I268" s="47">
        <v>1</v>
      </c>
      <c r="J268" s="46" t="s">
        <v>115</v>
      </c>
      <c r="K268" s="48">
        <v>2</v>
      </c>
      <c r="L268" s="48" t="s">
        <v>116</v>
      </c>
      <c r="M268" s="45" t="s">
        <v>117</v>
      </c>
      <c r="N268" s="49">
        <v>0</v>
      </c>
      <c r="O268" s="49">
        <v>0</v>
      </c>
      <c r="P268" s="49">
        <v>0</v>
      </c>
      <c r="Q268" s="45" t="s">
        <v>102</v>
      </c>
      <c r="R268" s="45" t="s">
        <v>102</v>
      </c>
      <c r="S268" s="45" t="s">
        <v>102</v>
      </c>
      <c r="T268" s="45" t="s">
        <v>259</v>
      </c>
      <c r="U268" s="50">
        <v>4</v>
      </c>
    </row>
    <row r="269" spans="2:21" ht="14.5" outlineLevel="3">
      <c r="B269" s="43" t="s">
        <v>1247</v>
      </c>
      <c r="C269" s="44" t="s">
        <v>1248</v>
      </c>
      <c r="D269" s="45" t="s">
        <v>469</v>
      </c>
      <c r="E269" s="46" t="s">
        <v>574</v>
      </c>
      <c r="F269" s="45" t="s">
        <v>1249</v>
      </c>
      <c r="G269" s="46" t="s">
        <v>1250</v>
      </c>
      <c r="H269" s="47">
        <v>530073.22</v>
      </c>
      <c r="I269" s="47">
        <v>1</v>
      </c>
      <c r="J269" s="46" t="s">
        <v>115</v>
      </c>
      <c r="K269" s="48">
        <v>2</v>
      </c>
      <c r="L269" s="48" t="s">
        <v>116</v>
      </c>
      <c r="M269" s="45" t="s">
        <v>117</v>
      </c>
      <c r="N269" s="49">
        <v>0</v>
      </c>
      <c r="O269" s="49">
        <v>0</v>
      </c>
      <c r="P269" s="49">
        <v>0</v>
      </c>
      <c r="Q269" s="45" t="s">
        <v>102</v>
      </c>
      <c r="R269" s="45" t="s">
        <v>102</v>
      </c>
      <c r="S269" s="45" t="s">
        <v>102</v>
      </c>
      <c r="T269" s="45" t="s">
        <v>192</v>
      </c>
      <c r="U269" s="50">
        <v>4</v>
      </c>
    </row>
    <row r="270" spans="2:21" ht="14.5" outlineLevel="3">
      <c r="B270" s="43" t="s">
        <v>1251</v>
      </c>
      <c r="C270" s="44" t="s">
        <v>1252</v>
      </c>
      <c r="D270" s="45" t="s">
        <v>469</v>
      </c>
      <c r="E270" s="46" t="s">
        <v>574</v>
      </c>
      <c r="F270" s="45" t="s">
        <v>1253</v>
      </c>
      <c r="G270" s="46" t="s">
        <v>1254</v>
      </c>
      <c r="H270" s="47">
        <v>81782.720000000001</v>
      </c>
      <c r="I270" s="47">
        <v>1</v>
      </c>
      <c r="J270" s="46" t="s">
        <v>115</v>
      </c>
      <c r="K270" s="48">
        <v>2</v>
      </c>
      <c r="L270" s="48" t="s">
        <v>116</v>
      </c>
      <c r="M270" s="45" t="s">
        <v>117</v>
      </c>
      <c r="N270" s="49">
        <v>0</v>
      </c>
      <c r="O270" s="49">
        <v>0</v>
      </c>
      <c r="P270" s="49">
        <v>0</v>
      </c>
      <c r="Q270" s="45" t="s">
        <v>102</v>
      </c>
      <c r="R270" s="45" t="s">
        <v>102</v>
      </c>
      <c r="S270" s="45" t="s">
        <v>102</v>
      </c>
      <c r="T270" s="45" t="s">
        <v>615</v>
      </c>
      <c r="U270" s="50">
        <v>4</v>
      </c>
    </row>
    <row r="271" spans="2:21" ht="14.5" outlineLevel="3">
      <c r="B271" s="43" t="s">
        <v>1255</v>
      </c>
      <c r="C271" s="44" t="s">
        <v>1256</v>
      </c>
      <c r="D271" s="45" t="s">
        <v>469</v>
      </c>
      <c r="E271" s="46" t="s">
        <v>574</v>
      </c>
      <c r="F271" s="45" t="s">
        <v>1257</v>
      </c>
      <c r="G271" s="46" t="s">
        <v>1258</v>
      </c>
      <c r="H271" s="47">
        <v>13484002.470000001</v>
      </c>
      <c r="I271" s="47">
        <v>1</v>
      </c>
      <c r="J271" s="46" t="s">
        <v>115</v>
      </c>
      <c r="K271" s="48">
        <v>2</v>
      </c>
      <c r="L271" s="48" t="s">
        <v>116</v>
      </c>
      <c r="M271" s="45" t="s">
        <v>117</v>
      </c>
      <c r="N271" s="49">
        <v>0</v>
      </c>
      <c r="O271" s="49">
        <v>0</v>
      </c>
      <c r="P271" s="49">
        <v>0</v>
      </c>
      <c r="Q271" s="45" t="s">
        <v>102</v>
      </c>
      <c r="R271" s="45" t="s">
        <v>102</v>
      </c>
      <c r="S271" s="45" t="s">
        <v>102</v>
      </c>
      <c r="T271" s="45" t="s">
        <v>268</v>
      </c>
      <c r="U271" s="50">
        <v>4</v>
      </c>
    </row>
    <row r="272" spans="2:21" ht="14.5" outlineLevel="3">
      <c r="B272" s="43" t="s">
        <v>1259</v>
      </c>
      <c r="C272" s="44" t="s">
        <v>1260</v>
      </c>
      <c r="D272" s="45" t="s">
        <v>469</v>
      </c>
      <c r="E272" s="46" t="s">
        <v>574</v>
      </c>
      <c r="F272" s="45" t="s">
        <v>1261</v>
      </c>
      <c r="G272" s="46" t="s">
        <v>1262</v>
      </c>
      <c r="H272" s="47">
        <v>1135871.18</v>
      </c>
      <c r="I272" s="47">
        <v>1</v>
      </c>
      <c r="J272" s="46" t="s">
        <v>115</v>
      </c>
      <c r="K272" s="48">
        <v>2</v>
      </c>
      <c r="L272" s="48" t="s">
        <v>116</v>
      </c>
      <c r="M272" s="45" t="s">
        <v>117</v>
      </c>
      <c r="N272" s="49">
        <v>0</v>
      </c>
      <c r="O272" s="49">
        <v>0</v>
      </c>
      <c r="P272" s="49">
        <v>0</v>
      </c>
      <c r="Q272" s="45" t="s">
        <v>102</v>
      </c>
      <c r="R272" s="45" t="s">
        <v>102</v>
      </c>
      <c r="S272" s="45" t="s">
        <v>102</v>
      </c>
      <c r="T272" s="45" t="s">
        <v>273</v>
      </c>
      <c r="U272" s="50">
        <v>4</v>
      </c>
    </row>
    <row r="273" spans="2:21" ht="14.5" outlineLevel="3">
      <c r="B273" s="43" t="s">
        <v>1263</v>
      </c>
      <c r="C273" s="44" t="s">
        <v>1264</v>
      </c>
      <c r="D273" s="45" t="s">
        <v>469</v>
      </c>
      <c r="E273" s="46" t="s">
        <v>574</v>
      </c>
      <c r="F273" s="45" t="s">
        <v>1265</v>
      </c>
      <c r="G273" s="46" t="s">
        <v>1266</v>
      </c>
      <c r="H273" s="47">
        <v>1135871.18</v>
      </c>
      <c r="I273" s="47">
        <v>1</v>
      </c>
      <c r="J273" s="46" t="s">
        <v>115</v>
      </c>
      <c r="K273" s="48">
        <v>2</v>
      </c>
      <c r="L273" s="48" t="s">
        <v>116</v>
      </c>
      <c r="M273" s="45" t="s">
        <v>117</v>
      </c>
      <c r="N273" s="49">
        <v>0</v>
      </c>
      <c r="O273" s="49">
        <v>0</v>
      </c>
      <c r="P273" s="49">
        <v>0</v>
      </c>
      <c r="Q273" s="45" t="s">
        <v>102</v>
      </c>
      <c r="R273" s="45" t="s">
        <v>102</v>
      </c>
      <c r="S273" s="45" t="s">
        <v>102</v>
      </c>
      <c r="T273" s="45" t="s">
        <v>198</v>
      </c>
      <c r="U273" s="50">
        <v>4</v>
      </c>
    </row>
    <row r="274" spans="2:21" ht="14.5" outlineLevel="3">
      <c r="B274" s="43" t="s">
        <v>1267</v>
      </c>
      <c r="C274" s="44" t="s">
        <v>1268</v>
      </c>
      <c r="D274" s="45" t="s">
        <v>469</v>
      </c>
      <c r="E274" s="46" t="s">
        <v>574</v>
      </c>
      <c r="F274" s="45" t="s">
        <v>1269</v>
      </c>
      <c r="G274" s="46" t="s">
        <v>1270</v>
      </c>
      <c r="H274" s="47">
        <v>7527039.6699999999</v>
      </c>
      <c r="I274" s="47">
        <v>2</v>
      </c>
      <c r="J274" s="46" t="s">
        <v>115</v>
      </c>
      <c r="K274" s="48">
        <v>2</v>
      </c>
      <c r="L274" s="48" t="s">
        <v>116</v>
      </c>
      <c r="M274" s="45" t="s">
        <v>117</v>
      </c>
      <c r="N274" s="49">
        <v>0</v>
      </c>
      <c r="O274" s="49">
        <v>0</v>
      </c>
      <c r="P274" s="49">
        <v>0</v>
      </c>
      <c r="Q274" s="45" t="s">
        <v>102</v>
      </c>
      <c r="R274" s="45" t="s">
        <v>102</v>
      </c>
      <c r="S274" s="45" t="s">
        <v>102</v>
      </c>
      <c r="T274" s="45" t="s">
        <v>283</v>
      </c>
      <c r="U274" s="50">
        <v>4</v>
      </c>
    </row>
    <row r="275" spans="2:21" ht="14.5" outlineLevel="3">
      <c r="B275" s="43" t="s">
        <v>1271</v>
      </c>
      <c r="C275" s="44" t="s">
        <v>1272</v>
      </c>
      <c r="D275" s="45" t="s">
        <v>469</v>
      </c>
      <c r="E275" s="46" t="s">
        <v>574</v>
      </c>
      <c r="F275" s="45" t="s">
        <v>1273</v>
      </c>
      <c r="G275" s="46" t="s">
        <v>1274</v>
      </c>
      <c r="H275" s="47">
        <v>1135871.18</v>
      </c>
      <c r="I275" s="47">
        <v>1</v>
      </c>
      <c r="J275" s="46" t="s">
        <v>115</v>
      </c>
      <c r="K275" s="48">
        <v>2</v>
      </c>
      <c r="L275" s="48" t="s">
        <v>116</v>
      </c>
      <c r="M275" s="45" t="s">
        <v>117</v>
      </c>
      <c r="N275" s="49">
        <v>0</v>
      </c>
      <c r="O275" s="49">
        <v>0</v>
      </c>
      <c r="P275" s="49">
        <v>0</v>
      </c>
      <c r="Q275" s="45" t="s">
        <v>102</v>
      </c>
      <c r="R275" s="45" t="s">
        <v>102</v>
      </c>
      <c r="S275" s="45" t="s">
        <v>102</v>
      </c>
      <c r="T275" s="45" t="s">
        <v>288</v>
      </c>
      <c r="U275" s="50">
        <v>4</v>
      </c>
    </row>
    <row r="276" spans="2:21" ht="14.5" outlineLevel="3">
      <c r="B276" s="43" t="s">
        <v>1275</v>
      </c>
      <c r="C276" s="44" t="s">
        <v>1276</v>
      </c>
      <c r="D276" s="45" t="s">
        <v>469</v>
      </c>
      <c r="E276" s="46" t="s">
        <v>574</v>
      </c>
      <c r="F276" s="45" t="s">
        <v>1277</v>
      </c>
      <c r="G276" s="46" t="s">
        <v>1278</v>
      </c>
      <c r="H276" s="47">
        <v>13423422.68</v>
      </c>
      <c r="I276" s="47">
        <v>3</v>
      </c>
      <c r="J276" s="46" t="s">
        <v>115</v>
      </c>
      <c r="K276" s="48">
        <v>2</v>
      </c>
      <c r="L276" s="48" t="s">
        <v>116</v>
      </c>
      <c r="M276" s="45" t="s">
        <v>117</v>
      </c>
      <c r="N276" s="49">
        <v>0</v>
      </c>
      <c r="O276" s="49">
        <v>0</v>
      </c>
      <c r="P276" s="49">
        <v>0</v>
      </c>
      <c r="Q276" s="45" t="s">
        <v>102</v>
      </c>
      <c r="R276" s="45" t="s">
        <v>102</v>
      </c>
      <c r="S276" s="45" t="s">
        <v>102</v>
      </c>
      <c r="T276" s="45" t="s">
        <v>203</v>
      </c>
      <c r="U276" s="50">
        <v>4</v>
      </c>
    </row>
    <row r="277" spans="2:21" ht="14.5" outlineLevel="3">
      <c r="B277" s="43" t="s">
        <v>1279</v>
      </c>
      <c r="C277" s="44" t="s">
        <v>1280</v>
      </c>
      <c r="D277" s="45" t="s">
        <v>469</v>
      </c>
      <c r="E277" s="46" t="s">
        <v>574</v>
      </c>
      <c r="F277" s="45" t="s">
        <v>1281</v>
      </c>
      <c r="G277" s="46" t="s">
        <v>1282</v>
      </c>
      <c r="H277" s="47">
        <v>1135871.18</v>
      </c>
      <c r="I277" s="47">
        <v>1</v>
      </c>
      <c r="J277" s="46" t="s">
        <v>115</v>
      </c>
      <c r="K277" s="48">
        <v>2</v>
      </c>
      <c r="L277" s="48" t="s">
        <v>116</v>
      </c>
      <c r="M277" s="45" t="s">
        <v>117</v>
      </c>
      <c r="N277" s="49">
        <v>0</v>
      </c>
      <c r="O277" s="49">
        <v>0</v>
      </c>
      <c r="P277" s="49">
        <v>0</v>
      </c>
      <c r="Q277" s="45" t="s">
        <v>102</v>
      </c>
      <c r="R277" s="45" t="s">
        <v>102</v>
      </c>
      <c r="S277" s="45" t="s">
        <v>102</v>
      </c>
      <c r="T277" s="45" t="s">
        <v>298</v>
      </c>
      <c r="U277" s="50">
        <v>4</v>
      </c>
    </row>
    <row r="278" spans="2:21" ht="14.5" outlineLevel="3">
      <c r="B278" s="43" t="s">
        <v>1283</v>
      </c>
      <c r="C278" s="44" t="s">
        <v>1284</v>
      </c>
      <c r="D278" s="45" t="s">
        <v>469</v>
      </c>
      <c r="E278" s="46" t="s">
        <v>574</v>
      </c>
      <c r="F278" s="45" t="s">
        <v>1285</v>
      </c>
      <c r="G278" s="46" t="s">
        <v>1286</v>
      </c>
      <c r="H278" s="47">
        <v>1135871.18</v>
      </c>
      <c r="I278" s="47">
        <v>1</v>
      </c>
      <c r="J278" s="46" t="s">
        <v>115</v>
      </c>
      <c r="K278" s="48">
        <v>2</v>
      </c>
      <c r="L278" s="48" t="s">
        <v>116</v>
      </c>
      <c r="M278" s="45" t="s">
        <v>117</v>
      </c>
      <c r="N278" s="49">
        <v>0</v>
      </c>
      <c r="O278" s="49">
        <v>0</v>
      </c>
      <c r="P278" s="49">
        <v>0</v>
      </c>
      <c r="Q278" s="45" t="s">
        <v>102</v>
      </c>
      <c r="R278" s="45" t="s">
        <v>102</v>
      </c>
      <c r="S278" s="45" t="s">
        <v>102</v>
      </c>
      <c r="T278" s="45" t="s">
        <v>418</v>
      </c>
      <c r="U278" s="50">
        <v>4</v>
      </c>
    </row>
    <row r="279" spans="2:21" ht="14.5" outlineLevel="3">
      <c r="B279" s="43" t="s">
        <v>1287</v>
      </c>
      <c r="C279" s="44" t="s">
        <v>1288</v>
      </c>
      <c r="D279" s="45" t="s">
        <v>469</v>
      </c>
      <c r="E279" s="46" t="s">
        <v>574</v>
      </c>
      <c r="F279" s="45" t="s">
        <v>1289</v>
      </c>
      <c r="G279" s="46" t="s">
        <v>1290</v>
      </c>
      <c r="H279" s="47">
        <v>87234.91</v>
      </c>
      <c r="I279" s="47">
        <v>5</v>
      </c>
      <c r="J279" s="46" t="s">
        <v>115</v>
      </c>
      <c r="K279" s="48">
        <v>2</v>
      </c>
      <c r="L279" s="48" t="s">
        <v>116</v>
      </c>
      <c r="M279" s="45" t="s">
        <v>117</v>
      </c>
      <c r="N279" s="49">
        <v>0</v>
      </c>
      <c r="O279" s="49">
        <v>0</v>
      </c>
      <c r="P279" s="49">
        <v>0</v>
      </c>
      <c r="Q279" s="45" t="s">
        <v>102</v>
      </c>
      <c r="R279" s="45" t="s">
        <v>102</v>
      </c>
      <c r="S279" s="45" t="s">
        <v>102</v>
      </c>
      <c r="T279" s="45" t="s">
        <v>208</v>
      </c>
      <c r="U279" s="50">
        <v>4</v>
      </c>
    </row>
    <row r="280" spans="2:21" ht="14.5" outlineLevel="3">
      <c r="B280" s="43" t="s">
        <v>1291</v>
      </c>
      <c r="C280" s="44" t="s">
        <v>1292</v>
      </c>
      <c r="D280" s="45" t="s">
        <v>179</v>
      </c>
      <c r="E280" s="46" t="s">
        <v>574</v>
      </c>
      <c r="F280" s="45" t="s">
        <v>1293</v>
      </c>
      <c r="G280" s="46" t="s">
        <v>1294</v>
      </c>
      <c r="H280" s="47">
        <v>87.24</v>
      </c>
      <c r="I280" s="47">
        <v>1000</v>
      </c>
      <c r="J280" s="46" t="s">
        <v>115</v>
      </c>
      <c r="K280" s="48">
        <v>2</v>
      </c>
      <c r="L280" s="48" t="s">
        <v>116</v>
      </c>
      <c r="M280" s="45" t="s">
        <v>117</v>
      </c>
      <c r="N280" s="49">
        <v>0</v>
      </c>
      <c r="O280" s="49">
        <v>0</v>
      </c>
      <c r="P280" s="49">
        <v>0</v>
      </c>
      <c r="Q280" s="45" t="s">
        <v>102</v>
      </c>
      <c r="R280" s="45" t="s">
        <v>102</v>
      </c>
      <c r="S280" s="45" t="s">
        <v>102</v>
      </c>
      <c r="T280" s="45" t="s">
        <v>303</v>
      </c>
      <c r="U280" s="50">
        <v>4</v>
      </c>
    </row>
    <row r="281" spans="2:21" ht="14.5" outlineLevel="3">
      <c r="B281" s="43" t="s">
        <v>1295</v>
      </c>
      <c r="C281" s="44" t="s">
        <v>1296</v>
      </c>
      <c r="D281" s="45" t="s">
        <v>1085</v>
      </c>
      <c r="E281" s="46" t="s">
        <v>574</v>
      </c>
      <c r="F281" s="45" t="s">
        <v>1297</v>
      </c>
      <c r="G281" s="46" t="s">
        <v>1298</v>
      </c>
      <c r="H281" s="47">
        <v>636087.86</v>
      </c>
      <c r="I281" s="47">
        <v>45</v>
      </c>
      <c r="J281" s="46" t="s">
        <v>115</v>
      </c>
      <c r="K281" s="48">
        <v>2</v>
      </c>
      <c r="L281" s="48" t="s">
        <v>116</v>
      </c>
      <c r="M281" s="45" t="s">
        <v>117</v>
      </c>
      <c r="N281" s="49">
        <v>0</v>
      </c>
      <c r="O281" s="49">
        <v>0</v>
      </c>
      <c r="P281" s="49">
        <v>0</v>
      </c>
      <c r="Q281" s="45" t="s">
        <v>102</v>
      </c>
      <c r="R281" s="45" t="s">
        <v>102</v>
      </c>
      <c r="S281" s="45" t="s">
        <v>102</v>
      </c>
      <c r="T281" s="45" t="s">
        <v>213</v>
      </c>
      <c r="U281" s="50">
        <v>4</v>
      </c>
    </row>
    <row r="282" spans="2:21" ht="14.5" outlineLevel="2">
      <c r="B282" s="35" t="s">
        <v>1299</v>
      </c>
      <c r="C282" s="36" t="s">
        <v>1300</v>
      </c>
      <c r="D282" s="37" t="s">
        <v>102</v>
      </c>
      <c r="E282" s="38" t="s">
        <v>102</v>
      </c>
      <c r="F282" s="37" t="s">
        <v>102</v>
      </c>
      <c r="G282" s="38" t="s">
        <v>102</v>
      </c>
      <c r="H282" s="39">
        <v>0</v>
      </c>
      <c r="I282" s="39">
        <v>0</v>
      </c>
      <c r="J282" s="38" t="s">
        <v>102</v>
      </c>
      <c r="K282" s="40">
        <v>0</v>
      </c>
      <c r="L282" s="40" t="s">
        <v>102</v>
      </c>
      <c r="M282" s="37" t="s">
        <v>102</v>
      </c>
      <c r="N282" s="41">
        <v>0</v>
      </c>
      <c r="O282" s="41">
        <v>0</v>
      </c>
      <c r="P282" s="41">
        <v>0</v>
      </c>
      <c r="Q282" s="37" t="s">
        <v>102</v>
      </c>
      <c r="R282" s="37" t="s">
        <v>102</v>
      </c>
      <c r="S282" s="37" t="s">
        <v>1301</v>
      </c>
      <c r="T282" s="37" t="s">
        <v>102</v>
      </c>
      <c r="U282" s="42">
        <v>3</v>
      </c>
    </row>
    <row r="283" spans="2:21" ht="14.5" outlineLevel="3">
      <c r="B283" s="43" t="s">
        <v>1302</v>
      </c>
      <c r="C283" s="44" t="s">
        <v>1303</v>
      </c>
      <c r="D283" s="45" t="s">
        <v>392</v>
      </c>
      <c r="E283" s="46" t="s">
        <v>574</v>
      </c>
      <c r="F283" s="45" t="s">
        <v>1304</v>
      </c>
      <c r="G283" s="46" t="s">
        <v>1305</v>
      </c>
      <c r="H283" s="47">
        <v>21255646.370000001</v>
      </c>
      <c r="I283" s="47">
        <v>1</v>
      </c>
      <c r="J283" s="46" t="s">
        <v>115</v>
      </c>
      <c r="K283" s="48">
        <v>2</v>
      </c>
      <c r="L283" s="48" t="s">
        <v>116</v>
      </c>
      <c r="M283" s="45" t="s">
        <v>117</v>
      </c>
      <c r="N283" s="49">
        <v>0</v>
      </c>
      <c r="O283" s="49">
        <v>0</v>
      </c>
      <c r="P283" s="49">
        <v>0</v>
      </c>
      <c r="Q283" s="45" t="s">
        <v>102</v>
      </c>
      <c r="R283" s="45" t="s">
        <v>102</v>
      </c>
      <c r="S283" s="45" t="s">
        <v>102</v>
      </c>
      <c r="T283" s="45" t="s">
        <v>118</v>
      </c>
      <c r="U283" s="50">
        <v>4</v>
      </c>
    </row>
    <row r="284" spans="2:21" ht="14.5" outlineLevel="1">
      <c r="B284" s="27" t="s">
        <v>1306</v>
      </c>
      <c r="C284" s="28" t="s">
        <v>1307</v>
      </c>
      <c r="D284" s="29" t="s">
        <v>102</v>
      </c>
      <c r="E284" s="30" t="s">
        <v>102</v>
      </c>
      <c r="F284" s="29" t="s">
        <v>102</v>
      </c>
      <c r="G284" s="30" t="s">
        <v>102</v>
      </c>
      <c r="H284" s="31">
        <v>0</v>
      </c>
      <c r="I284" s="31">
        <v>0</v>
      </c>
      <c r="J284" s="30" t="s">
        <v>102</v>
      </c>
      <c r="K284" s="32">
        <v>0</v>
      </c>
      <c r="L284" s="32" t="s">
        <v>102</v>
      </c>
      <c r="M284" s="29" t="s">
        <v>102</v>
      </c>
      <c r="N284" s="33">
        <v>0</v>
      </c>
      <c r="O284" s="33">
        <v>0</v>
      </c>
      <c r="P284" s="33">
        <v>0</v>
      </c>
      <c r="Q284" s="29" t="s">
        <v>102</v>
      </c>
      <c r="R284" s="29" t="s">
        <v>1308</v>
      </c>
      <c r="S284" s="29" t="s">
        <v>102</v>
      </c>
      <c r="T284" s="29" t="s">
        <v>102</v>
      </c>
      <c r="U284" s="34">
        <v>2</v>
      </c>
    </row>
    <row r="285" spans="2:21" ht="14.5" outlineLevel="2">
      <c r="B285" s="35" t="s">
        <v>1309</v>
      </c>
      <c r="C285" s="36" t="s">
        <v>1310</v>
      </c>
      <c r="D285" s="37" t="s">
        <v>102</v>
      </c>
      <c r="E285" s="38" t="s">
        <v>102</v>
      </c>
      <c r="F285" s="37" t="s">
        <v>102</v>
      </c>
      <c r="G285" s="38" t="s">
        <v>102</v>
      </c>
      <c r="H285" s="39">
        <v>0</v>
      </c>
      <c r="I285" s="39">
        <v>0</v>
      </c>
      <c r="J285" s="38" t="s">
        <v>102</v>
      </c>
      <c r="K285" s="40">
        <v>0</v>
      </c>
      <c r="L285" s="40" t="s">
        <v>102</v>
      </c>
      <c r="M285" s="37" t="s">
        <v>102</v>
      </c>
      <c r="N285" s="41">
        <v>0</v>
      </c>
      <c r="O285" s="41">
        <v>0</v>
      </c>
      <c r="P285" s="41">
        <v>0</v>
      </c>
      <c r="Q285" s="37" t="s">
        <v>102</v>
      </c>
      <c r="R285" s="37" t="s">
        <v>102</v>
      </c>
      <c r="S285" s="37" t="s">
        <v>545</v>
      </c>
      <c r="T285" s="37" t="s">
        <v>102</v>
      </c>
      <c r="U285" s="42">
        <v>3</v>
      </c>
    </row>
    <row r="286" spans="2:21" ht="14.5" outlineLevel="2">
      <c r="B286" s="35" t="s">
        <v>1311</v>
      </c>
      <c r="C286" s="36" t="s">
        <v>1312</v>
      </c>
      <c r="D286" s="37" t="s">
        <v>102</v>
      </c>
      <c r="E286" s="38" t="s">
        <v>102</v>
      </c>
      <c r="F286" s="37" t="s">
        <v>102</v>
      </c>
      <c r="G286" s="38" t="s">
        <v>102</v>
      </c>
      <c r="H286" s="39">
        <v>0</v>
      </c>
      <c r="I286" s="39">
        <v>0</v>
      </c>
      <c r="J286" s="38" t="s">
        <v>102</v>
      </c>
      <c r="K286" s="40">
        <v>0</v>
      </c>
      <c r="L286" s="40" t="s">
        <v>102</v>
      </c>
      <c r="M286" s="37" t="s">
        <v>102</v>
      </c>
      <c r="N286" s="41">
        <v>0</v>
      </c>
      <c r="O286" s="41">
        <v>0</v>
      </c>
      <c r="P286" s="41">
        <v>0</v>
      </c>
      <c r="Q286" s="37" t="s">
        <v>102</v>
      </c>
      <c r="R286" s="37" t="s">
        <v>102</v>
      </c>
      <c r="S286" s="37" t="s">
        <v>408</v>
      </c>
      <c r="T286" s="37" t="s">
        <v>102</v>
      </c>
      <c r="U286" s="42">
        <v>3</v>
      </c>
    </row>
    <row r="287" spans="2:21" ht="14.5" outlineLevel="3">
      <c r="B287" s="43" t="s">
        <v>1313</v>
      </c>
      <c r="C287" s="44" t="s">
        <v>1314</v>
      </c>
      <c r="D287" s="45" t="s">
        <v>469</v>
      </c>
      <c r="E287" s="46" t="s">
        <v>1315</v>
      </c>
      <c r="F287" s="45" t="s">
        <v>1316</v>
      </c>
      <c r="G287" s="46" t="s">
        <v>1317</v>
      </c>
      <c r="H287" s="47">
        <v>2485129.1800000002</v>
      </c>
      <c r="I287" s="47">
        <v>1</v>
      </c>
      <c r="J287" s="46" t="s">
        <v>115</v>
      </c>
      <c r="K287" s="48">
        <v>2</v>
      </c>
      <c r="L287" s="48" t="s">
        <v>116</v>
      </c>
      <c r="M287" s="45" t="s">
        <v>117</v>
      </c>
      <c r="N287" s="49">
        <v>0</v>
      </c>
      <c r="O287" s="49">
        <v>0</v>
      </c>
      <c r="P287" s="49">
        <v>0</v>
      </c>
      <c r="Q287" s="45" t="s">
        <v>102</v>
      </c>
      <c r="R287" s="45" t="s">
        <v>102</v>
      </c>
      <c r="S287" s="45" t="s">
        <v>102</v>
      </c>
      <c r="T287" s="45" t="s">
        <v>118</v>
      </c>
      <c r="U287" s="50">
        <v>4</v>
      </c>
    </row>
    <row r="288" spans="2:21" ht="14.5" outlineLevel="3">
      <c r="B288" s="43" t="s">
        <v>1318</v>
      </c>
      <c r="C288" s="44" t="s">
        <v>1319</v>
      </c>
      <c r="D288" s="45" t="s">
        <v>469</v>
      </c>
      <c r="E288" s="46" t="s">
        <v>1315</v>
      </c>
      <c r="F288" s="45" t="s">
        <v>1320</v>
      </c>
      <c r="G288" s="46" t="s">
        <v>1321</v>
      </c>
      <c r="H288" s="47">
        <v>173782.34</v>
      </c>
      <c r="I288" s="47">
        <v>1</v>
      </c>
      <c r="J288" s="46" t="s">
        <v>115</v>
      </c>
      <c r="K288" s="48">
        <v>2</v>
      </c>
      <c r="L288" s="48" t="s">
        <v>116</v>
      </c>
      <c r="M288" s="45" t="s">
        <v>117</v>
      </c>
      <c r="N288" s="49">
        <v>0</v>
      </c>
      <c r="O288" s="49">
        <v>0</v>
      </c>
      <c r="P288" s="49">
        <v>0</v>
      </c>
      <c r="Q288" s="45" t="s">
        <v>102</v>
      </c>
      <c r="R288" s="45" t="s">
        <v>102</v>
      </c>
      <c r="S288" s="45" t="s">
        <v>102</v>
      </c>
      <c r="T288" s="45" t="s">
        <v>123</v>
      </c>
      <c r="U288" s="50">
        <v>4</v>
      </c>
    </row>
    <row r="289" spans="2:21" ht="14.5" outlineLevel="3">
      <c r="B289" s="43" t="s">
        <v>1322</v>
      </c>
      <c r="C289" s="44" t="s">
        <v>1323</v>
      </c>
      <c r="D289" s="45" t="s">
        <v>469</v>
      </c>
      <c r="E289" s="46" t="s">
        <v>1315</v>
      </c>
      <c r="F289" s="45" t="s">
        <v>1324</v>
      </c>
      <c r="G289" s="46" t="s">
        <v>1325</v>
      </c>
      <c r="H289" s="47">
        <v>456630.24</v>
      </c>
      <c r="I289" s="47">
        <v>1</v>
      </c>
      <c r="J289" s="46" t="s">
        <v>115</v>
      </c>
      <c r="K289" s="48">
        <v>2</v>
      </c>
      <c r="L289" s="48" t="s">
        <v>116</v>
      </c>
      <c r="M289" s="45" t="s">
        <v>117</v>
      </c>
      <c r="N289" s="49">
        <v>0</v>
      </c>
      <c r="O289" s="49">
        <v>0</v>
      </c>
      <c r="P289" s="49">
        <v>0</v>
      </c>
      <c r="Q289" s="45" t="s">
        <v>102</v>
      </c>
      <c r="R289" s="45" t="s">
        <v>102</v>
      </c>
      <c r="S289" s="45" t="s">
        <v>102</v>
      </c>
      <c r="T289" s="45" t="s">
        <v>128</v>
      </c>
      <c r="U289" s="50">
        <v>4</v>
      </c>
    </row>
    <row r="290" spans="2:21" ht="14.5" outlineLevel="3">
      <c r="B290" s="43" t="s">
        <v>1326</v>
      </c>
      <c r="C290" s="44" t="s">
        <v>1327</v>
      </c>
      <c r="D290" s="45" t="s">
        <v>469</v>
      </c>
      <c r="E290" s="46" t="s">
        <v>1315</v>
      </c>
      <c r="F290" s="45" t="s">
        <v>1328</v>
      </c>
      <c r="G290" s="46" t="s">
        <v>1329</v>
      </c>
      <c r="H290" s="47">
        <v>456630.24</v>
      </c>
      <c r="I290" s="47">
        <v>2</v>
      </c>
      <c r="J290" s="46" t="s">
        <v>115</v>
      </c>
      <c r="K290" s="48">
        <v>2</v>
      </c>
      <c r="L290" s="48" t="s">
        <v>116</v>
      </c>
      <c r="M290" s="45" t="s">
        <v>117</v>
      </c>
      <c r="N290" s="49">
        <v>0</v>
      </c>
      <c r="O290" s="49">
        <v>0</v>
      </c>
      <c r="P290" s="49">
        <v>0</v>
      </c>
      <c r="Q290" s="45" t="s">
        <v>102</v>
      </c>
      <c r="R290" s="45" t="s">
        <v>102</v>
      </c>
      <c r="S290" s="45" t="s">
        <v>102</v>
      </c>
      <c r="T290" s="45" t="s">
        <v>133</v>
      </c>
      <c r="U290" s="50">
        <v>4</v>
      </c>
    </row>
    <row r="291" spans="2:21" ht="14.5" outlineLevel="3">
      <c r="B291" s="43" t="s">
        <v>1330</v>
      </c>
      <c r="C291" s="44" t="s">
        <v>1331</v>
      </c>
      <c r="D291" s="45" t="s">
        <v>469</v>
      </c>
      <c r="E291" s="46" t="s">
        <v>1315</v>
      </c>
      <c r="F291" s="45" t="s">
        <v>1332</v>
      </c>
      <c r="G291" s="46" t="s">
        <v>1333</v>
      </c>
      <c r="H291" s="47">
        <v>1960579.91</v>
      </c>
      <c r="I291" s="47">
        <v>1</v>
      </c>
      <c r="J291" s="46" t="s">
        <v>115</v>
      </c>
      <c r="K291" s="48">
        <v>2</v>
      </c>
      <c r="L291" s="48" t="s">
        <v>116</v>
      </c>
      <c r="M291" s="45" t="s">
        <v>117</v>
      </c>
      <c r="N291" s="49">
        <v>0</v>
      </c>
      <c r="O291" s="49">
        <v>0</v>
      </c>
      <c r="P291" s="49">
        <v>0</v>
      </c>
      <c r="Q291" s="45" t="s">
        <v>102</v>
      </c>
      <c r="R291" s="45" t="s">
        <v>102</v>
      </c>
      <c r="S291" s="45" t="s">
        <v>102</v>
      </c>
      <c r="T291" s="45" t="s">
        <v>138</v>
      </c>
      <c r="U291" s="50">
        <v>4</v>
      </c>
    </row>
    <row r="292" spans="2:21" ht="14.5" outlineLevel="3">
      <c r="B292" s="43" t="s">
        <v>1334</v>
      </c>
      <c r="C292" s="44" t="s">
        <v>1335</v>
      </c>
      <c r="D292" s="45" t="s">
        <v>469</v>
      </c>
      <c r="E292" s="46" t="s">
        <v>1315</v>
      </c>
      <c r="F292" s="45" t="s">
        <v>1336</v>
      </c>
      <c r="G292" s="46" t="s">
        <v>1337</v>
      </c>
      <c r="H292" s="47">
        <v>56209.45</v>
      </c>
      <c r="I292" s="47">
        <v>12</v>
      </c>
      <c r="J292" s="46" t="s">
        <v>115</v>
      </c>
      <c r="K292" s="48">
        <v>2</v>
      </c>
      <c r="L292" s="48" t="s">
        <v>116</v>
      </c>
      <c r="M292" s="45" t="s">
        <v>117</v>
      </c>
      <c r="N292" s="49">
        <v>0</v>
      </c>
      <c r="O292" s="49">
        <v>0</v>
      </c>
      <c r="P292" s="49">
        <v>0</v>
      </c>
      <c r="Q292" s="45" t="s">
        <v>102</v>
      </c>
      <c r="R292" s="45" t="s">
        <v>102</v>
      </c>
      <c r="S292" s="45" t="s">
        <v>102</v>
      </c>
      <c r="T292" s="45" t="s">
        <v>143</v>
      </c>
      <c r="U292" s="50">
        <v>4</v>
      </c>
    </row>
    <row r="293" spans="2:21" ht="14.5" outlineLevel="3">
      <c r="B293" s="43" t="s">
        <v>1338</v>
      </c>
      <c r="C293" s="44" t="s">
        <v>1339</v>
      </c>
      <c r="D293" s="45" t="s">
        <v>469</v>
      </c>
      <c r="E293" s="46" t="s">
        <v>1315</v>
      </c>
      <c r="F293" s="45" t="s">
        <v>1340</v>
      </c>
      <c r="G293" s="46" t="s">
        <v>1341</v>
      </c>
      <c r="H293" s="47">
        <v>47853.19</v>
      </c>
      <c r="I293" s="47">
        <v>1</v>
      </c>
      <c r="J293" s="46" t="s">
        <v>115</v>
      </c>
      <c r="K293" s="48">
        <v>2</v>
      </c>
      <c r="L293" s="48" t="s">
        <v>116</v>
      </c>
      <c r="M293" s="45" t="s">
        <v>117</v>
      </c>
      <c r="N293" s="49">
        <v>0</v>
      </c>
      <c r="O293" s="49">
        <v>0</v>
      </c>
      <c r="P293" s="49">
        <v>0</v>
      </c>
      <c r="Q293" s="45" t="s">
        <v>102</v>
      </c>
      <c r="R293" s="45" t="s">
        <v>102</v>
      </c>
      <c r="S293" s="45" t="s">
        <v>102</v>
      </c>
      <c r="T293" s="45" t="s">
        <v>176</v>
      </c>
      <c r="U293" s="50">
        <v>4</v>
      </c>
    </row>
    <row r="294" spans="2:21" ht="14.5" outlineLevel="3">
      <c r="B294" s="43" t="s">
        <v>1342</v>
      </c>
      <c r="C294" s="44" t="s">
        <v>1343</v>
      </c>
      <c r="D294" s="45" t="s">
        <v>392</v>
      </c>
      <c r="E294" s="46" t="s">
        <v>1315</v>
      </c>
      <c r="F294" s="45" t="s">
        <v>1344</v>
      </c>
      <c r="G294" s="46" t="s">
        <v>1345</v>
      </c>
      <c r="H294" s="47">
        <v>296333.28999999998</v>
      </c>
      <c r="I294" s="47">
        <v>1</v>
      </c>
      <c r="J294" s="46" t="s">
        <v>115</v>
      </c>
      <c r="K294" s="48">
        <v>2</v>
      </c>
      <c r="L294" s="48" t="s">
        <v>116</v>
      </c>
      <c r="M294" s="45" t="s">
        <v>117</v>
      </c>
      <c r="N294" s="49">
        <v>0</v>
      </c>
      <c r="O294" s="49">
        <v>0</v>
      </c>
      <c r="P294" s="49">
        <v>0</v>
      </c>
      <c r="Q294" s="45" t="s">
        <v>102</v>
      </c>
      <c r="R294" s="45" t="s">
        <v>102</v>
      </c>
      <c r="S294" s="45" t="s">
        <v>102</v>
      </c>
      <c r="T294" s="45" t="s">
        <v>182</v>
      </c>
      <c r="U294" s="50">
        <v>4</v>
      </c>
    </row>
    <row r="295" spans="2:21" ht="14.5" outlineLevel="3">
      <c r="B295" s="43" t="s">
        <v>1346</v>
      </c>
      <c r="C295" s="44" t="s">
        <v>1347</v>
      </c>
      <c r="D295" s="45" t="s">
        <v>469</v>
      </c>
      <c r="E295" s="46" t="s">
        <v>1315</v>
      </c>
      <c r="F295" s="45" t="s">
        <v>1348</v>
      </c>
      <c r="G295" s="46" t="s">
        <v>1349</v>
      </c>
      <c r="H295" s="47">
        <v>335156.01</v>
      </c>
      <c r="I295" s="47">
        <v>1</v>
      </c>
      <c r="J295" s="46" t="s">
        <v>115</v>
      </c>
      <c r="K295" s="48">
        <v>2</v>
      </c>
      <c r="L295" s="48" t="s">
        <v>116</v>
      </c>
      <c r="M295" s="45" t="s">
        <v>117</v>
      </c>
      <c r="N295" s="49">
        <v>0</v>
      </c>
      <c r="O295" s="49">
        <v>0</v>
      </c>
      <c r="P295" s="49">
        <v>0</v>
      </c>
      <c r="Q295" s="45" t="s">
        <v>102</v>
      </c>
      <c r="R295" s="45" t="s">
        <v>102</v>
      </c>
      <c r="S295" s="45" t="s">
        <v>102</v>
      </c>
      <c r="T295" s="45" t="s">
        <v>187</v>
      </c>
      <c r="U295" s="50">
        <v>4</v>
      </c>
    </row>
    <row r="296" spans="2:21" ht="14.5" outlineLevel="3">
      <c r="B296" s="43" t="s">
        <v>1350</v>
      </c>
      <c r="C296" s="44" t="s">
        <v>1351</v>
      </c>
      <c r="D296" s="45" t="s">
        <v>469</v>
      </c>
      <c r="E296" s="46" t="s">
        <v>1315</v>
      </c>
      <c r="F296" s="45" t="s">
        <v>1352</v>
      </c>
      <c r="G296" s="46" t="s">
        <v>1353</v>
      </c>
      <c r="H296" s="47">
        <v>8507.4</v>
      </c>
      <c r="I296" s="47">
        <v>1</v>
      </c>
      <c r="J296" s="46" t="s">
        <v>115</v>
      </c>
      <c r="K296" s="48">
        <v>2</v>
      </c>
      <c r="L296" s="48" t="s">
        <v>116</v>
      </c>
      <c r="M296" s="45" t="s">
        <v>117</v>
      </c>
      <c r="N296" s="49">
        <v>0</v>
      </c>
      <c r="O296" s="49">
        <v>0</v>
      </c>
      <c r="P296" s="49">
        <v>0</v>
      </c>
      <c r="Q296" s="45" t="s">
        <v>102</v>
      </c>
      <c r="R296" s="45" t="s">
        <v>102</v>
      </c>
      <c r="S296" s="45" t="s">
        <v>102</v>
      </c>
      <c r="T296" s="45" t="s">
        <v>259</v>
      </c>
      <c r="U296" s="50">
        <v>4</v>
      </c>
    </row>
    <row r="297" spans="2:21" ht="14.5" outlineLevel="3">
      <c r="B297" s="43" t="s">
        <v>1354</v>
      </c>
      <c r="C297" s="44" t="s">
        <v>1355</v>
      </c>
      <c r="D297" s="45" t="s">
        <v>469</v>
      </c>
      <c r="E297" s="46" t="s">
        <v>1315</v>
      </c>
      <c r="F297" s="45" t="s">
        <v>1356</v>
      </c>
      <c r="G297" s="46" t="s">
        <v>1357</v>
      </c>
      <c r="H297" s="47">
        <v>287477.26</v>
      </c>
      <c r="I297" s="47">
        <v>1</v>
      </c>
      <c r="J297" s="46" t="s">
        <v>115</v>
      </c>
      <c r="K297" s="48">
        <v>2</v>
      </c>
      <c r="L297" s="48" t="s">
        <v>116</v>
      </c>
      <c r="M297" s="45" t="s">
        <v>117</v>
      </c>
      <c r="N297" s="49">
        <v>0</v>
      </c>
      <c r="O297" s="49">
        <v>0</v>
      </c>
      <c r="P297" s="49">
        <v>0</v>
      </c>
      <c r="Q297" s="45" t="s">
        <v>102</v>
      </c>
      <c r="R297" s="45" t="s">
        <v>102</v>
      </c>
      <c r="S297" s="45" t="s">
        <v>102</v>
      </c>
      <c r="T297" s="45" t="s">
        <v>192</v>
      </c>
      <c r="U297" s="50">
        <v>4</v>
      </c>
    </row>
    <row r="298" spans="2:21" ht="14.5" outlineLevel="3">
      <c r="B298" s="43" t="s">
        <v>1358</v>
      </c>
      <c r="C298" s="44" t="s">
        <v>1359</v>
      </c>
      <c r="D298" s="45" t="s">
        <v>469</v>
      </c>
      <c r="E298" s="46" t="s">
        <v>1315</v>
      </c>
      <c r="F298" s="45" t="s">
        <v>1360</v>
      </c>
      <c r="G298" s="46" t="s">
        <v>1361</v>
      </c>
      <c r="H298" s="47">
        <v>140629.85</v>
      </c>
      <c r="I298" s="47">
        <v>1</v>
      </c>
      <c r="J298" s="46" t="s">
        <v>115</v>
      </c>
      <c r="K298" s="48">
        <v>2</v>
      </c>
      <c r="L298" s="48" t="s">
        <v>116</v>
      </c>
      <c r="M298" s="45" t="s">
        <v>117</v>
      </c>
      <c r="N298" s="49">
        <v>0</v>
      </c>
      <c r="O298" s="49">
        <v>0</v>
      </c>
      <c r="P298" s="49">
        <v>0</v>
      </c>
      <c r="Q298" s="45" t="s">
        <v>102</v>
      </c>
      <c r="R298" s="45" t="s">
        <v>102</v>
      </c>
      <c r="S298" s="45" t="s">
        <v>102</v>
      </c>
      <c r="T298" s="45" t="s">
        <v>615</v>
      </c>
      <c r="U298" s="50">
        <v>4</v>
      </c>
    </row>
    <row r="299" spans="2:21" ht="14.5" outlineLevel="3">
      <c r="B299" s="43" t="s">
        <v>1362</v>
      </c>
      <c r="C299" s="44" t="s">
        <v>1363</v>
      </c>
      <c r="D299" s="45" t="s">
        <v>392</v>
      </c>
      <c r="E299" s="46" t="s">
        <v>1315</v>
      </c>
      <c r="F299" s="45" t="s">
        <v>1364</v>
      </c>
      <c r="G299" s="46" t="s">
        <v>1365</v>
      </c>
      <c r="H299" s="47">
        <v>129718.83</v>
      </c>
      <c r="I299" s="47">
        <v>1</v>
      </c>
      <c r="J299" s="46" t="s">
        <v>115</v>
      </c>
      <c r="K299" s="48">
        <v>2</v>
      </c>
      <c r="L299" s="48" t="s">
        <v>116</v>
      </c>
      <c r="M299" s="45" t="s">
        <v>117</v>
      </c>
      <c r="N299" s="49">
        <v>0</v>
      </c>
      <c r="O299" s="49">
        <v>0</v>
      </c>
      <c r="P299" s="49">
        <v>0</v>
      </c>
      <c r="Q299" s="45" t="s">
        <v>102</v>
      </c>
      <c r="R299" s="45" t="s">
        <v>102</v>
      </c>
      <c r="S299" s="45" t="s">
        <v>102</v>
      </c>
      <c r="T299" s="45" t="s">
        <v>268</v>
      </c>
      <c r="U299" s="50">
        <v>4</v>
      </c>
    </row>
    <row r="300" spans="2:21" ht="14.5" outlineLevel="3">
      <c r="B300" s="43" t="s">
        <v>1366</v>
      </c>
      <c r="C300" s="44" t="s">
        <v>1367</v>
      </c>
      <c r="D300" s="45" t="s">
        <v>469</v>
      </c>
      <c r="E300" s="46" t="s">
        <v>1315</v>
      </c>
      <c r="F300" s="45" t="s">
        <v>1368</v>
      </c>
      <c r="G300" s="46" t="s">
        <v>1369</v>
      </c>
      <c r="H300" s="47">
        <v>380968.72</v>
      </c>
      <c r="I300" s="47">
        <v>1</v>
      </c>
      <c r="J300" s="46" t="s">
        <v>115</v>
      </c>
      <c r="K300" s="48">
        <v>2</v>
      </c>
      <c r="L300" s="48" t="s">
        <v>116</v>
      </c>
      <c r="M300" s="45" t="s">
        <v>117</v>
      </c>
      <c r="N300" s="49">
        <v>0</v>
      </c>
      <c r="O300" s="49">
        <v>0</v>
      </c>
      <c r="P300" s="49">
        <v>0</v>
      </c>
      <c r="Q300" s="45" t="s">
        <v>102</v>
      </c>
      <c r="R300" s="45" t="s">
        <v>102</v>
      </c>
      <c r="S300" s="45" t="s">
        <v>102</v>
      </c>
      <c r="T300" s="45" t="s">
        <v>273</v>
      </c>
      <c r="U300" s="50">
        <v>4</v>
      </c>
    </row>
    <row r="301" spans="2:21" ht="14.5" outlineLevel="3">
      <c r="B301" s="43" t="s">
        <v>1370</v>
      </c>
      <c r="C301" s="44" t="s">
        <v>1371</v>
      </c>
      <c r="D301" s="45" t="s">
        <v>469</v>
      </c>
      <c r="E301" s="46" t="s">
        <v>1315</v>
      </c>
      <c r="F301" s="45" t="s">
        <v>1372</v>
      </c>
      <c r="G301" s="46" t="s">
        <v>1373</v>
      </c>
      <c r="H301" s="47">
        <v>16503.560000000001</v>
      </c>
      <c r="I301" s="47">
        <v>1</v>
      </c>
      <c r="J301" s="46" t="s">
        <v>115</v>
      </c>
      <c r="K301" s="48">
        <v>2</v>
      </c>
      <c r="L301" s="48" t="s">
        <v>116</v>
      </c>
      <c r="M301" s="45" t="s">
        <v>117</v>
      </c>
      <c r="N301" s="49">
        <v>0</v>
      </c>
      <c r="O301" s="49">
        <v>0</v>
      </c>
      <c r="P301" s="49">
        <v>0</v>
      </c>
      <c r="Q301" s="45" t="s">
        <v>102</v>
      </c>
      <c r="R301" s="45" t="s">
        <v>102</v>
      </c>
      <c r="S301" s="45" t="s">
        <v>102</v>
      </c>
      <c r="T301" s="45" t="s">
        <v>198</v>
      </c>
      <c r="U301" s="50">
        <v>4</v>
      </c>
    </row>
    <row r="302" spans="2:21" ht="14.5" outlineLevel="3">
      <c r="B302" s="43" t="s">
        <v>1374</v>
      </c>
      <c r="C302" s="44" t="s">
        <v>1375</v>
      </c>
      <c r="D302" s="45" t="s">
        <v>469</v>
      </c>
      <c r="E302" s="46" t="s">
        <v>1315</v>
      </c>
      <c r="F302" s="45" t="s">
        <v>1376</v>
      </c>
      <c r="G302" s="46" t="s">
        <v>1377</v>
      </c>
      <c r="H302" s="47">
        <v>13698.69</v>
      </c>
      <c r="I302" s="47">
        <v>1</v>
      </c>
      <c r="J302" s="46" t="s">
        <v>115</v>
      </c>
      <c r="K302" s="48">
        <v>2</v>
      </c>
      <c r="L302" s="48" t="s">
        <v>116</v>
      </c>
      <c r="M302" s="45" t="s">
        <v>117</v>
      </c>
      <c r="N302" s="49">
        <v>0</v>
      </c>
      <c r="O302" s="49">
        <v>0</v>
      </c>
      <c r="P302" s="49">
        <v>0</v>
      </c>
      <c r="Q302" s="45" t="s">
        <v>102</v>
      </c>
      <c r="R302" s="45" t="s">
        <v>102</v>
      </c>
      <c r="S302" s="45" t="s">
        <v>102</v>
      </c>
      <c r="T302" s="45" t="s">
        <v>283</v>
      </c>
      <c r="U302" s="50">
        <v>4</v>
      </c>
    </row>
    <row r="303" spans="2:21" ht="14.5" outlineLevel="3">
      <c r="B303" s="43" t="s">
        <v>1378</v>
      </c>
      <c r="C303" s="44" t="s">
        <v>1379</v>
      </c>
      <c r="D303" s="45" t="s">
        <v>392</v>
      </c>
      <c r="E303" s="46" t="s">
        <v>1315</v>
      </c>
      <c r="F303" s="45" t="s">
        <v>1380</v>
      </c>
      <c r="G303" s="46" t="s">
        <v>1381</v>
      </c>
      <c r="H303" s="47">
        <v>93221.98</v>
      </c>
      <c r="I303" s="47">
        <v>1</v>
      </c>
      <c r="J303" s="46" t="s">
        <v>115</v>
      </c>
      <c r="K303" s="48">
        <v>2</v>
      </c>
      <c r="L303" s="48" t="s">
        <v>116</v>
      </c>
      <c r="M303" s="45" t="s">
        <v>117</v>
      </c>
      <c r="N303" s="49">
        <v>0</v>
      </c>
      <c r="O303" s="49">
        <v>0</v>
      </c>
      <c r="P303" s="49">
        <v>0</v>
      </c>
      <c r="Q303" s="45" t="s">
        <v>102</v>
      </c>
      <c r="R303" s="45" t="s">
        <v>102</v>
      </c>
      <c r="S303" s="45" t="s">
        <v>102</v>
      </c>
      <c r="T303" s="45" t="s">
        <v>288</v>
      </c>
      <c r="U303" s="50">
        <v>4</v>
      </c>
    </row>
    <row r="304" spans="2:21" ht="14.5" outlineLevel="3">
      <c r="B304" s="43" t="s">
        <v>1382</v>
      </c>
      <c r="C304" s="44" t="s">
        <v>1383</v>
      </c>
      <c r="D304" s="45" t="s">
        <v>392</v>
      </c>
      <c r="E304" s="46" t="s">
        <v>1315</v>
      </c>
      <c r="F304" s="45" t="s">
        <v>1384</v>
      </c>
      <c r="G304" s="46" t="s">
        <v>1385</v>
      </c>
      <c r="H304" s="47">
        <v>5028340.0999999996</v>
      </c>
      <c r="I304" s="47">
        <v>1</v>
      </c>
      <c r="J304" s="46" t="s">
        <v>115</v>
      </c>
      <c r="K304" s="48">
        <v>2</v>
      </c>
      <c r="L304" s="48" t="s">
        <v>116</v>
      </c>
      <c r="M304" s="45" t="s">
        <v>117</v>
      </c>
      <c r="N304" s="49">
        <v>0</v>
      </c>
      <c r="O304" s="49">
        <v>0</v>
      </c>
      <c r="P304" s="49">
        <v>0</v>
      </c>
      <c r="Q304" s="45" t="s">
        <v>102</v>
      </c>
      <c r="R304" s="45" t="s">
        <v>102</v>
      </c>
      <c r="S304" s="45" t="s">
        <v>102</v>
      </c>
      <c r="T304" s="45" t="s">
        <v>203</v>
      </c>
      <c r="U304" s="50">
        <v>4</v>
      </c>
    </row>
    <row r="305" spans="2:21" ht="14.5" outlineLevel="2">
      <c r="B305" s="35" t="s">
        <v>1386</v>
      </c>
      <c r="C305" s="36" t="s">
        <v>1387</v>
      </c>
      <c r="D305" s="37" t="s">
        <v>102</v>
      </c>
      <c r="E305" s="38" t="s">
        <v>102</v>
      </c>
      <c r="F305" s="37" t="s">
        <v>102</v>
      </c>
      <c r="G305" s="38" t="s">
        <v>102</v>
      </c>
      <c r="H305" s="39">
        <v>0</v>
      </c>
      <c r="I305" s="39">
        <v>0</v>
      </c>
      <c r="J305" s="38" t="s">
        <v>102</v>
      </c>
      <c r="K305" s="40">
        <v>0</v>
      </c>
      <c r="L305" s="40" t="s">
        <v>102</v>
      </c>
      <c r="M305" s="37" t="s">
        <v>102</v>
      </c>
      <c r="N305" s="41">
        <v>0</v>
      </c>
      <c r="O305" s="41">
        <v>0</v>
      </c>
      <c r="P305" s="41">
        <v>0</v>
      </c>
      <c r="Q305" s="37" t="s">
        <v>102</v>
      </c>
      <c r="R305" s="37" t="s">
        <v>102</v>
      </c>
      <c r="S305" s="37" t="s">
        <v>1388</v>
      </c>
      <c r="T305" s="37" t="s">
        <v>102</v>
      </c>
      <c r="U305" s="42">
        <v>3</v>
      </c>
    </row>
    <row r="306" spans="2:21" ht="14.5" outlineLevel="3">
      <c r="B306" s="43" t="s">
        <v>1389</v>
      </c>
      <c r="C306" s="44" t="s">
        <v>1390</v>
      </c>
      <c r="D306" s="45" t="s">
        <v>469</v>
      </c>
      <c r="E306" s="46" t="s">
        <v>1315</v>
      </c>
      <c r="F306" s="45" t="s">
        <v>1391</v>
      </c>
      <c r="G306" s="46" t="s">
        <v>1392</v>
      </c>
      <c r="H306" s="47">
        <v>1581454.75</v>
      </c>
      <c r="I306" s="47">
        <v>1</v>
      </c>
      <c r="J306" s="46" t="s">
        <v>115</v>
      </c>
      <c r="K306" s="48">
        <v>2</v>
      </c>
      <c r="L306" s="48" t="s">
        <v>116</v>
      </c>
      <c r="M306" s="45" t="s">
        <v>117</v>
      </c>
      <c r="N306" s="49">
        <v>0</v>
      </c>
      <c r="O306" s="49">
        <v>0</v>
      </c>
      <c r="P306" s="49">
        <v>0</v>
      </c>
      <c r="Q306" s="45" t="s">
        <v>102</v>
      </c>
      <c r="R306" s="45" t="s">
        <v>102</v>
      </c>
      <c r="S306" s="45" t="s">
        <v>102</v>
      </c>
      <c r="T306" s="45" t="s">
        <v>118</v>
      </c>
      <c r="U306" s="50">
        <v>4</v>
      </c>
    </row>
    <row r="307" spans="2:21" ht="14.5" outlineLevel="3">
      <c r="B307" s="43" t="s">
        <v>1393</v>
      </c>
      <c r="C307" s="44" t="s">
        <v>1394</v>
      </c>
      <c r="D307" s="45" t="s">
        <v>392</v>
      </c>
      <c r="E307" s="46" t="s">
        <v>1315</v>
      </c>
      <c r="F307" s="45" t="s">
        <v>1395</v>
      </c>
      <c r="G307" s="46" t="s">
        <v>1396</v>
      </c>
      <c r="H307" s="47">
        <v>7586653.5599999996</v>
      </c>
      <c r="I307" s="47">
        <v>1</v>
      </c>
      <c r="J307" s="46" t="s">
        <v>115</v>
      </c>
      <c r="K307" s="48">
        <v>2</v>
      </c>
      <c r="L307" s="48" t="s">
        <v>116</v>
      </c>
      <c r="M307" s="45" t="s">
        <v>117</v>
      </c>
      <c r="N307" s="49">
        <v>0</v>
      </c>
      <c r="O307" s="49">
        <v>0</v>
      </c>
      <c r="P307" s="49">
        <v>0</v>
      </c>
      <c r="Q307" s="45" t="s">
        <v>102</v>
      </c>
      <c r="R307" s="45" t="s">
        <v>102</v>
      </c>
      <c r="S307" s="45" t="s">
        <v>102</v>
      </c>
      <c r="T307" s="45" t="s">
        <v>123</v>
      </c>
      <c r="U307" s="50">
        <v>4</v>
      </c>
    </row>
    <row r="308" spans="2:21" ht="14.5" outlineLevel="3">
      <c r="B308" s="43" t="s">
        <v>1397</v>
      </c>
      <c r="C308" s="44" t="s">
        <v>1398</v>
      </c>
      <c r="D308" s="45" t="s">
        <v>469</v>
      </c>
      <c r="E308" s="46" t="s">
        <v>1315</v>
      </c>
      <c r="F308" s="45" t="s">
        <v>1399</v>
      </c>
      <c r="G308" s="46" t="s">
        <v>1400</v>
      </c>
      <c r="H308" s="47">
        <v>1581454.75</v>
      </c>
      <c r="I308" s="47">
        <v>1</v>
      </c>
      <c r="J308" s="46" t="s">
        <v>115</v>
      </c>
      <c r="K308" s="48">
        <v>2</v>
      </c>
      <c r="L308" s="48" t="s">
        <v>116</v>
      </c>
      <c r="M308" s="45" t="s">
        <v>117</v>
      </c>
      <c r="N308" s="49">
        <v>0</v>
      </c>
      <c r="O308" s="49">
        <v>0</v>
      </c>
      <c r="P308" s="49">
        <v>0</v>
      </c>
      <c r="Q308" s="45" t="s">
        <v>102</v>
      </c>
      <c r="R308" s="45" t="s">
        <v>102</v>
      </c>
      <c r="S308" s="45" t="s">
        <v>102</v>
      </c>
      <c r="T308" s="45" t="s">
        <v>128</v>
      </c>
      <c r="U308" s="50">
        <v>4</v>
      </c>
    </row>
    <row r="309" spans="2:21" ht="14.5" outlineLevel="3">
      <c r="B309" s="43" t="s">
        <v>1401</v>
      </c>
      <c r="C309" s="44" t="s">
        <v>1402</v>
      </c>
      <c r="D309" s="45" t="s">
        <v>392</v>
      </c>
      <c r="E309" s="46" t="s">
        <v>1315</v>
      </c>
      <c r="F309" s="45" t="s">
        <v>1403</v>
      </c>
      <c r="G309" s="46" t="s">
        <v>1404</v>
      </c>
      <c r="H309" s="47">
        <v>10677797.41</v>
      </c>
      <c r="I309" s="47">
        <v>1</v>
      </c>
      <c r="J309" s="46" t="s">
        <v>115</v>
      </c>
      <c r="K309" s="48">
        <v>2</v>
      </c>
      <c r="L309" s="48" t="s">
        <v>116</v>
      </c>
      <c r="M309" s="45" t="s">
        <v>117</v>
      </c>
      <c r="N309" s="49">
        <v>0</v>
      </c>
      <c r="O309" s="49">
        <v>0</v>
      </c>
      <c r="P309" s="49">
        <v>0</v>
      </c>
      <c r="Q309" s="45" t="s">
        <v>102</v>
      </c>
      <c r="R309" s="45" t="s">
        <v>102</v>
      </c>
      <c r="S309" s="45" t="s">
        <v>102</v>
      </c>
      <c r="T309" s="45" t="s">
        <v>133</v>
      </c>
      <c r="U309" s="50">
        <v>4</v>
      </c>
    </row>
    <row r="310" spans="2:21" ht="14.5" outlineLevel="3">
      <c r="B310" s="43" t="s">
        <v>1405</v>
      </c>
      <c r="C310" s="44" t="s">
        <v>1406</v>
      </c>
      <c r="D310" s="45" t="s">
        <v>469</v>
      </c>
      <c r="E310" s="46" t="s">
        <v>1315</v>
      </c>
      <c r="F310" s="45" t="s">
        <v>1407</v>
      </c>
      <c r="G310" s="46" t="s">
        <v>1408</v>
      </c>
      <c r="H310" s="47">
        <v>1581454.75</v>
      </c>
      <c r="I310" s="47">
        <v>1</v>
      </c>
      <c r="J310" s="46" t="s">
        <v>115</v>
      </c>
      <c r="K310" s="48">
        <v>2</v>
      </c>
      <c r="L310" s="48" t="s">
        <v>116</v>
      </c>
      <c r="M310" s="45" t="s">
        <v>117</v>
      </c>
      <c r="N310" s="49">
        <v>0</v>
      </c>
      <c r="O310" s="49">
        <v>0</v>
      </c>
      <c r="P310" s="49">
        <v>0</v>
      </c>
      <c r="Q310" s="45" t="s">
        <v>102</v>
      </c>
      <c r="R310" s="45" t="s">
        <v>102</v>
      </c>
      <c r="S310" s="45" t="s">
        <v>102</v>
      </c>
      <c r="T310" s="45" t="s">
        <v>138</v>
      </c>
      <c r="U310" s="50">
        <v>4</v>
      </c>
    </row>
    <row r="311" spans="2:21" ht="14.5" outlineLevel="3">
      <c r="B311" s="43" t="s">
        <v>1409</v>
      </c>
      <c r="C311" s="44" t="s">
        <v>1410</v>
      </c>
      <c r="D311" s="45" t="s">
        <v>392</v>
      </c>
      <c r="E311" s="46" t="s">
        <v>1315</v>
      </c>
      <c r="F311" s="45" t="s">
        <v>1411</v>
      </c>
      <c r="G311" s="46" t="s">
        <v>1412</v>
      </c>
      <c r="H311" s="47">
        <v>11796342.76</v>
      </c>
      <c r="I311" s="47">
        <v>1</v>
      </c>
      <c r="J311" s="46" t="s">
        <v>115</v>
      </c>
      <c r="K311" s="48">
        <v>2</v>
      </c>
      <c r="L311" s="48" t="s">
        <v>116</v>
      </c>
      <c r="M311" s="45" t="s">
        <v>117</v>
      </c>
      <c r="N311" s="49">
        <v>0</v>
      </c>
      <c r="O311" s="49">
        <v>0</v>
      </c>
      <c r="P311" s="49">
        <v>0</v>
      </c>
      <c r="Q311" s="45" t="s">
        <v>102</v>
      </c>
      <c r="R311" s="45" t="s">
        <v>102</v>
      </c>
      <c r="S311" s="45" t="s">
        <v>102</v>
      </c>
      <c r="T311" s="45" t="s">
        <v>143</v>
      </c>
      <c r="U311" s="50">
        <v>4</v>
      </c>
    </row>
    <row r="312" spans="2:21" ht="14.5" outlineLevel="3">
      <c r="B312" s="43" t="s">
        <v>1413</v>
      </c>
      <c r="C312" s="44" t="s">
        <v>1414</v>
      </c>
      <c r="D312" s="45" t="s">
        <v>469</v>
      </c>
      <c r="E312" s="46" t="s">
        <v>1315</v>
      </c>
      <c r="F312" s="45" t="s">
        <v>1415</v>
      </c>
      <c r="G312" s="46" t="s">
        <v>1416</v>
      </c>
      <c r="H312" s="47">
        <v>8876398.75</v>
      </c>
      <c r="I312" s="47">
        <v>3</v>
      </c>
      <c r="J312" s="46" t="s">
        <v>115</v>
      </c>
      <c r="K312" s="48">
        <v>2</v>
      </c>
      <c r="L312" s="48" t="s">
        <v>116</v>
      </c>
      <c r="M312" s="45" t="s">
        <v>117</v>
      </c>
      <c r="N312" s="49">
        <v>0</v>
      </c>
      <c r="O312" s="49">
        <v>0</v>
      </c>
      <c r="P312" s="49">
        <v>0</v>
      </c>
      <c r="Q312" s="45" t="s">
        <v>102</v>
      </c>
      <c r="R312" s="45" t="s">
        <v>102</v>
      </c>
      <c r="S312" s="45" t="s">
        <v>102</v>
      </c>
      <c r="T312" s="45" t="s">
        <v>176</v>
      </c>
      <c r="U312" s="50">
        <v>4</v>
      </c>
    </row>
    <row r="313" spans="2:21" ht="14.5" outlineLevel="3">
      <c r="B313" s="43" t="s">
        <v>1417</v>
      </c>
      <c r="C313" s="44" t="s">
        <v>1418</v>
      </c>
      <c r="D313" s="45" t="s">
        <v>392</v>
      </c>
      <c r="E313" s="46" t="s">
        <v>1315</v>
      </c>
      <c r="F313" s="45" t="s">
        <v>1419</v>
      </c>
      <c r="G313" s="46" t="s">
        <v>1420</v>
      </c>
      <c r="H313" s="47">
        <v>9821625.3100000005</v>
      </c>
      <c r="I313" s="47">
        <v>1</v>
      </c>
      <c r="J313" s="46" t="s">
        <v>115</v>
      </c>
      <c r="K313" s="48">
        <v>2</v>
      </c>
      <c r="L313" s="48" t="s">
        <v>116</v>
      </c>
      <c r="M313" s="45" t="s">
        <v>117</v>
      </c>
      <c r="N313" s="49">
        <v>0</v>
      </c>
      <c r="O313" s="49">
        <v>0</v>
      </c>
      <c r="P313" s="49">
        <v>0</v>
      </c>
      <c r="Q313" s="45" t="s">
        <v>102</v>
      </c>
      <c r="R313" s="45" t="s">
        <v>102</v>
      </c>
      <c r="S313" s="45" t="s">
        <v>102</v>
      </c>
      <c r="T313" s="45" t="s">
        <v>182</v>
      </c>
      <c r="U313" s="50">
        <v>4</v>
      </c>
    </row>
    <row r="314" spans="2:21" ht="14.5" outlineLevel="3">
      <c r="B314" s="43" t="s">
        <v>1421</v>
      </c>
      <c r="C314" s="44" t="s">
        <v>1422</v>
      </c>
      <c r="D314" s="45" t="s">
        <v>392</v>
      </c>
      <c r="E314" s="46" t="s">
        <v>1315</v>
      </c>
      <c r="F314" s="45" t="s">
        <v>1423</v>
      </c>
      <c r="G314" s="46" t="s">
        <v>1424</v>
      </c>
      <c r="H314" s="47">
        <v>4508829.26</v>
      </c>
      <c r="I314" s="47">
        <v>1</v>
      </c>
      <c r="J314" s="46" t="s">
        <v>115</v>
      </c>
      <c r="K314" s="48">
        <v>2</v>
      </c>
      <c r="L314" s="48" t="s">
        <v>116</v>
      </c>
      <c r="M314" s="45" t="s">
        <v>117</v>
      </c>
      <c r="N314" s="49">
        <v>0</v>
      </c>
      <c r="O314" s="49">
        <v>0</v>
      </c>
      <c r="P314" s="49">
        <v>0</v>
      </c>
      <c r="Q314" s="45" t="s">
        <v>102</v>
      </c>
      <c r="R314" s="45" t="s">
        <v>102</v>
      </c>
      <c r="S314" s="45" t="s">
        <v>102</v>
      </c>
      <c r="T314" s="45" t="s">
        <v>187</v>
      </c>
      <c r="U314" s="50">
        <v>4</v>
      </c>
    </row>
    <row r="315" spans="2:21" ht="14.5" outlineLevel="3">
      <c r="B315" s="43" t="s">
        <v>1425</v>
      </c>
      <c r="C315" s="44" t="s">
        <v>1426</v>
      </c>
      <c r="D315" s="45" t="s">
        <v>469</v>
      </c>
      <c r="E315" s="46" t="s">
        <v>1315</v>
      </c>
      <c r="F315" s="45" t="s">
        <v>1427</v>
      </c>
      <c r="G315" s="46" t="s">
        <v>1428</v>
      </c>
      <c r="H315" s="47">
        <v>840943.09</v>
      </c>
      <c r="I315" s="47">
        <v>3</v>
      </c>
      <c r="J315" s="46" t="s">
        <v>115</v>
      </c>
      <c r="K315" s="48">
        <v>2</v>
      </c>
      <c r="L315" s="48" t="s">
        <v>116</v>
      </c>
      <c r="M315" s="45" t="s">
        <v>117</v>
      </c>
      <c r="N315" s="49">
        <v>0</v>
      </c>
      <c r="O315" s="49">
        <v>0</v>
      </c>
      <c r="P315" s="49">
        <v>0</v>
      </c>
      <c r="Q315" s="45" t="s">
        <v>102</v>
      </c>
      <c r="R315" s="45" t="s">
        <v>102</v>
      </c>
      <c r="S315" s="45" t="s">
        <v>102</v>
      </c>
      <c r="T315" s="45" t="s">
        <v>259</v>
      </c>
      <c r="U315" s="50">
        <v>4</v>
      </c>
    </row>
    <row r="316" spans="2:21" ht="14.5" outlineLevel="3">
      <c r="B316" s="43" t="s">
        <v>1429</v>
      </c>
      <c r="C316" s="44" t="s">
        <v>1430</v>
      </c>
      <c r="D316" s="45" t="s">
        <v>469</v>
      </c>
      <c r="E316" s="46" t="s">
        <v>1315</v>
      </c>
      <c r="F316" s="45" t="s">
        <v>1431</v>
      </c>
      <c r="G316" s="46" t="s">
        <v>1432</v>
      </c>
      <c r="H316" s="47">
        <v>140864.89000000001</v>
      </c>
      <c r="I316" s="47">
        <v>3</v>
      </c>
      <c r="J316" s="46" t="s">
        <v>115</v>
      </c>
      <c r="K316" s="48">
        <v>2</v>
      </c>
      <c r="L316" s="48" t="s">
        <v>116</v>
      </c>
      <c r="M316" s="45" t="s">
        <v>117</v>
      </c>
      <c r="N316" s="49">
        <v>0</v>
      </c>
      <c r="O316" s="49">
        <v>0</v>
      </c>
      <c r="P316" s="49">
        <v>0</v>
      </c>
      <c r="Q316" s="45" t="s">
        <v>102</v>
      </c>
      <c r="R316" s="45" t="s">
        <v>102</v>
      </c>
      <c r="S316" s="45" t="s">
        <v>102</v>
      </c>
      <c r="T316" s="45" t="s">
        <v>192</v>
      </c>
      <c r="U316" s="50">
        <v>4</v>
      </c>
    </row>
    <row r="317" spans="2:21" ht="14.5" outlineLevel="3">
      <c r="B317" s="43" t="s">
        <v>1433</v>
      </c>
      <c r="C317" s="44" t="s">
        <v>1434</v>
      </c>
      <c r="D317" s="45" t="s">
        <v>392</v>
      </c>
      <c r="E317" s="46" t="s">
        <v>1315</v>
      </c>
      <c r="F317" s="45" t="s">
        <v>1435</v>
      </c>
      <c r="G317" s="46" t="s">
        <v>1436</v>
      </c>
      <c r="H317" s="47">
        <v>42475.38</v>
      </c>
      <c r="I317" s="47">
        <v>1</v>
      </c>
      <c r="J317" s="46" t="s">
        <v>115</v>
      </c>
      <c r="K317" s="48">
        <v>2</v>
      </c>
      <c r="L317" s="48" t="s">
        <v>116</v>
      </c>
      <c r="M317" s="45" t="s">
        <v>117</v>
      </c>
      <c r="N317" s="49">
        <v>0</v>
      </c>
      <c r="O317" s="49">
        <v>0</v>
      </c>
      <c r="P317" s="49">
        <v>0</v>
      </c>
      <c r="Q317" s="45" t="s">
        <v>102</v>
      </c>
      <c r="R317" s="45" t="s">
        <v>102</v>
      </c>
      <c r="S317" s="45" t="s">
        <v>102</v>
      </c>
      <c r="T317" s="45" t="s">
        <v>615</v>
      </c>
      <c r="U317" s="50">
        <v>4</v>
      </c>
    </row>
    <row r="318" spans="2:21" ht="14.5" outlineLevel="3">
      <c r="B318" s="43" t="s">
        <v>1437</v>
      </c>
      <c r="C318" s="44" t="s">
        <v>1438</v>
      </c>
      <c r="D318" s="45" t="s">
        <v>469</v>
      </c>
      <c r="E318" s="46" t="s">
        <v>1315</v>
      </c>
      <c r="F318" s="45" t="s">
        <v>1439</v>
      </c>
      <c r="G318" s="46" t="s">
        <v>1440</v>
      </c>
      <c r="H318" s="47">
        <v>218.12</v>
      </c>
      <c r="I318" s="47">
        <v>3</v>
      </c>
      <c r="J318" s="46" t="s">
        <v>115</v>
      </c>
      <c r="K318" s="48">
        <v>2</v>
      </c>
      <c r="L318" s="48" t="s">
        <v>116</v>
      </c>
      <c r="M318" s="45" t="s">
        <v>117</v>
      </c>
      <c r="N318" s="49">
        <v>0</v>
      </c>
      <c r="O318" s="49">
        <v>0</v>
      </c>
      <c r="P318" s="49">
        <v>0</v>
      </c>
      <c r="Q318" s="45" t="s">
        <v>102</v>
      </c>
      <c r="R318" s="45" t="s">
        <v>102</v>
      </c>
      <c r="S318" s="45" t="s">
        <v>102</v>
      </c>
      <c r="T318" s="45" t="s">
        <v>268</v>
      </c>
      <c r="U318" s="50">
        <v>4</v>
      </c>
    </row>
    <row r="319" spans="2:21" ht="14.5" outlineLevel="3">
      <c r="B319" s="43" t="s">
        <v>1441</v>
      </c>
      <c r="C319" s="44" t="s">
        <v>1442</v>
      </c>
      <c r="D319" s="45" t="s">
        <v>392</v>
      </c>
      <c r="E319" s="46" t="s">
        <v>1315</v>
      </c>
      <c r="F319" s="45" t="s">
        <v>1443</v>
      </c>
      <c r="G319" s="46" t="s">
        <v>1444</v>
      </c>
      <c r="H319" s="47">
        <v>327971.94</v>
      </c>
      <c r="I319" s="47">
        <v>1</v>
      </c>
      <c r="J319" s="46" t="s">
        <v>115</v>
      </c>
      <c r="K319" s="48">
        <v>2</v>
      </c>
      <c r="L319" s="48" t="s">
        <v>116</v>
      </c>
      <c r="M319" s="45" t="s">
        <v>117</v>
      </c>
      <c r="N319" s="49">
        <v>0</v>
      </c>
      <c r="O319" s="49">
        <v>0</v>
      </c>
      <c r="P319" s="49">
        <v>0</v>
      </c>
      <c r="Q319" s="45" t="s">
        <v>102</v>
      </c>
      <c r="R319" s="45" t="s">
        <v>102</v>
      </c>
      <c r="S319" s="45" t="s">
        <v>102</v>
      </c>
      <c r="T319" s="45" t="s">
        <v>273</v>
      </c>
      <c r="U319" s="50">
        <v>4</v>
      </c>
    </row>
    <row r="320" spans="2:21" ht="14.5" outlineLevel="2">
      <c r="B320" s="35" t="s">
        <v>1445</v>
      </c>
      <c r="C320" s="36" t="s">
        <v>1446</v>
      </c>
      <c r="D320" s="37" t="s">
        <v>102</v>
      </c>
      <c r="E320" s="38" t="s">
        <v>102</v>
      </c>
      <c r="F320" s="37" t="s">
        <v>102</v>
      </c>
      <c r="G320" s="38" t="s">
        <v>102</v>
      </c>
      <c r="H320" s="39">
        <v>0</v>
      </c>
      <c r="I320" s="39">
        <v>0</v>
      </c>
      <c r="J320" s="38" t="s">
        <v>102</v>
      </c>
      <c r="K320" s="40">
        <v>0</v>
      </c>
      <c r="L320" s="40" t="s">
        <v>102</v>
      </c>
      <c r="M320" s="37" t="s">
        <v>102</v>
      </c>
      <c r="N320" s="41">
        <v>0</v>
      </c>
      <c r="O320" s="41">
        <v>0</v>
      </c>
      <c r="P320" s="41">
        <v>0</v>
      </c>
      <c r="Q320" s="37" t="s">
        <v>102</v>
      </c>
      <c r="R320" s="37" t="s">
        <v>102</v>
      </c>
      <c r="S320" s="37" t="s">
        <v>1447</v>
      </c>
      <c r="T320" s="37" t="s">
        <v>102</v>
      </c>
      <c r="U320" s="42">
        <v>3</v>
      </c>
    </row>
    <row r="321" spans="2:21" ht="14.5" outlineLevel="3">
      <c r="B321" s="43" t="s">
        <v>1448</v>
      </c>
      <c r="C321" s="44" t="s">
        <v>1449</v>
      </c>
      <c r="D321" s="45" t="s">
        <v>469</v>
      </c>
      <c r="E321" s="46" t="s">
        <v>1315</v>
      </c>
      <c r="F321" s="45" t="s">
        <v>1450</v>
      </c>
      <c r="G321" s="46" t="s">
        <v>1451</v>
      </c>
      <c r="H321" s="47">
        <v>1376986.36</v>
      </c>
      <c r="I321" s="47">
        <v>41</v>
      </c>
      <c r="J321" s="46" t="s">
        <v>115</v>
      </c>
      <c r="K321" s="48">
        <v>2</v>
      </c>
      <c r="L321" s="48" t="s">
        <v>116</v>
      </c>
      <c r="M321" s="45" t="s">
        <v>117</v>
      </c>
      <c r="N321" s="49">
        <v>0</v>
      </c>
      <c r="O321" s="49">
        <v>0</v>
      </c>
      <c r="P321" s="49">
        <v>0</v>
      </c>
      <c r="Q321" s="45" t="s">
        <v>102</v>
      </c>
      <c r="R321" s="45" t="s">
        <v>102</v>
      </c>
      <c r="S321" s="45" t="s">
        <v>102</v>
      </c>
      <c r="T321" s="45" t="s">
        <v>192</v>
      </c>
      <c r="U321" s="50">
        <v>4</v>
      </c>
    </row>
    <row r="322" spans="2:21" ht="14.5" outlineLevel="3">
      <c r="B322" s="43" t="s">
        <v>1452</v>
      </c>
      <c r="C322" s="44" t="s">
        <v>1453</v>
      </c>
      <c r="D322" s="45" t="s">
        <v>469</v>
      </c>
      <c r="E322" s="46" t="s">
        <v>1315</v>
      </c>
      <c r="F322" s="45" t="s">
        <v>1454</v>
      </c>
      <c r="G322" s="46" t="s">
        <v>1455</v>
      </c>
      <c r="H322" s="47">
        <v>302788.64</v>
      </c>
      <c r="I322" s="47">
        <v>1</v>
      </c>
      <c r="J322" s="46" t="s">
        <v>115</v>
      </c>
      <c r="K322" s="48">
        <v>2</v>
      </c>
      <c r="L322" s="48" t="s">
        <v>116</v>
      </c>
      <c r="M322" s="45" t="s">
        <v>117</v>
      </c>
      <c r="N322" s="49">
        <v>0</v>
      </c>
      <c r="O322" s="49">
        <v>0</v>
      </c>
      <c r="P322" s="49">
        <v>0</v>
      </c>
      <c r="Q322" s="45" t="s">
        <v>102</v>
      </c>
      <c r="R322" s="45" t="s">
        <v>102</v>
      </c>
      <c r="S322" s="45" t="s">
        <v>102</v>
      </c>
      <c r="T322" s="45" t="s">
        <v>615</v>
      </c>
      <c r="U322" s="50">
        <v>4</v>
      </c>
    </row>
    <row r="323" spans="2:21" ht="14.5" outlineLevel="3">
      <c r="B323" s="43" t="s">
        <v>1456</v>
      </c>
      <c r="C323" s="44" t="s">
        <v>1457</v>
      </c>
      <c r="D323" s="45" t="s">
        <v>392</v>
      </c>
      <c r="E323" s="46" t="s">
        <v>1315</v>
      </c>
      <c r="F323" s="45" t="s">
        <v>1458</v>
      </c>
      <c r="G323" s="46" t="s">
        <v>1459</v>
      </c>
      <c r="H323" s="47">
        <v>25953.86</v>
      </c>
      <c r="I323" s="47">
        <v>1</v>
      </c>
      <c r="J323" s="46" t="s">
        <v>115</v>
      </c>
      <c r="K323" s="48">
        <v>2</v>
      </c>
      <c r="L323" s="48" t="s">
        <v>116</v>
      </c>
      <c r="M323" s="45" t="s">
        <v>117</v>
      </c>
      <c r="N323" s="49">
        <v>0</v>
      </c>
      <c r="O323" s="49">
        <v>0</v>
      </c>
      <c r="P323" s="49">
        <v>0</v>
      </c>
      <c r="Q323" s="45" t="s">
        <v>102</v>
      </c>
      <c r="R323" s="45" t="s">
        <v>102</v>
      </c>
      <c r="S323" s="45" t="s">
        <v>102</v>
      </c>
      <c r="T323" s="45" t="s">
        <v>268</v>
      </c>
      <c r="U323" s="50">
        <v>4</v>
      </c>
    </row>
    <row r="324" spans="2:21" ht="14.5" outlineLevel="3">
      <c r="B324" s="43" t="s">
        <v>1460</v>
      </c>
      <c r="C324" s="44" t="s">
        <v>1461</v>
      </c>
      <c r="D324" s="45" t="s">
        <v>469</v>
      </c>
      <c r="E324" s="46" t="s">
        <v>1315</v>
      </c>
      <c r="F324" s="45" t="s">
        <v>1462</v>
      </c>
      <c r="G324" s="46" t="s">
        <v>1463</v>
      </c>
      <c r="H324" s="47">
        <v>137181.47</v>
      </c>
      <c r="I324" s="47">
        <v>41</v>
      </c>
      <c r="J324" s="46" t="s">
        <v>115</v>
      </c>
      <c r="K324" s="48">
        <v>2</v>
      </c>
      <c r="L324" s="48" t="s">
        <v>116</v>
      </c>
      <c r="M324" s="45" t="s">
        <v>117</v>
      </c>
      <c r="N324" s="49">
        <v>0</v>
      </c>
      <c r="O324" s="49">
        <v>0</v>
      </c>
      <c r="P324" s="49">
        <v>0</v>
      </c>
      <c r="Q324" s="45" t="s">
        <v>102</v>
      </c>
      <c r="R324" s="45" t="s">
        <v>102</v>
      </c>
      <c r="S324" s="45" t="s">
        <v>102</v>
      </c>
      <c r="T324" s="45" t="s">
        <v>208</v>
      </c>
      <c r="U324" s="50">
        <v>4</v>
      </c>
    </row>
    <row r="325" spans="2:21" ht="14.5" outlineLevel="3">
      <c r="B325" s="43" t="s">
        <v>1464</v>
      </c>
      <c r="C325" s="44" t="s">
        <v>1465</v>
      </c>
      <c r="D325" s="45" t="s">
        <v>392</v>
      </c>
      <c r="E325" s="46" t="s">
        <v>1315</v>
      </c>
      <c r="F325" s="45" t="s">
        <v>1466</v>
      </c>
      <c r="G325" s="46" t="s">
        <v>1467</v>
      </c>
      <c r="H325" s="47">
        <v>929067.71</v>
      </c>
      <c r="I325" s="47">
        <v>1</v>
      </c>
      <c r="J325" s="46" t="s">
        <v>115</v>
      </c>
      <c r="K325" s="48">
        <v>2</v>
      </c>
      <c r="L325" s="48" t="s">
        <v>116</v>
      </c>
      <c r="M325" s="45" t="s">
        <v>117</v>
      </c>
      <c r="N325" s="49">
        <v>0</v>
      </c>
      <c r="O325" s="49">
        <v>0</v>
      </c>
      <c r="P325" s="49">
        <v>0</v>
      </c>
      <c r="Q325" s="45" t="s">
        <v>102</v>
      </c>
      <c r="R325" s="45" t="s">
        <v>102</v>
      </c>
      <c r="S325" s="45" t="s">
        <v>102</v>
      </c>
      <c r="T325" s="45" t="s">
        <v>303</v>
      </c>
      <c r="U325" s="50">
        <v>4</v>
      </c>
    </row>
    <row r="326" spans="2:21" ht="14.5" outlineLevel="3">
      <c r="B326" s="43" t="s">
        <v>1468</v>
      </c>
      <c r="C326" s="44" t="s">
        <v>1469</v>
      </c>
      <c r="D326" s="45" t="s">
        <v>392</v>
      </c>
      <c r="E326" s="46" t="s">
        <v>1315</v>
      </c>
      <c r="F326" s="45" t="s">
        <v>1470</v>
      </c>
      <c r="G326" s="46" t="s">
        <v>1471</v>
      </c>
      <c r="H326" s="47">
        <v>25477.18</v>
      </c>
      <c r="I326" s="47">
        <v>1</v>
      </c>
      <c r="J326" s="46" t="s">
        <v>115</v>
      </c>
      <c r="K326" s="48">
        <v>2</v>
      </c>
      <c r="L326" s="48" t="s">
        <v>116</v>
      </c>
      <c r="M326" s="45" t="s">
        <v>117</v>
      </c>
      <c r="N326" s="49">
        <v>0</v>
      </c>
      <c r="O326" s="49">
        <v>0</v>
      </c>
      <c r="P326" s="49">
        <v>0</v>
      </c>
      <c r="Q326" s="45" t="s">
        <v>102</v>
      </c>
      <c r="R326" s="45" t="s">
        <v>102</v>
      </c>
      <c r="S326" s="45" t="s">
        <v>102</v>
      </c>
      <c r="T326" s="45" t="s">
        <v>213</v>
      </c>
      <c r="U326" s="50">
        <v>4</v>
      </c>
    </row>
    <row r="327" spans="2:21" ht="14.5" outlineLevel="3">
      <c r="B327" s="43" t="s">
        <v>1472</v>
      </c>
      <c r="C327" s="44" t="s">
        <v>1473</v>
      </c>
      <c r="D327" s="45" t="s">
        <v>392</v>
      </c>
      <c r="E327" s="46" t="s">
        <v>1315</v>
      </c>
      <c r="F327" s="45" t="s">
        <v>1474</v>
      </c>
      <c r="G327" s="46" t="s">
        <v>1475</v>
      </c>
      <c r="H327" s="47">
        <v>7247499.4900000002</v>
      </c>
      <c r="I327" s="47">
        <v>1</v>
      </c>
      <c r="J327" s="46" t="s">
        <v>115</v>
      </c>
      <c r="K327" s="48">
        <v>2</v>
      </c>
      <c r="L327" s="48" t="s">
        <v>116</v>
      </c>
      <c r="M327" s="45" t="s">
        <v>117</v>
      </c>
      <c r="N327" s="49">
        <v>0</v>
      </c>
      <c r="O327" s="49">
        <v>0</v>
      </c>
      <c r="P327" s="49">
        <v>0</v>
      </c>
      <c r="Q327" s="45" t="s">
        <v>102</v>
      </c>
      <c r="R327" s="45" t="s">
        <v>102</v>
      </c>
      <c r="S327" s="45" t="s">
        <v>102</v>
      </c>
      <c r="T327" s="45" t="s">
        <v>691</v>
      </c>
      <c r="U327" s="50">
        <v>4</v>
      </c>
    </row>
    <row r="328" spans="2:21" ht="14.5" outlineLevel="3">
      <c r="B328" s="43" t="s">
        <v>1476</v>
      </c>
      <c r="C328" s="44" t="s">
        <v>1477</v>
      </c>
      <c r="D328" s="45" t="s">
        <v>392</v>
      </c>
      <c r="E328" s="46" t="s">
        <v>1315</v>
      </c>
      <c r="F328" s="45" t="s">
        <v>1478</v>
      </c>
      <c r="G328" s="46" t="s">
        <v>1479</v>
      </c>
      <c r="H328" s="47">
        <v>5280349.03</v>
      </c>
      <c r="I328" s="47">
        <v>1</v>
      </c>
      <c r="J328" s="46" t="s">
        <v>115</v>
      </c>
      <c r="K328" s="48">
        <v>2</v>
      </c>
      <c r="L328" s="48" t="s">
        <v>116</v>
      </c>
      <c r="M328" s="45" t="s">
        <v>117</v>
      </c>
      <c r="N328" s="49">
        <v>0</v>
      </c>
      <c r="O328" s="49">
        <v>0</v>
      </c>
      <c r="P328" s="49">
        <v>0</v>
      </c>
      <c r="Q328" s="45" t="s">
        <v>102</v>
      </c>
      <c r="R328" s="45" t="s">
        <v>102</v>
      </c>
      <c r="S328" s="45" t="s">
        <v>102</v>
      </c>
      <c r="T328" s="45" t="s">
        <v>695</v>
      </c>
      <c r="U328" s="50">
        <v>4</v>
      </c>
    </row>
    <row r="329" spans="2:21" ht="14.5" outlineLevel="3">
      <c r="B329" s="43" t="s">
        <v>1480</v>
      </c>
      <c r="C329" s="44" t="s">
        <v>1481</v>
      </c>
      <c r="D329" s="45" t="s">
        <v>392</v>
      </c>
      <c r="E329" s="46" t="s">
        <v>1315</v>
      </c>
      <c r="F329" s="45" t="s">
        <v>1482</v>
      </c>
      <c r="G329" s="46" t="s">
        <v>1483</v>
      </c>
      <c r="H329" s="47">
        <v>8301906.4699999997</v>
      </c>
      <c r="I329" s="47">
        <v>1</v>
      </c>
      <c r="J329" s="46" t="s">
        <v>115</v>
      </c>
      <c r="K329" s="48">
        <v>2</v>
      </c>
      <c r="L329" s="48" t="s">
        <v>116</v>
      </c>
      <c r="M329" s="45" t="s">
        <v>117</v>
      </c>
      <c r="N329" s="49">
        <v>0</v>
      </c>
      <c r="O329" s="49">
        <v>0</v>
      </c>
      <c r="P329" s="49">
        <v>0</v>
      </c>
      <c r="Q329" s="45" t="s">
        <v>102</v>
      </c>
      <c r="R329" s="45" t="s">
        <v>102</v>
      </c>
      <c r="S329" s="45" t="s">
        <v>102</v>
      </c>
      <c r="T329" s="45" t="s">
        <v>228</v>
      </c>
      <c r="U329" s="50">
        <v>4</v>
      </c>
    </row>
    <row r="330" spans="2:21" ht="14.5" outlineLevel="3">
      <c r="B330" s="43" t="s">
        <v>1484</v>
      </c>
      <c r="C330" s="44" t="s">
        <v>1485</v>
      </c>
      <c r="D330" s="45" t="s">
        <v>392</v>
      </c>
      <c r="E330" s="46" t="s">
        <v>1315</v>
      </c>
      <c r="F330" s="45" t="s">
        <v>1486</v>
      </c>
      <c r="G330" s="46" t="s">
        <v>1487</v>
      </c>
      <c r="H330" s="47">
        <v>5852568.2800000003</v>
      </c>
      <c r="I330" s="47">
        <v>1</v>
      </c>
      <c r="J330" s="46" t="s">
        <v>115</v>
      </c>
      <c r="K330" s="48">
        <v>2</v>
      </c>
      <c r="L330" s="48" t="s">
        <v>116</v>
      </c>
      <c r="M330" s="45" t="s">
        <v>117</v>
      </c>
      <c r="N330" s="49">
        <v>0</v>
      </c>
      <c r="O330" s="49">
        <v>0</v>
      </c>
      <c r="P330" s="49">
        <v>0</v>
      </c>
      <c r="Q330" s="45" t="s">
        <v>102</v>
      </c>
      <c r="R330" s="45" t="s">
        <v>102</v>
      </c>
      <c r="S330" s="45" t="s">
        <v>102</v>
      </c>
      <c r="T330" s="45" t="s">
        <v>233</v>
      </c>
      <c r="U330" s="50">
        <v>4</v>
      </c>
    </row>
    <row r="331" spans="2:21" ht="14.5" outlineLevel="3">
      <c r="B331" s="43" t="s">
        <v>1488</v>
      </c>
      <c r="C331" s="44" t="s">
        <v>1489</v>
      </c>
      <c r="D331" s="45" t="s">
        <v>392</v>
      </c>
      <c r="E331" s="46" t="s">
        <v>1315</v>
      </c>
      <c r="F331" s="45" t="s">
        <v>1490</v>
      </c>
      <c r="G331" s="46" t="s">
        <v>1491</v>
      </c>
      <c r="H331" s="47">
        <v>8002038.6399999997</v>
      </c>
      <c r="I331" s="47">
        <v>1</v>
      </c>
      <c r="J331" s="46" t="s">
        <v>115</v>
      </c>
      <c r="K331" s="48">
        <v>2</v>
      </c>
      <c r="L331" s="48" t="s">
        <v>116</v>
      </c>
      <c r="M331" s="45" t="s">
        <v>117</v>
      </c>
      <c r="N331" s="49">
        <v>0</v>
      </c>
      <c r="O331" s="49">
        <v>0</v>
      </c>
      <c r="P331" s="49">
        <v>0</v>
      </c>
      <c r="Q331" s="45" t="s">
        <v>102</v>
      </c>
      <c r="R331" s="45" t="s">
        <v>102</v>
      </c>
      <c r="S331" s="45" t="s">
        <v>102</v>
      </c>
      <c r="T331" s="45" t="s">
        <v>708</v>
      </c>
      <c r="U331" s="50">
        <v>4</v>
      </c>
    </row>
    <row r="332" spans="2:21" ht="14.5" outlineLevel="3">
      <c r="B332" s="43" t="s">
        <v>1492</v>
      </c>
      <c r="C332" s="44" t="s">
        <v>1493</v>
      </c>
      <c r="D332" s="45" t="s">
        <v>392</v>
      </c>
      <c r="E332" s="46" t="s">
        <v>1315</v>
      </c>
      <c r="F332" s="45" t="s">
        <v>1494</v>
      </c>
      <c r="G332" s="46" t="s">
        <v>1495</v>
      </c>
      <c r="H332" s="47">
        <v>5682809.8600000003</v>
      </c>
      <c r="I332" s="47">
        <v>1</v>
      </c>
      <c r="J332" s="46" t="s">
        <v>115</v>
      </c>
      <c r="K332" s="48">
        <v>2</v>
      </c>
      <c r="L332" s="48" t="s">
        <v>116</v>
      </c>
      <c r="M332" s="45" t="s">
        <v>117</v>
      </c>
      <c r="N332" s="49">
        <v>0</v>
      </c>
      <c r="O332" s="49">
        <v>0</v>
      </c>
      <c r="P332" s="49">
        <v>0</v>
      </c>
      <c r="Q332" s="45" t="s">
        <v>102</v>
      </c>
      <c r="R332" s="45" t="s">
        <v>102</v>
      </c>
      <c r="S332" s="45" t="s">
        <v>102</v>
      </c>
      <c r="T332" s="45" t="s">
        <v>713</v>
      </c>
      <c r="U332" s="50">
        <v>4</v>
      </c>
    </row>
    <row r="333" spans="2:21" ht="14.5" outlineLevel="3">
      <c r="B333" s="43" t="s">
        <v>1496</v>
      </c>
      <c r="C333" s="44" t="s">
        <v>1497</v>
      </c>
      <c r="D333" s="45" t="s">
        <v>392</v>
      </c>
      <c r="E333" s="46" t="s">
        <v>1315</v>
      </c>
      <c r="F333" s="45" t="s">
        <v>1498</v>
      </c>
      <c r="G333" s="46" t="s">
        <v>1499</v>
      </c>
      <c r="H333" s="47">
        <v>52119.58</v>
      </c>
      <c r="I333" s="47">
        <v>1</v>
      </c>
      <c r="J333" s="46" t="s">
        <v>115</v>
      </c>
      <c r="K333" s="48">
        <v>2</v>
      </c>
      <c r="L333" s="48" t="s">
        <v>116</v>
      </c>
      <c r="M333" s="45" t="s">
        <v>117</v>
      </c>
      <c r="N333" s="49">
        <v>0</v>
      </c>
      <c r="O333" s="49">
        <v>0</v>
      </c>
      <c r="P333" s="49">
        <v>0</v>
      </c>
      <c r="Q333" s="45" t="s">
        <v>102</v>
      </c>
      <c r="R333" s="45" t="s">
        <v>102</v>
      </c>
      <c r="S333" s="45" t="s">
        <v>102</v>
      </c>
      <c r="T333" s="45" t="s">
        <v>238</v>
      </c>
      <c r="U333" s="50">
        <v>4</v>
      </c>
    </row>
    <row r="334" spans="2:21" ht="14.5" outlineLevel="3">
      <c r="B334" s="43" t="s">
        <v>1500</v>
      </c>
      <c r="C334" s="44" t="s">
        <v>1501</v>
      </c>
      <c r="D334" s="45" t="s">
        <v>469</v>
      </c>
      <c r="E334" s="46" t="s">
        <v>1315</v>
      </c>
      <c r="F334" s="45" t="s">
        <v>1502</v>
      </c>
      <c r="G334" s="46" t="s">
        <v>1503</v>
      </c>
      <c r="H334" s="47">
        <v>27260.58</v>
      </c>
      <c r="I334" s="47">
        <v>73</v>
      </c>
      <c r="J334" s="46" t="s">
        <v>115</v>
      </c>
      <c r="K334" s="48">
        <v>2</v>
      </c>
      <c r="L334" s="48" t="s">
        <v>116</v>
      </c>
      <c r="M334" s="45" t="s">
        <v>117</v>
      </c>
      <c r="N334" s="49">
        <v>0</v>
      </c>
      <c r="O334" s="49">
        <v>0</v>
      </c>
      <c r="P334" s="49">
        <v>0</v>
      </c>
      <c r="Q334" s="45" t="s">
        <v>102</v>
      </c>
      <c r="R334" s="45" t="s">
        <v>102</v>
      </c>
      <c r="S334" s="45" t="s">
        <v>102</v>
      </c>
      <c r="T334" s="45" t="s">
        <v>736</v>
      </c>
      <c r="U334" s="50">
        <v>4</v>
      </c>
    </row>
    <row r="335" spans="2:21" ht="14.5" outlineLevel="3">
      <c r="B335" s="43" t="s">
        <v>1504</v>
      </c>
      <c r="C335" s="44" t="s">
        <v>1505</v>
      </c>
      <c r="D335" s="45" t="s">
        <v>469</v>
      </c>
      <c r="E335" s="46" t="s">
        <v>1315</v>
      </c>
      <c r="F335" s="45" t="s">
        <v>1506</v>
      </c>
      <c r="G335" s="46" t="s">
        <v>1507</v>
      </c>
      <c r="H335" s="47">
        <v>22165.14</v>
      </c>
      <c r="I335" s="47">
        <v>31</v>
      </c>
      <c r="J335" s="46" t="s">
        <v>115</v>
      </c>
      <c r="K335" s="48">
        <v>2</v>
      </c>
      <c r="L335" s="48" t="s">
        <v>116</v>
      </c>
      <c r="M335" s="45" t="s">
        <v>117</v>
      </c>
      <c r="N335" s="49">
        <v>0</v>
      </c>
      <c r="O335" s="49">
        <v>0</v>
      </c>
      <c r="P335" s="49">
        <v>0</v>
      </c>
      <c r="Q335" s="45" t="s">
        <v>102</v>
      </c>
      <c r="R335" s="45" t="s">
        <v>102</v>
      </c>
      <c r="S335" s="45" t="s">
        <v>102</v>
      </c>
      <c r="T335" s="45" t="s">
        <v>741</v>
      </c>
      <c r="U335" s="50">
        <v>4</v>
      </c>
    </row>
    <row r="336" spans="2:21" ht="14.5" outlineLevel="3">
      <c r="B336" s="43" t="s">
        <v>1508</v>
      </c>
      <c r="C336" s="44" t="s">
        <v>1509</v>
      </c>
      <c r="D336" s="45" t="s">
        <v>469</v>
      </c>
      <c r="E336" s="46" t="s">
        <v>1315</v>
      </c>
      <c r="F336" s="45" t="s">
        <v>1510</v>
      </c>
      <c r="G336" s="46" t="s">
        <v>1511</v>
      </c>
      <c r="H336" s="47">
        <v>16220.47</v>
      </c>
      <c r="I336" s="47">
        <v>13</v>
      </c>
      <c r="J336" s="46" t="s">
        <v>115</v>
      </c>
      <c r="K336" s="48">
        <v>2</v>
      </c>
      <c r="L336" s="48" t="s">
        <v>116</v>
      </c>
      <c r="M336" s="45" t="s">
        <v>117</v>
      </c>
      <c r="N336" s="49">
        <v>0</v>
      </c>
      <c r="O336" s="49">
        <v>0</v>
      </c>
      <c r="P336" s="49">
        <v>0</v>
      </c>
      <c r="Q336" s="45" t="s">
        <v>102</v>
      </c>
      <c r="R336" s="45" t="s">
        <v>102</v>
      </c>
      <c r="S336" s="45" t="s">
        <v>102</v>
      </c>
      <c r="T336" s="45" t="s">
        <v>243</v>
      </c>
      <c r="U336" s="50">
        <v>4</v>
      </c>
    </row>
    <row r="337" spans="2:21" ht="14.5" outlineLevel="3">
      <c r="B337" s="43" t="s">
        <v>1512</v>
      </c>
      <c r="C337" s="44" t="s">
        <v>1513</v>
      </c>
      <c r="D337" s="45" t="s">
        <v>469</v>
      </c>
      <c r="E337" s="46" t="s">
        <v>1315</v>
      </c>
      <c r="F337" s="45" t="s">
        <v>1514</v>
      </c>
      <c r="G337" s="46" t="s">
        <v>1515</v>
      </c>
      <c r="H337" s="47">
        <v>174151.96</v>
      </c>
      <c r="I337" s="47">
        <v>2</v>
      </c>
      <c r="J337" s="46" t="s">
        <v>115</v>
      </c>
      <c r="K337" s="48">
        <v>2</v>
      </c>
      <c r="L337" s="48" t="s">
        <v>116</v>
      </c>
      <c r="M337" s="45" t="s">
        <v>117</v>
      </c>
      <c r="N337" s="49">
        <v>0</v>
      </c>
      <c r="O337" s="49">
        <v>0</v>
      </c>
      <c r="P337" s="49">
        <v>0</v>
      </c>
      <c r="Q337" s="45" t="s">
        <v>102</v>
      </c>
      <c r="R337" s="45" t="s">
        <v>102</v>
      </c>
      <c r="S337" s="45" t="s">
        <v>102</v>
      </c>
      <c r="T337" s="45" t="s">
        <v>750</v>
      </c>
      <c r="U337" s="50">
        <v>4</v>
      </c>
    </row>
    <row r="338" spans="2:21" ht="14.5" outlineLevel="3">
      <c r="B338" s="43" t="s">
        <v>1516</v>
      </c>
      <c r="C338" s="44" t="s">
        <v>1517</v>
      </c>
      <c r="D338" s="45" t="s">
        <v>469</v>
      </c>
      <c r="E338" s="46" t="s">
        <v>1315</v>
      </c>
      <c r="F338" s="45" t="s">
        <v>1518</v>
      </c>
      <c r="G338" s="46" t="s">
        <v>1519</v>
      </c>
      <c r="H338" s="47">
        <v>171180.05</v>
      </c>
      <c r="I338" s="47">
        <v>2</v>
      </c>
      <c r="J338" s="46" t="s">
        <v>115</v>
      </c>
      <c r="K338" s="48">
        <v>2</v>
      </c>
      <c r="L338" s="48" t="s">
        <v>116</v>
      </c>
      <c r="M338" s="45" t="s">
        <v>117</v>
      </c>
      <c r="N338" s="49">
        <v>0</v>
      </c>
      <c r="O338" s="49">
        <v>0</v>
      </c>
      <c r="P338" s="49">
        <v>0</v>
      </c>
      <c r="Q338" s="45" t="s">
        <v>102</v>
      </c>
      <c r="R338" s="45" t="s">
        <v>102</v>
      </c>
      <c r="S338" s="45" t="s">
        <v>102</v>
      </c>
      <c r="T338" s="45" t="s">
        <v>755</v>
      </c>
      <c r="U338" s="50">
        <v>4</v>
      </c>
    </row>
    <row r="339" spans="2:21" ht="14.5" outlineLevel="3">
      <c r="B339" s="43" t="s">
        <v>1520</v>
      </c>
      <c r="C339" s="44" t="s">
        <v>1521</v>
      </c>
      <c r="D339" s="45" t="s">
        <v>469</v>
      </c>
      <c r="E339" s="46" t="s">
        <v>1315</v>
      </c>
      <c r="F339" s="45" t="s">
        <v>1522</v>
      </c>
      <c r="G339" s="46" t="s">
        <v>1523</v>
      </c>
      <c r="H339" s="47">
        <v>72523.679999999993</v>
      </c>
      <c r="I339" s="47">
        <v>27</v>
      </c>
      <c r="J339" s="46" t="s">
        <v>115</v>
      </c>
      <c r="K339" s="48">
        <v>2</v>
      </c>
      <c r="L339" s="48" t="s">
        <v>116</v>
      </c>
      <c r="M339" s="45" t="s">
        <v>117</v>
      </c>
      <c r="N339" s="49">
        <v>0</v>
      </c>
      <c r="O339" s="49">
        <v>0</v>
      </c>
      <c r="P339" s="49">
        <v>0</v>
      </c>
      <c r="Q339" s="45" t="s">
        <v>102</v>
      </c>
      <c r="R339" s="45" t="s">
        <v>102</v>
      </c>
      <c r="S339" s="45" t="s">
        <v>102</v>
      </c>
      <c r="T339" s="45" t="s">
        <v>760</v>
      </c>
      <c r="U339" s="50">
        <v>4</v>
      </c>
    </row>
    <row r="340" spans="2:21" ht="14.5" outlineLevel="3">
      <c r="B340" s="43" t="s">
        <v>1524</v>
      </c>
      <c r="C340" s="44" t="s">
        <v>1525</v>
      </c>
      <c r="D340" s="45" t="s">
        <v>469</v>
      </c>
      <c r="E340" s="46" t="s">
        <v>1315</v>
      </c>
      <c r="F340" s="45" t="s">
        <v>1526</v>
      </c>
      <c r="G340" s="46" t="s">
        <v>1527</v>
      </c>
      <c r="H340" s="47">
        <v>208982.36</v>
      </c>
      <c r="I340" s="47">
        <v>6</v>
      </c>
      <c r="J340" s="46" t="s">
        <v>115</v>
      </c>
      <c r="K340" s="48">
        <v>2</v>
      </c>
      <c r="L340" s="48" t="s">
        <v>116</v>
      </c>
      <c r="M340" s="45" t="s">
        <v>117</v>
      </c>
      <c r="N340" s="49">
        <v>0</v>
      </c>
      <c r="O340" s="49">
        <v>0</v>
      </c>
      <c r="P340" s="49">
        <v>0</v>
      </c>
      <c r="Q340" s="45" t="s">
        <v>102</v>
      </c>
      <c r="R340" s="45" t="s">
        <v>102</v>
      </c>
      <c r="S340" s="45" t="s">
        <v>102</v>
      </c>
      <c r="T340" s="45" t="s">
        <v>765</v>
      </c>
      <c r="U340" s="50">
        <v>4</v>
      </c>
    </row>
    <row r="341" spans="2:21" ht="14.5" outlineLevel="3">
      <c r="B341" s="43" t="s">
        <v>1528</v>
      </c>
      <c r="C341" s="44" t="s">
        <v>1529</v>
      </c>
      <c r="D341" s="45" t="s">
        <v>458</v>
      </c>
      <c r="E341" s="46" t="s">
        <v>1315</v>
      </c>
      <c r="F341" s="45" t="s">
        <v>1530</v>
      </c>
      <c r="G341" s="46" t="s">
        <v>1531</v>
      </c>
      <c r="H341" s="47">
        <v>6539.14</v>
      </c>
      <c r="I341" s="47">
        <v>416</v>
      </c>
      <c r="J341" s="46" t="s">
        <v>115</v>
      </c>
      <c r="K341" s="48">
        <v>2</v>
      </c>
      <c r="L341" s="48" t="s">
        <v>116</v>
      </c>
      <c r="M341" s="45" t="s">
        <v>117</v>
      </c>
      <c r="N341" s="49">
        <v>0</v>
      </c>
      <c r="O341" s="49">
        <v>0</v>
      </c>
      <c r="P341" s="49">
        <v>0</v>
      </c>
      <c r="Q341" s="45" t="s">
        <v>102</v>
      </c>
      <c r="R341" s="45" t="s">
        <v>102</v>
      </c>
      <c r="S341" s="45" t="s">
        <v>102</v>
      </c>
      <c r="T341" s="45" t="s">
        <v>770</v>
      </c>
      <c r="U341" s="50">
        <v>4</v>
      </c>
    </row>
    <row r="342" spans="2:21" ht="14.5" outlineLevel="3">
      <c r="B342" s="43" t="s">
        <v>1532</v>
      </c>
      <c r="C342" s="44" t="s">
        <v>1533</v>
      </c>
      <c r="D342" s="45" t="s">
        <v>458</v>
      </c>
      <c r="E342" s="46" t="s">
        <v>1315</v>
      </c>
      <c r="F342" s="45" t="s">
        <v>1534</v>
      </c>
      <c r="G342" s="46" t="s">
        <v>1535</v>
      </c>
      <c r="H342" s="47">
        <v>9966.25</v>
      </c>
      <c r="I342" s="47">
        <v>54</v>
      </c>
      <c r="J342" s="46" t="s">
        <v>115</v>
      </c>
      <c r="K342" s="48">
        <v>2</v>
      </c>
      <c r="L342" s="48" t="s">
        <v>116</v>
      </c>
      <c r="M342" s="45" t="s">
        <v>117</v>
      </c>
      <c r="N342" s="49">
        <v>0</v>
      </c>
      <c r="O342" s="49">
        <v>0</v>
      </c>
      <c r="P342" s="49">
        <v>0</v>
      </c>
      <c r="Q342" s="45" t="s">
        <v>102</v>
      </c>
      <c r="R342" s="45" t="s">
        <v>102</v>
      </c>
      <c r="S342" s="45" t="s">
        <v>102</v>
      </c>
      <c r="T342" s="45" t="s">
        <v>774</v>
      </c>
      <c r="U342" s="50">
        <v>4</v>
      </c>
    </row>
    <row r="343" spans="2:21" ht="14.5" outlineLevel="3">
      <c r="B343" s="43" t="s">
        <v>1536</v>
      </c>
      <c r="C343" s="44" t="s">
        <v>1537</v>
      </c>
      <c r="D343" s="45" t="s">
        <v>392</v>
      </c>
      <c r="E343" s="46" t="s">
        <v>1315</v>
      </c>
      <c r="F343" s="45" t="s">
        <v>1538</v>
      </c>
      <c r="G343" s="46" t="s">
        <v>1539</v>
      </c>
      <c r="H343" s="47">
        <v>152460.38</v>
      </c>
      <c r="I343" s="47">
        <v>1</v>
      </c>
      <c r="J343" s="46" t="s">
        <v>115</v>
      </c>
      <c r="K343" s="48">
        <v>2</v>
      </c>
      <c r="L343" s="48" t="s">
        <v>116</v>
      </c>
      <c r="M343" s="45" t="s">
        <v>117</v>
      </c>
      <c r="N343" s="49">
        <v>0</v>
      </c>
      <c r="O343" s="49">
        <v>0</v>
      </c>
      <c r="P343" s="49">
        <v>0</v>
      </c>
      <c r="Q343" s="45" t="s">
        <v>102</v>
      </c>
      <c r="R343" s="45" t="s">
        <v>102</v>
      </c>
      <c r="S343" s="45" t="s">
        <v>102</v>
      </c>
      <c r="T343" s="45" t="s">
        <v>778</v>
      </c>
      <c r="U343" s="50">
        <v>4</v>
      </c>
    </row>
    <row r="344" spans="2:21" ht="14.5" outlineLevel="3">
      <c r="B344" s="43" t="s">
        <v>1540</v>
      </c>
      <c r="C344" s="44" t="s">
        <v>1541</v>
      </c>
      <c r="D344" s="45" t="s">
        <v>458</v>
      </c>
      <c r="E344" s="46" t="s">
        <v>1315</v>
      </c>
      <c r="F344" s="45" t="s">
        <v>1542</v>
      </c>
      <c r="G344" s="46" t="s">
        <v>1543</v>
      </c>
      <c r="H344" s="47">
        <v>2314.11</v>
      </c>
      <c r="I344" s="47">
        <v>385</v>
      </c>
      <c r="J344" s="46" t="s">
        <v>115</v>
      </c>
      <c r="K344" s="48">
        <v>2</v>
      </c>
      <c r="L344" s="48" t="s">
        <v>116</v>
      </c>
      <c r="M344" s="45" t="s">
        <v>117</v>
      </c>
      <c r="N344" s="49">
        <v>0</v>
      </c>
      <c r="O344" s="49">
        <v>0</v>
      </c>
      <c r="P344" s="49">
        <v>0</v>
      </c>
      <c r="Q344" s="45" t="s">
        <v>102</v>
      </c>
      <c r="R344" s="45" t="s">
        <v>102</v>
      </c>
      <c r="S344" s="45" t="s">
        <v>102</v>
      </c>
      <c r="T344" s="45" t="s">
        <v>432</v>
      </c>
      <c r="U344" s="50">
        <v>4</v>
      </c>
    </row>
    <row r="345" spans="2:21" ht="14.5" outlineLevel="3">
      <c r="B345" s="43" t="s">
        <v>1544</v>
      </c>
      <c r="C345" s="44" t="s">
        <v>1545</v>
      </c>
      <c r="D345" s="45" t="s">
        <v>458</v>
      </c>
      <c r="E345" s="46" t="s">
        <v>1315</v>
      </c>
      <c r="F345" s="45" t="s">
        <v>1546</v>
      </c>
      <c r="G345" s="46" t="s">
        <v>1547</v>
      </c>
      <c r="H345" s="47">
        <v>3150.56</v>
      </c>
      <c r="I345" s="47">
        <v>165</v>
      </c>
      <c r="J345" s="46" t="s">
        <v>115</v>
      </c>
      <c r="K345" s="48">
        <v>2</v>
      </c>
      <c r="L345" s="48" t="s">
        <v>116</v>
      </c>
      <c r="M345" s="45" t="s">
        <v>117</v>
      </c>
      <c r="N345" s="49">
        <v>0</v>
      </c>
      <c r="O345" s="49">
        <v>0</v>
      </c>
      <c r="P345" s="49">
        <v>0</v>
      </c>
      <c r="Q345" s="45" t="s">
        <v>102</v>
      </c>
      <c r="R345" s="45" t="s">
        <v>102</v>
      </c>
      <c r="S345" s="45" t="s">
        <v>102</v>
      </c>
      <c r="T345" s="45" t="s">
        <v>436</v>
      </c>
      <c r="U345" s="50">
        <v>4</v>
      </c>
    </row>
    <row r="346" spans="2:21" ht="14.5" outlineLevel="2">
      <c r="B346" s="35" t="s">
        <v>1548</v>
      </c>
      <c r="C346" s="36" t="s">
        <v>1549</v>
      </c>
      <c r="D346" s="37" t="s">
        <v>102</v>
      </c>
      <c r="E346" s="38" t="s">
        <v>102</v>
      </c>
      <c r="F346" s="37" t="s">
        <v>102</v>
      </c>
      <c r="G346" s="38" t="s">
        <v>102</v>
      </c>
      <c r="H346" s="39">
        <v>0</v>
      </c>
      <c r="I346" s="39">
        <v>0</v>
      </c>
      <c r="J346" s="38" t="s">
        <v>102</v>
      </c>
      <c r="K346" s="40">
        <v>0</v>
      </c>
      <c r="L346" s="40" t="s">
        <v>102</v>
      </c>
      <c r="M346" s="37" t="s">
        <v>102</v>
      </c>
      <c r="N346" s="41">
        <v>0</v>
      </c>
      <c r="O346" s="41">
        <v>0</v>
      </c>
      <c r="P346" s="41">
        <v>0</v>
      </c>
      <c r="Q346" s="37" t="s">
        <v>102</v>
      </c>
      <c r="R346" s="37" t="s">
        <v>102</v>
      </c>
      <c r="S346" s="37" t="s">
        <v>1550</v>
      </c>
      <c r="T346" s="37" t="s">
        <v>102</v>
      </c>
      <c r="U346" s="42">
        <v>3</v>
      </c>
    </row>
    <row r="347" spans="2:21" ht="14.5" outlineLevel="3">
      <c r="B347" s="43" t="s">
        <v>1551</v>
      </c>
      <c r="C347" s="44" t="s">
        <v>1552</v>
      </c>
      <c r="D347" s="45" t="s">
        <v>469</v>
      </c>
      <c r="E347" s="46" t="s">
        <v>1315</v>
      </c>
      <c r="F347" s="45" t="s">
        <v>1553</v>
      </c>
      <c r="G347" s="46" t="s">
        <v>1554</v>
      </c>
      <c r="H347" s="47">
        <v>178789.62</v>
      </c>
      <c r="I347" s="47">
        <v>1</v>
      </c>
      <c r="J347" s="46" t="s">
        <v>115</v>
      </c>
      <c r="K347" s="48">
        <v>2</v>
      </c>
      <c r="L347" s="48" t="s">
        <v>116</v>
      </c>
      <c r="M347" s="45" t="s">
        <v>117</v>
      </c>
      <c r="N347" s="49">
        <v>0</v>
      </c>
      <c r="O347" s="49">
        <v>0</v>
      </c>
      <c r="P347" s="49">
        <v>0</v>
      </c>
      <c r="Q347" s="45" t="s">
        <v>102</v>
      </c>
      <c r="R347" s="45" t="s">
        <v>102</v>
      </c>
      <c r="S347" s="45" t="s">
        <v>102</v>
      </c>
      <c r="T347" s="45" t="s">
        <v>118</v>
      </c>
      <c r="U347" s="50">
        <v>4</v>
      </c>
    </row>
    <row r="348" spans="2:21" ht="14.5" outlineLevel="3">
      <c r="B348" s="43" t="s">
        <v>1555</v>
      </c>
      <c r="C348" s="44" t="s">
        <v>1556</v>
      </c>
      <c r="D348" s="45" t="s">
        <v>469</v>
      </c>
      <c r="E348" s="46" t="s">
        <v>1315</v>
      </c>
      <c r="F348" s="45" t="s">
        <v>1557</v>
      </c>
      <c r="G348" s="46" t="s">
        <v>1558</v>
      </c>
      <c r="H348" s="47">
        <v>178789.62</v>
      </c>
      <c r="I348" s="47">
        <v>1</v>
      </c>
      <c r="J348" s="46" t="s">
        <v>115</v>
      </c>
      <c r="K348" s="48">
        <v>2</v>
      </c>
      <c r="L348" s="48" t="s">
        <v>116</v>
      </c>
      <c r="M348" s="45" t="s">
        <v>117</v>
      </c>
      <c r="N348" s="49">
        <v>0</v>
      </c>
      <c r="O348" s="49">
        <v>0</v>
      </c>
      <c r="P348" s="49">
        <v>0</v>
      </c>
      <c r="Q348" s="45" t="s">
        <v>102</v>
      </c>
      <c r="R348" s="45" t="s">
        <v>102</v>
      </c>
      <c r="S348" s="45" t="s">
        <v>102</v>
      </c>
      <c r="T348" s="45" t="s">
        <v>123</v>
      </c>
      <c r="U348" s="50">
        <v>4</v>
      </c>
    </row>
    <row r="349" spans="2:21" ht="14.5" outlineLevel="3">
      <c r="B349" s="43" t="s">
        <v>1559</v>
      </c>
      <c r="C349" s="44" t="s">
        <v>1560</v>
      </c>
      <c r="D349" s="45" t="s">
        <v>458</v>
      </c>
      <c r="E349" s="46" t="s">
        <v>1315</v>
      </c>
      <c r="F349" s="45" t="s">
        <v>1561</v>
      </c>
      <c r="G349" s="46" t="s">
        <v>1562</v>
      </c>
      <c r="H349" s="47">
        <v>49117.87</v>
      </c>
      <c r="I349" s="47">
        <v>1</v>
      </c>
      <c r="J349" s="46" t="s">
        <v>115</v>
      </c>
      <c r="K349" s="48">
        <v>2</v>
      </c>
      <c r="L349" s="48" t="s">
        <v>116</v>
      </c>
      <c r="M349" s="45" t="s">
        <v>117</v>
      </c>
      <c r="N349" s="49">
        <v>0</v>
      </c>
      <c r="O349" s="49">
        <v>0</v>
      </c>
      <c r="P349" s="49">
        <v>0</v>
      </c>
      <c r="Q349" s="45" t="s">
        <v>102</v>
      </c>
      <c r="R349" s="45" t="s">
        <v>102</v>
      </c>
      <c r="S349" s="45" t="s">
        <v>102</v>
      </c>
      <c r="T349" s="45" t="s">
        <v>128</v>
      </c>
      <c r="U349" s="50">
        <v>4</v>
      </c>
    </row>
    <row r="350" spans="2:21" ht="14.5" outlineLevel="3">
      <c r="B350" s="43" t="s">
        <v>1563</v>
      </c>
      <c r="C350" s="44" t="s">
        <v>1564</v>
      </c>
      <c r="D350" s="45" t="s">
        <v>458</v>
      </c>
      <c r="E350" s="46" t="s">
        <v>1315</v>
      </c>
      <c r="F350" s="45" t="s">
        <v>1565</v>
      </c>
      <c r="G350" s="46" t="s">
        <v>1566</v>
      </c>
      <c r="H350" s="47">
        <v>49117.87</v>
      </c>
      <c r="I350" s="47">
        <v>1</v>
      </c>
      <c r="J350" s="46" t="s">
        <v>115</v>
      </c>
      <c r="K350" s="48">
        <v>2</v>
      </c>
      <c r="L350" s="48" t="s">
        <v>116</v>
      </c>
      <c r="M350" s="45" t="s">
        <v>117</v>
      </c>
      <c r="N350" s="49">
        <v>0</v>
      </c>
      <c r="O350" s="49">
        <v>0</v>
      </c>
      <c r="P350" s="49">
        <v>0</v>
      </c>
      <c r="Q350" s="45" t="s">
        <v>102</v>
      </c>
      <c r="R350" s="45" t="s">
        <v>102</v>
      </c>
      <c r="S350" s="45" t="s">
        <v>102</v>
      </c>
      <c r="T350" s="45" t="s">
        <v>133</v>
      </c>
      <c r="U350" s="50">
        <v>4</v>
      </c>
    </row>
    <row r="351" spans="2:21" ht="14.5" outlineLevel="3">
      <c r="B351" s="43" t="s">
        <v>1567</v>
      </c>
      <c r="C351" s="44" t="s">
        <v>1568</v>
      </c>
      <c r="D351" s="45" t="s">
        <v>469</v>
      </c>
      <c r="E351" s="46" t="s">
        <v>1315</v>
      </c>
      <c r="F351" s="45" t="s">
        <v>1569</v>
      </c>
      <c r="G351" s="46" t="s">
        <v>1570</v>
      </c>
      <c r="H351" s="47">
        <v>139986.47</v>
      </c>
      <c r="I351" s="47">
        <v>1</v>
      </c>
      <c r="J351" s="46" t="s">
        <v>115</v>
      </c>
      <c r="K351" s="48">
        <v>2</v>
      </c>
      <c r="L351" s="48" t="s">
        <v>116</v>
      </c>
      <c r="M351" s="45" t="s">
        <v>117</v>
      </c>
      <c r="N351" s="49">
        <v>0</v>
      </c>
      <c r="O351" s="49">
        <v>0</v>
      </c>
      <c r="P351" s="49">
        <v>0</v>
      </c>
      <c r="Q351" s="45" t="s">
        <v>102</v>
      </c>
      <c r="R351" s="45" t="s">
        <v>102</v>
      </c>
      <c r="S351" s="45" t="s">
        <v>102</v>
      </c>
      <c r="T351" s="45" t="s">
        <v>138</v>
      </c>
      <c r="U351" s="50">
        <v>4</v>
      </c>
    </row>
    <row r="352" spans="2:21" ht="14.5" outlineLevel="3">
      <c r="B352" s="43" t="s">
        <v>1571</v>
      </c>
      <c r="C352" s="44" t="s">
        <v>1572</v>
      </c>
      <c r="D352" s="45" t="s">
        <v>458</v>
      </c>
      <c r="E352" s="46" t="s">
        <v>1315</v>
      </c>
      <c r="F352" s="45" t="s">
        <v>1573</v>
      </c>
      <c r="G352" s="46" t="s">
        <v>1574</v>
      </c>
      <c r="H352" s="47">
        <v>49117.87</v>
      </c>
      <c r="I352" s="47">
        <v>1</v>
      </c>
      <c r="J352" s="46" t="s">
        <v>115</v>
      </c>
      <c r="K352" s="48">
        <v>2</v>
      </c>
      <c r="L352" s="48" t="s">
        <v>116</v>
      </c>
      <c r="M352" s="45" t="s">
        <v>117</v>
      </c>
      <c r="N352" s="49">
        <v>0</v>
      </c>
      <c r="O352" s="49">
        <v>0</v>
      </c>
      <c r="P352" s="49">
        <v>0</v>
      </c>
      <c r="Q352" s="45" t="s">
        <v>102</v>
      </c>
      <c r="R352" s="45" t="s">
        <v>102</v>
      </c>
      <c r="S352" s="45" t="s">
        <v>102</v>
      </c>
      <c r="T352" s="45" t="s">
        <v>143</v>
      </c>
      <c r="U352" s="50">
        <v>4</v>
      </c>
    </row>
    <row r="353" spans="2:21" ht="14.5" outlineLevel="3">
      <c r="B353" s="43" t="s">
        <v>1575</v>
      </c>
      <c r="C353" s="44" t="s">
        <v>1576</v>
      </c>
      <c r="D353" s="45" t="s">
        <v>458</v>
      </c>
      <c r="E353" s="46" t="s">
        <v>1315</v>
      </c>
      <c r="F353" s="45" t="s">
        <v>1577</v>
      </c>
      <c r="G353" s="46" t="s">
        <v>1578</v>
      </c>
      <c r="H353" s="47">
        <v>49117.87</v>
      </c>
      <c r="I353" s="47">
        <v>1</v>
      </c>
      <c r="J353" s="46" t="s">
        <v>115</v>
      </c>
      <c r="K353" s="48">
        <v>2</v>
      </c>
      <c r="L353" s="48" t="s">
        <v>116</v>
      </c>
      <c r="M353" s="45" t="s">
        <v>117</v>
      </c>
      <c r="N353" s="49">
        <v>0</v>
      </c>
      <c r="O353" s="49">
        <v>0</v>
      </c>
      <c r="P353" s="49">
        <v>0</v>
      </c>
      <c r="Q353" s="45" t="s">
        <v>102</v>
      </c>
      <c r="R353" s="45" t="s">
        <v>102</v>
      </c>
      <c r="S353" s="45" t="s">
        <v>102</v>
      </c>
      <c r="T353" s="45" t="s">
        <v>176</v>
      </c>
      <c r="U353" s="50">
        <v>4</v>
      </c>
    </row>
    <row r="354" spans="2:21" ht="14.5" outlineLevel="3">
      <c r="B354" s="43" t="s">
        <v>1579</v>
      </c>
      <c r="C354" s="44" t="s">
        <v>1580</v>
      </c>
      <c r="D354" s="45" t="s">
        <v>469</v>
      </c>
      <c r="E354" s="46" t="s">
        <v>1315</v>
      </c>
      <c r="F354" s="45" t="s">
        <v>1581</v>
      </c>
      <c r="G354" s="46" t="s">
        <v>1582</v>
      </c>
      <c r="H354" s="47">
        <v>112969.48</v>
      </c>
      <c r="I354" s="47">
        <v>1</v>
      </c>
      <c r="J354" s="46" t="s">
        <v>115</v>
      </c>
      <c r="K354" s="48">
        <v>2</v>
      </c>
      <c r="L354" s="48" t="s">
        <v>116</v>
      </c>
      <c r="M354" s="45" t="s">
        <v>117</v>
      </c>
      <c r="N354" s="49">
        <v>0</v>
      </c>
      <c r="O354" s="49">
        <v>0</v>
      </c>
      <c r="P354" s="49">
        <v>0</v>
      </c>
      <c r="Q354" s="45" t="s">
        <v>102</v>
      </c>
      <c r="R354" s="45" t="s">
        <v>102</v>
      </c>
      <c r="S354" s="45" t="s">
        <v>102</v>
      </c>
      <c r="T354" s="45" t="s">
        <v>182</v>
      </c>
      <c r="U354" s="50">
        <v>4</v>
      </c>
    </row>
    <row r="355" spans="2:21" ht="14.5" outlineLevel="3">
      <c r="B355" s="43" t="s">
        <v>1583</v>
      </c>
      <c r="C355" s="44" t="s">
        <v>1584</v>
      </c>
      <c r="D355" s="45" t="s">
        <v>469</v>
      </c>
      <c r="E355" s="46" t="s">
        <v>1315</v>
      </c>
      <c r="F355" s="45" t="s">
        <v>1585</v>
      </c>
      <c r="G355" s="46" t="s">
        <v>1586</v>
      </c>
      <c r="H355" s="47">
        <v>458026.56</v>
      </c>
      <c r="I355" s="47">
        <v>1</v>
      </c>
      <c r="J355" s="46" t="s">
        <v>115</v>
      </c>
      <c r="K355" s="48">
        <v>2</v>
      </c>
      <c r="L355" s="48" t="s">
        <v>116</v>
      </c>
      <c r="M355" s="45" t="s">
        <v>117</v>
      </c>
      <c r="N355" s="49">
        <v>0</v>
      </c>
      <c r="O355" s="49">
        <v>0</v>
      </c>
      <c r="P355" s="49">
        <v>0</v>
      </c>
      <c r="Q355" s="45" t="s">
        <v>102</v>
      </c>
      <c r="R355" s="45" t="s">
        <v>102</v>
      </c>
      <c r="S355" s="45" t="s">
        <v>102</v>
      </c>
      <c r="T355" s="45" t="s">
        <v>187</v>
      </c>
      <c r="U355" s="50">
        <v>4</v>
      </c>
    </row>
    <row r="356" spans="2:21" ht="14.5" outlineLevel="3">
      <c r="B356" s="43" t="s">
        <v>1587</v>
      </c>
      <c r="C356" s="44" t="s">
        <v>1588</v>
      </c>
      <c r="D356" s="45" t="s">
        <v>469</v>
      </c>
      <c r="E356" s="46" t="s">
        <v>1315</v>
      </c>
      <c r="F356" s="45" t="s">
        <v>1589</v>
      </c>
      <c r="G356" s="46" t="s">
        <v>1590</v>
      </c>
      <c r="H356" s="47">
        <v>730632.35</v>
      </c>
      <c r="I356" s="47">
        <v>1</v>
      </c>
      <c r="J356" s="46" t="s">
        <v>115</v>
      </c>
      <c r="K356" s="48">
        <v>2</v>
      </c>
      <c r="L356" s="48" t="s">
        <v>116</v>
      </c>
      <c r="M356" s="45" t="s">
        <v>117</v>
      </c>
      <c r="N356" s="49">
        <v>0</v>
      </c>
      <c r="O356" s="49">
        <v>0</v>
      </c>
      <c r="P356" s="49">
        <v>0</v>
      </c>
      <c r="Q356" s="45" t="s">
        <v>102</v>
      </c>
      <c r="R356" s="45" t="s">
        <v>102</v>
      </c>
      <c r="S356" s="45" t="s">
        <v>102</v>
      </c>
      <c r="T356" s="45" t="s">
        <v>259</v>
      </c>
      <c r="U356" s="50">
        <v>4</v>
      </c>
    </row>
    <row r="357" spans="2:21" ht="14.5" outlineLevel="3">
      <c r="B357" s="43" t="s">
        <v>1591</v>
      </c>
      <c r="C357" s="44" t="s">
        <v>1592</v>
      </c>
      <c r="D357" s="45" t="s">
        <v>469</v>
      </c>
      <c r="E357" s="46" t="s">
        <v>1315</v>
      </c>
      <c r="F357" s="45" t="s">
        <v>1593</v>
      </c>
      <c r="G357" s="46" t="s">
        <v>1594</v>
      </c>
      <c r="H357" s="47">
        <v>71835.02</v>
      </c>
      <c r="I357" s="47">
        <v>1</v>
      </c>
      <c r="J357" s="46" t="s">
        <v>115</v>
      </c>
      <c r="K357" s="48">
        <v>2</v>
      </c>
      <c r="L357" s="48" t="s">
        <v>116</v>
      </c>
      <c r="M357" s="45" t="s">
        <v>117</v>
      </c>
      <c r="N357" s="49">
        <v>0</v>
      </c>
      <c r="O357" s="49">
        <v>0</v>
      </c>
      <c r="P357" s="49">
        <v>0</v>
      </c>
      <c r="Q357" s="45" t="s">
        <v>102</v>
      </c>
      <c r="R357" s="45" t="s">
        <v>102</v>
      </c>
      <c r="S357" s="45" t="s">
        <v>102</v>
      </c>
      <c r="T357" s="45" t="s">
        <v>192</v>
      </c>
      <c r="U357" s="50">
        <v>4</v>
      </c>
    </row>
    <row r="358" spans="2:21" ht="14.5" outlineLevel="3">
      <c r="B358" s="43" t="s">
        <v>1595</v>
      </c>
      <c r="C358" s="44" t="s">
        <v>1596</v>
      </c>
      <c r="D358" s="45" t="s">
        <v>458</v>
      </c>
      <c r="E358" s="46" t="s">
        <v>1315</v>
      </c>
      <c r="F358" s="45" t="s">
        <v>1597</v>
      </c>
      <c r="G358" s="46" t="s">
        <v>1598</v>
      </c>
      <c r="H358" s="47">
        <v>62748.160000000003</v>
      </c>
      <c r="I358" s="47">
        <v>1</v>
      </c>
      <c r="J358" s="46" t="s">
        <v>115</v>
      </c>
      <c r="K358" s="48">
        <v>2</v>
      </c>
      <c r="L358" s="48" t="s">
        <v>116</v>
      </c>
      <c r="M358" s="45" t="s">
        <v>117</v>
      </c>
      <c r="N358" s="49">
        <v>0</v>
      </c>
      <c r="O358" s="49">
        <v>0</v>
      </c>
      <c r="P358" s="49">
        <v>0</v>
      </c>
      <c r="Q358" s="45" t="s">
        <v>102</v>
      </c>
      <c r="R358" s="45" t="s">
        <v>102</v>
      </c>
      <c r="S358" s="45" t="s">
        <v>102</v>
      </c>
      <c r="T358" s="45" t="s">
        <v>615</v>
      </c>
      <c r="U358" s="50">
        <v>4</v>
      </c>
    </row>
    <row r="359" spans="2:21" ht="14.5" outlineLevel="3">
      <c r="B359" s="43" t="s">
        <v>1599</v>
      </c>
      <c r="C359" s="44" t="s">
        <v>1600</v>
      </c>
      <c r="D359" s="45" t="s">
        <v>469</v>
      </c>
      <c r="E359" s="46" t="s">
        <v>1315</v>
      </c>
      <c r="F359" s="45" t="s">
        <v>1601</v>
      </c>
      <c r="G359" s="46" t="s">
        <v>1602</v>
      </c>
      <c r="H359" s="47">
        <v>30944.16</v>
      </c>
      <c r="I359" s="47">
        <v>1</v>
      </c>
      <c r="J359" s="46" t="s">
        <v>115</v>
      </c>
      <c r="K359" s="48">
        <v>2</v>
      </c>
      <c r="L359" s="48" t="s">
        <v>116</v>
      </c>
      <c r="M359" s="45" t="s">
        <v>117</v>
      </c>
      <c r="N359" s="49">
        <v>0</v>
      </c>
      <c r="O359" s="49">
        <v>0</v>
      </c>
      <c r="P359" s="49">
        <v>0</v>
      </c>
      <c r="Q359" s="45" t="s">
        <v>102</v>
      </c>
      <c r="R359" s="45" t="s">
        <v>102</v>
      </c>
      <c r="S359" s="45" t="s">
        <v>102</v>
      </c>
      <c r="T359" s="45" t="s">
        <v>268</v>
      </c>
      <c r="U359" s="50">
        <v>4</v>
      </c>
    </row>
    <row r="360" spans="2:21" ht="14.5" outlineLevel="3">
      <c r="B360" s="43" t="s">
        <v>1603</v>
      </c>
      <c r="C360" s="44" t="s">
        <v>1604</v>
      </c>
      <c r="D360" s="45" t="s">
        <v>469</v>
      </c>
      <c r="E360" s="46" t="s">
        <v>1315</v>
      </c>
      <c r="F360" s="45" t="s">
        <v>1605</v>
      </c>
      <c r="G360" s="46" t="s">
        <v>1606</v>
      </c>
      <c r="H360" s="47">
        <v>8492.39</v>
      </c>
      <c r="I360" s="47">
        <v>1</v>
      </c>
      <c r="J360" s="46" t="s">
        <v>115</v>
      </c>
      <c r="K360" s="48">
        <v>2</v>
      </c>
      <c r="L360" s="48" t="s">
        <v>116</v>
      </c>
      <c r="M360" s="45" t="s">
        <v>117</v>
      </c>
      <c r="N360" s="49">
        <v>0</v>
      </c>
      <c r="O360" s="49">
        <v>0</v>
      </c>
      <c r="P360" s="49">
        <v>0</v>
      </c>
      <c r="Q360" s="45" t="s">
        <v>102</v>
      </c>
      <c r="R360" s="45" t="s">
        <v>102</v>
      </c>
      <c r="S360" s="45" t="s">
        <v>102</v>
      </c>
      <c r="T360" s="45" t="s">
        <v>273</v>
      </c>
      <c r="U360" s="50">
        <v>4</v>
      </c>
    </row>
    <row r="361" spans="2:21" ht="14.5" outlineLevel="3">
      <c r="B361" s="43" t="s">
        <v>1607</v>
      </c>
      <c r="C361" s="44" t="s">
        <v>1608</v>
      </c>
      <c r="D361" s="45" t="s">
        <v>469</v>
      </c>
      <c r="E361" s="46" t="s">
        <v>1315</v>
      </c>
      <c r="F361" s="45" t="s">
        <v>1609</v>
      </c>
      <c r="G361" s="46" t="s">
        <v>1610</v>
      </c>
      <c r="H361" s="47">
        <v>308209.58</v>
      </c>
      <c r="I361" s="47">
        <v>3</v>
      </c>
      <c r="J361" s="46" t="s">
        <v>115</v>
      </c>
      <c r="K361" s="48">
        <v>2</v>
      </c>
      <c r="L361" s="48" t="s">
        <v>116</v>
      </c>
      <c r="M361" s="45" t="s">
        <v>117</v>
      </c>
      <c r="N361" s="49">
        <v>0</v>
      </c>
      <c r="O361" s="49">
        <v>0</v>
      </c>
      <c r="P361" s="49">
        <v>0</v>
      </c>
      <c r="Q361" s="45" t="s">
        <v>102</v>
      </c>
      <c r="R361" s="45" t="s">
        <v>102</v>
      </c>
      <c r="S361" s="45" t="s">
        <v>102</v>
      </c>
      <c r="T361" s="45" t="s">
        <v>208</v>
      </c>
      <c r="U361" s="50">
        <v>4</v>
      </c>
    </row>
    <row r="362" spans="2:21" ht="14.5" outlineLevel="3">
      <c r="B362" s="43" t="s">
        <v>1611</v>
      </c>
      <c r="C362" s="44" t="s">
        <v>1552</v>
      </c>
      <c r="D362" s="45" t="s">
        <v>469</v>
      </c>
      <c r="E362" s="46" t="s">
        <v>1315</v>
      </c>
      <c r="F362" s="45" t="s">
        <v>1612</v>
      </c>
      <c r="G362" s="46" t="s">
        <v>1554</v>
      </c>
      <c r="H362" s="47">
        <v>103368.69</v>
      </c>
      <c r="I362" s="47">
        <v>3</v>
      </c>
      <c r="J362" s="46" t="s">
        <v>115</v>
      </c>
      <c r="K362" s="48">
        <v>2</v>
      </c>
      <c r="L362" s="48" t="s">
        <v>116</v>
      </c>
      <c r="M362" s="45" t="s">
        <v>117</v>
      </c>
      <c r="N362" s="49">
        <v>0</v>
      </c>
      <c r="O362" s="49">
        <v>0</v>
      </c>
      <c r="P362" s="49">
        <v>0</v>
      </c>
      <c r="Q362" s="45" t="s">
        <v>102</v>
      </c>
      <c r="R362" s="45" t="s">
        <v>102</v>
      </c>
      <c r="S362" s="45" t="s">
        <v>102</v>
      </c>
      <c r="T362" s="45" t="s">
        <v>303</v>
      </c>
      <c r="U362" s="50">
        <v>4</v>
      </c>
    </row>
    <row r="363" spans="2:21" ht="14.5" outlineLevel="3">
      <c r="B363" s="43" t="s">
        <v>1613</v>
      </c>
      <c r="C363" s="44" t="s">
        <v>1556</v>
      </c>
      <c r="D363" s="45" t="s">
        <v>458</v>
      </c>
      <c r="E363" s="46" t="s">
        <v>1315</v>
      </c>
      <c r="F363" s="45" t="s">
        <v>1614</v>
      </c>
      <c r="G363" s="46" t="s">
        <v>1558</v>
      </c>
      <c r="H363" s="47">
        <v>87921.03</v>
      </c>
      <c r="I363" s="47">
        <v>3</v>
      </c>
      <c r="J363" s="46" t="s">
        <v>115</v>
      </c>
      <c r="K363" s="48">
        <v>2</v>
      </c>
      <c r="L363" s="48" t="s">
        <v>116</v>
      </c>
      <c r="M363" s="45" t="s">
        <v>117</v>
      </c>
      <c r="N363" s="49">
        <v>0</v>
      </c>
      <c r="O363" s="49">
        <v>0</v>
      </c>
      <c r="P363" s="49">
        <v>0</v>
      </c>
      <c r="Q363" s="45" t="s">
        <v>102</v>
      </c>
      <c r="R363" s="45" t="s">
        <v>102</v>
      </c>
      <c r="S363" s="45" t="s">
        <v>102</v>
      </c>
      <c r="T363" s="45" t="s">
        <v>213</v>
      </c>
      <c r="U363" s="50">
        <v>4</v>
      </c>
    </row>
    <row r="364" spans="2:21" ht="14.5" outlineLevel="3">
      <c r="B364" s="43" t="s">
        <v>1615</v>
      </c>
      <c r="C364" s="44" t="s">
        <v>1616</v>
      </c>
      <c r="D364" s="45" t="s">
        <v>458</v>
      </c>
      <c r="E364" s="46" t="s">
        <v>1315</v>
      </c>
      <c r="F364" s="45" t="s">
        <v>1617</v>
      </c>
      <c r="G364" s="46" t="s">
        <v>1618</v>
      </c>
      <c r="H364" s="47">
        <v>33742.910000000003</v>
      </c>
      <c r="I364" s="47">
        <v>3</v>
      </c>
      <c r="J364" s="46" t="s">
        <v>115</v>
      </c>
      <c r="K364" s="48">
        <v>2</v>
      </c>
      <c r="L364" s="48" t="s">
        <v>116</v>
      </c>
      <c r="M364" s="45" t="s">
        <v>117</v>
      </c>
      <c r="N364" s="49">
        <v>0</v>
      </c>
      <c r="O364" s="49">
        <v>0</v>
      </c>
      <c r="P364" s="49">
        <v>0</v>
      </c>
      <c r="Q364" s="45" t="s">
        <v>102</v>
      </c>
      <c r="R364" s="45" t="s">
        <v>102</v>
      </c>
      <c r="S364" s="45" t="s">
        <v>102</v>
      </c>
      <c r="T364" s="45" t="s">
        <v>658</v>
      </c>
      <c r="U364" s="50">
        <v>4</v>
      </c>
    </row>
    <row r="365" spans="2:21" ht="14.5" outlineLevel="3">
      <c r="B365" s="43" t="s">
        <v>1619</v>
      </c>
      <c r="C365" s="44" t="s">
        <v>1564</v>
      </c>
      <c r="D365" s="45" t="s">
        <v>469</v>
      </c>
      <c r="E365" s="46" t="s">
        <v>1315</v>
      </c>
      <c r="F365" s="45" t="s">
        <v>1620</v>
      </c>
      <c r="G365" s="46" t="s">
        <v>1566</v>
      </c>
      <c r="H365" s="47">
        <v>41957.43</v>
      </c>
      <c r="I365" s="47">
        <v>3</v>
      </c>
      <c r="J365" s="46" t="s">
        <v>115</v>
      </c>
      <c r="K365" s="48">
        <v>2</v>
      </c>
      <c r="L365" s="48" t="s">
        <v>116</v>
      </c>
      <c r="M365" s="45" t="s">
        <v>117</v>
      </c>
      <c r="N365" s="49">
        <v>0</v>
      </c>
      <c r="O365" s="49">
        <v>0</v>
      </c>
      <c r="P365" s="49">
        <v>0</v>
      </c>
      <c r="Q365" s="45" t="s">
        <v>102</v>
      </c>
      <c r="R365" s="45" t="s">
        <v>102</v>
      </c>
      <c r="S365" s="45" t="s">
        <v>102</v>
      </c>
      <c r="T365" s="45" t="s">
        <v>663</v>
      </c>
      <c r="U365" s="50">
        <v>4</v>
      </c>
    </row>
    <row r="366" spans="2:21" ht="14.5" outlineLevel="3">
      <c r="B366" s="43" t="s">
        <v>1621</v>
      </c>
      <c r="C366" s="44" t="s">
        <v>1568</v>
      </c>
      <c r="D366" s="45" t="s">
        <v>469</v>
      </c>
      <c r="E366" s="46" t="s">
        <v>1315</v>
      </c>
      <c r="F366" s="45" t="s">
        <v>1622</v>
      </c>
      <c r="G366" s="46" t="s">
        <v>1570</v>
      </c>
      <c r="H366" s="47">
        <v>58204.73</v>
      </c>
      <c r="I366" s="47">
        <v>3</v>
      </c>
      <c r="J366" s="46" t="s">
        <v>115</v>
      </c>
      <c r="K366" s="48">
        <v>2</v>
      </c>
      <c r="L366" s="48" t="s">
        <v>116</v>
      </c>
      <c r="M366" s="45" t="s">
        <v>117</v>
      </c>
      <c r="N366" s="49">
        <v>0</v>
      </c>
      <c r="O366" s="49">
        <v>0</v>
      </c>
      <c r="P366" s="49">
        <v>0</v>
      </c>
      <c r="Q366" s="45" t="s">
        <v>102</v>
      </c>
      <c r="R366" s="45" t="s">
        <v>102</v>
      </c>
      <c r="S366" s="45" t="s">
        <v>102</v>
      </c>
      <c r="T366" s="45" t="s">
        <v>668</v>
      </c>
      <c r="U366" s="50">
        <v>4</v>
      </c>
    </row>
    <row r="367" spans="2:21" ht="14.5" outlineLevel="3">
      <c r="B367" s="43" t="s">
        <v>1623</v>
      </c>
      <c r="C367" s="44" t="s">
        <v>1624</v>
      </c>
      <c r="D367" s="45" t="s">
        <v>458</v>
      </c>
      <c r="E367" s="46" t="s">
        <v>1315</v>
      </c>
      <c r="F367" s="45" t="s">
        <v>1625</v>
      </c>
      <c r="G367" s="46" t="s">
        <v>1626</v>
      </c>
      <c r="H367" s="47">
        <v>64277.02</v>
      </c>
      <c r="I367" s="47">
        <v>3</v>
      </c>
      <c r="J367" s="46" t="s">
        <v>115</v>
      </c>
      <c r="K367" s="48">
        <v>2</v>
      </c>
      <c r="L367" s="48" t="s">
        <v>116</v>
      </c>
      <c r="M367" s="45" t="s">
        <v>117</v>
      </c>
      <c r="N367" s="49">
        <v>0</v>
      </c>
      <c r="O367" s="49">
        <v>0</v>
      </c>
      <c r="P367" s="49">
        <v>0</v>
      </c>
      <c r="Q367" s="45" t="s">
        <v>102</v>
      </c>
      <c r="R367" s="45" t="s">
        <v>102</v>
      </c>
      <c r="S367" s="45" t="s">
        <v>102</v>
      </c>
      <c r="T367" s="45" t="s">
        <v>673</v>
      </c>
      <c r="U367" s="50">
        <v>4</v>
      </c>
    </row>
    <row r="368" spans="2:21" ht="14.5" outlineLevel="3">
      <c r="B368" s="43" t="s">
        <v>1627</v>
      </c>
      <c r="C368" s="44" t="s">
        <v>1628</v>
      </c>
      <c r="D368" s="45" t="s">
        <v>458</v>
      </c>
      <c r="E368" s="46" t="s">
        <v>1315</v>
      </c>
      <c r="F368" s="45" t="s">
        <v>1629</v>
      </c>
      <c r="G368" s="46" t="s">
        <v>1630</v>
      </c>
      <c r="H368" s="47">
        <v>32452.57</v>
      </c>
      <c r="I368" s="47">
        <v>3</v>
      </c>
      <c r="J368" s="46" t="s">
        <v>115</v>
      </c>
      <c r="K368" s="48">
        <v>2</v>
      </c>
      <c r="L368" s="48" t="s">
        <v>116</v>
      </c>
      <c r="M368" s="45" t="s">
        <v>117</v>
      </c>
      <c r="N368" s="49">
        <v>0</v>
      </c>
      <c r="O368" s="49">
        <v>0</v>
      </c>
      <c r="P368" s="49">
        <v>0</v>
      </c>
      <c r="Q368" s="45" t="s">
        <v>102</v>
      </c>
      <c r="R368" s="45" t="s">
        <v>102</v>
      </c>
      <c r="S368" s="45" t="s">
        <v>102</v>
      </c>
      <c r="T368" s="45" t="s">
        <v>678</v>
      </c>
      <c r="U368" s="50">
        <v>4</v>
      </c>
    </row>
    <row r="369" spans="2:21" ht="14.5" outlineLevel="3">
      <c r="B369" s="43" t="s">
        <v>1631</v>
      </c>
      <c r="C369" s="44" t="s">
        <v>1632</v>
      </c>
      <c r="D369" s="45" t="s">
        <v>469</v>
      </c>
      <c r="E369" s="46" t="s">
        <v>1315</v>
      </c>
      <c r="F369" s="45" t="s">
        <v>1633</v>
      </c>
      <c r="G369" s="46" t="s">
        <v>1634</v>
      </c>
      <c r="H369" s="47">
        <v>36141.839999999997</v>
      </c>
      <c r="I369" s="47">
        <v>3</v>
      </c>
      <c r="J369" s="46" t="s">
        <v>115</v>
      </c>
      <c r="K369" s="48">
        <v>2</v>
      </c>
      <c r="L369" s="48" t="s">
        <v>116</v>
      </c>
      <c r="M369" s="45" t="s">
        <v>117</v>
      </c>
      <c r="N369" s="49">
        <v>0</v>
      </c>
      <c r="O369" s="49">
        <v>0</v>
      </c>
      <c r="P369" s="49">
        <v>0</v>
      </c>
      <c r="Q369" s="45" t="s">
        <v>102</v>
      </c>
      <c r="R369" s="45" t="s">
        <v>102</v>
      </c>
      <c r="S369" s="45" t="s">
        <v>102</v>
      </c>
      <c r="T369" s="45" t="s">
        <v>218</v>
      </c>
      <c r="U369" s="50">
        <v>4</v>
      </c>
    </row>
    <row r="370" spans="2:21" ht="14.5" outlineLevel="3">
      <c r="B370" s="43" t="s">
        <v>1635</v>
      </c>
      <c r="C370" s="44" t="s">
        <v>1636</v>
      </c>
      <c r="D370" s="45" t="s">
        <v>469</v>
      </c>
      <c r="E370" s="46" t="s">
        <v>1315</v>
      </c>
      <c r="F370" s="45" t="s">
        <v>1637</v>
      </c>
      <c r="G370" s="46" t="s">
        <v>1638</v>
      </c>
      <c r="H370" s="47">
        <v>112969.48</v>
      </c>
      <c r="I370" s="47">
        <v>3</v>
      </c>
      <c r="J370" s="46" t="s">
        <v>115</v>
      </c>
      <c r="K370" s="48">
        <v>2</v>
      </c>
      <c r="L370" s="48" t="s">
        <v>116</v>
      </c>
      <c r="M370" s="45" t="s">
        <v>117</v>
      </c>
      <c r="N370" s="49">
        <v>0</v>
      </c>
      <c r="O370" s="49">
        <v>0</v>
      </c>
      <c r="P370" s="49">
        <v>0</v>
      </c>
      <c r="Q370" s="45" t="s">
        <v>102</v>
      </c>
      <c r="R370" s="45" t="s">
        <v>102</v>
      </c>
      <c r="S370" s="45" t="s">
        <v>102</v>
      </c>
      <c r="T370" s="45" t="s">
        <v>223</v>
      </c>
      <c r="U370" s="50">
        <v>4</v>
      </c>
    </row>
    <row r="371" spans="2:21" ht="14.5" outlineLevel="3">
      <c r="B371" s="43" t="s">
        <v>1639</v>
      </c>
      <c r="C371" s="44" t="s">
        <v>1584</v>
      </c>
      <c r="D371" s="45" t="s">
        <v>469</v>
      </c>
      <c r="E371" s="46" t="s">
        <v>1315</v>
      </c>
      <c r="F371" s="45" t="s">
        <v>1640</v>
      </c>
      <c r="G371" s="46" t="s">
        <v>1586</v>
      </c>
      <c r="H371" s="47">
        <v>196797.52</v>
      </c>
      <c r="I371" s="47">
        <v>3</v>
      </c>
      <c r="J371" s="46" t="s">
        <v>115</v>
      </c>
      <c r="K371" s="48">
        <v>2</v>
      </c>
      <c r="L371" s="48" t="s">
        <v>116</v>
      </c>
      <c r="M371" s="45" t="s">
        <v>117</v>
      </c>
      <c r="N371" s="49">
        <v>0</v>
      </c>
      <c r="O371" s="49">
        <v>0</v>
      </c>
      <c r="P371" s="49">
        <v>0</v>
      </c>
      <c r="Q371" s="45" t="s">
        <v>102</v>
      </c>
      <c r="R371" s="45" t="s">
        <v>102</v>
      </c>
      <c r="S371" s="45" t="s">
        <v>102</v>
      </c>
      <c r="T371" s="45" t="s">
        <v>691</v>
      </c>
      <c r="U371" s="50">
        <v>4</v>
      </c>
    </row>
    <row r="372" spans="2:21" ht="14.5" outlineLevel="3">
      <c r="B372" s="43" t="s">
        <v>1641</v>
      </c>
      <c r="C372" s="44" t="s">
        <v>1588</v>
      </c>
      <c r="D372" s="45" t="s">
        <v>469</v>
      </c>
      <c r="E372" s="46" t="s">
        <v>1315</v>
      </c>
      <c r="F372" s="45" t="s">
        <v>1642</v>
      </c>
      <c r="G372" s="46" t="s">
        <v>1590</v>
      </c>
      <c r="H372" s="47">
        <v>424877.7</v>
      </c>
      <c r="I372" s="47">
        <v>3</v>
      </c>
      <c r="J372" s="46" t="s">
        <v>115</v>
      </c>
      <c r="K372" s="48">
        <v>2</v>
      </c>
      <c r="L372" s="48" t="s">
        <v>116</v>
      </c>
      <c r="M372" s="45" t="s">
        <v>117</v>
      </c>
      <c r="N372" s="49">
        <v>0</v>
      </c>
      <c r="O372" s="49">
        <v>0</v>
      </c>
      <c r="P372" s="49">
        <v>0</v>
      </c>
      <c r="Q372" s="45" t="s">
        <v>102</v>
      </c>
      <c r="R372" s="45" t="s">
        <v>102</v>
      </c>
      <c r="S372" s="45" t="s">
        <v>102</v>
      </c>
      <c r="T372" s="45" t="s">
        <v>695</v>
      </c>
      <c r="U372" s="50">
        <v>4</v>
      </c>
    </row>
    <row r="373" spans="2:21" ht="14.5" outlineLevel="3">
      <c r="B373" s="43" t="s">
        <v>1643</v>
      </c>
      <c r="C373" s="44" t="s">
        <v>1644</v>
      </c>
      <c r="D373" s="45" t="s">
        <v>458</v>
      </c>
      <c r="E373" s="46" t="s">
        <v>1315</v>
      </c>
      <c r="F373" s="45" t="s">
        <v>1645</v>
      </c>
      <c r="G373" s="46" t="s">
        <v>1646</v>
      </c>
      <c r="H373" s="47">
        <v>58095.69</v>
      </c>
      <c r="I373" s="47">
        <v>3</v>
      </c>
      <c r="J373" s="46" t="s">
        <v>115</v>
      </c>
      <c r="K373" s="48">
        <v>2</v>
      </c>
      <c r="L373" s="48" t="s">
        <v>116</v>
      </c>
      <c r="M373" s="45" t="s">
        <v>117</v>
      </c>
      <c r="N373" s="49">
        <v>0</v>
      </c>
      <c r="O373" s="49">
        <v>0</v>
      </c>
      <c r="P373" s="49">
        <v>0</v>
      </c>
      <c r="Q373" s="45" t="s">
        <v>102</v>
      </c>
      <c r="R373" s="45" t="s">
        <v>102</v>
      </c>
      <c r="S373" s="45" t="s">
        <v>102</v>
      </c>
      <c r="T373" s="45" t="s">
        <v>228</v>
      </c>
      <c r="U373" s="50">
        <v>4</v>
      </c>
    </row>
    <row r="374" spans="2:21" ht="14.5" outlineLevel="3">
      <c r="B374" s="43" t="s">
        <v>1647</v>
      </c>
      <c r="C374" s="44" t="s">
        <v>1596</v>
      </c>
      <c r="D374" s="45" t="s">
        <v>469</v>
      </c>
      <c r="E374" s="46" t="s">
        <v>1315</v>
      </c>
      <c r="F374" s="45" t="s">
        <v>1648</v>
      </c>
      <c r="G374" s="46" t="s">
        <v>1598</v>
      </c>
      <c r="H374" s="47">
        <v>20839.57</v>
      </c>
      <c r="I374" s="47">
        <v>3</v>
      </c>
      <c r="J374" s="46" t="s">
        <v>115</v>
      </c>
      <c r="K374" s="48">
        <v>2</v>
      </c>
      <c r="L374" s="48" t="s">
        <v>116</v>
      </c>
      <c r="M374" s="45" t="s">
        <v>117</v>
      </c>
      <c r="N374" s="49">
        <v>0</v>
      </c>
      <c r="O374" s="49">
        <v>0</v>
      </c>
      <c r="P374" s="49">
        <v>0</v>
      </c>
      <c r="Q374" s="45" t="s">
        <v>102</v>
      </c>
      <c r="R374" s="45" t="s">
        <v>102</v>
      </c>
      <c r="S374" s="45" t="s">
        <v>102</v>
      </c>
      <c r="T374" s="45" t="s">
        <v>233</v>
      </c>
      <c r="U374" s="50">
        <v>4</v>
      </c>
    </row>
    <row r="375" spans="2:21" ht="14.5" outlineLevel="3">
      <c r="B375" s="43" t="s">
        <v>1649</v>
      </c>
      <c r="C375" s="44" t="s">
        <v>1650</v>
      </c>
      <c r="D375" s="45" t="s">
        <v>469</v>
      </c>
      <c r="E375" s="46" t="s">
        <v>1315</v>
      </c>
      <c r="F375" s="45" t="s">
        <v>1651</v>
      </c>
      <c r="G375" s="46" t="s">
        <v>1652</v>
      </c>
      <c r="H375" s="47">
        <v>30944.16</v>
      </c>
      <c r="I375" s="47">
        <v>3</v>
      </c>
      <c r="J375" s="46" t="s">
        <v>115</v>
      </c>
      <c r="K375" s="48">
        <v>2</v>
      </c>
      <c r="L375" s="48" t="s">
        <v>116</v>
      </c>
      <c r="M375" s="45" t="s">
        <v>117</v>
      </c>
      <c r="N375" s="49">
        <v>0</v>
      </c>
      <c r="O375" s="49">
        <v>0</v>
      </c>
      <c r="P375" s="49">
        <v>0</v>
      </c>
      <c r="Q375" s="45" t="s">
        <v>102</v>
      </c>
      <c r="R375" s="45" t="s">
        <v>102</v>
      </c>
      <c r="S375" s="45" t="s">
        <v>102</v>
      </c>
      <c r="T375" s="45" t="s">
        <v>708</v>
      </c>
      <c r="U375" s="50">
        <v>4</v>
      </c>
    </row>
    <row r="376" spans="2:21" ht="14.5" outlineLevel="3">
      <c r="B376" s="43" t="s">
        <v>1653</v>
      </c>
      <c r="C376" s="44" t="s">
        <v>1654</v>
      </c>
      <c r="D376" s="45" t="s">
        <v>392</v>
      </c>
      <c r="E376" s="46" t="s">
        <v>1315</v>
      </c>
      <c r="F376" s="45" t="s">
        <v>1655</v>
      </c>
      <c r="G376" s="46" t="s">
        <v>1656</v>
      </c>
      <c r="H376" s="47">
        <v>152140.35999999999</v>
      </c>
      <c r="I376" s="47">
        <v>1</v>
      </c>
      <c r="J376" s="46" t="s">
        <v>115</v>
      </c>
      <c r="K376" s="48">
        <v>2</v>
      </c>
      <c r="L376" s="48" t="s">
        <v>116</v>
      </c>
      <c r="M376" s="45" t="s">
        <v>117</v>
      </c>
      <c r="N376" s="49">
        <v>0</v>
      </c>
      <c r="O376" s="49">
        <v>0</v>
      </c>
      <c r="P376" s="49">
        <v>0</v>
      </c>
      <c r="Q376" s="45" t="s">
        <v>102</v>
      </c>
      <c r="R376" s="45" t="s">
        <v>102</v>
      </c>
      <c r="S376" s="45" t="s">
        <v>102</v>
      </c>
      <c r="T376" s="45" t="s">
        <v>713</v>
      </c>
      <c r="U376" s="50">
        <v>4</v>
      </c>
    </row>
    <row r="377" spans="2:21" ht="14.5" outlineLevel="3">
      <c r="B377" s="43" t="s">
        <v>1657</v>
      </c>
      <c r="C377" s="44" t="s">
        <v>1658</v>
      </c>
      <c r="D377" s="45" t="s">
        <v>392</v>
      </c>
      <c r="E377" s="46" t="s">
        <v>1315</v>
      </c>
      <c r="F377" s="45" t="s">
        <v>1659</v>
      </c>
      <c r="G377" s="46" t="s">
        <v>1660</v>
      </c>
      <c r="H377" s="47">
        <v>465637.02</v>
      </c>
      <c r="I377" s="47">
        <v>1</v>
      </c>
      <c r="J377" s="46" t="s">
        <v>115</v>
      </c>
      <c r="K377" s="48">
        <v>2</v>
      </c>
      <c r="L377" s="48" t="s">
        <v>116</v>
      </c>
      <c r="M377" s="45" t="s">
        <v>117</v>
      </c>
      <c r="N377" s="49">
        <v>0</v>
      </c>
      <c r="O377" s="49">
        <v>0</v>
      </c>
      <c r="P377" s="49">
        <v>0</v>
      </c>
      <c r="Q377" s="45" t="s">
        <v>102</v>
      </c>
      <c r="R377" s="45" t="s">
        <v>102</v>
      </c>
      <c r="S377" s="45" t="s">
        <v>102</v>
      </c>
      <c r="T377" s="45" t="s">
        <v>238</v>
      </c>
      <c r="U377" s="50">
        <v>4</v>
      </c>
    </row>
    <row r="378" spans="2:21" ht="14.5" outlineLevel="3">
      <c r="B378" s="43" t="s">
        <v>1661</v>
      </c>
      <c r="C378" s="44" t="s">
        <v>1604</v>
      </c>
      <c r="D378" s="45" t="s">
        <v>392</v>
      </c>
      <c r="E378" s="46" t="s">
        <v>1315</v>
      </c>
      <c r="F378" s="45" t="s">
        <v>1662</v>
      </c>
      <c r="G378" s="46" t="s">
        <v>1606</v>
      </c>
      <c r="H378" s="47">
        <v>16984.79</v>
      </c>
      <c r="I378" s="47">
        <v>1</v>
      </c>
      <c r="J378" s="46" t="s">
        <v>115</v>
      </c>
      <c r="K378" s="48">
        <v>2</v>
      </c>
      <c r="L378" s="48" t="s">
        <v>116</v>
      </c>
      <c r="M378" s="45" t="s">
        <v>117</v>
      </c>
      <c r="N378" s="49">
        <v>0</v>
      </c>
      <c r="O378" s="49">
        <v>0</v>
      </c>
      <c r="P378" s="49">
        <v>0</v>
      </c>
      <c r="Q378" s="45" t="s">
        <v>102</v>
      </c>
      <c r="R378" s="45" t="s">
        <v>102</v>
      </c>
      <c r="S378" s="45" t="s">
        <v>102</v>
      </c>
      <c r="T378" s="45" t="s">
        <v>722</v>
      </c>
      <c r="U378" s="50">
        <v>4</v>
      </c>
    </row>
    <row r="379" spans="2:21" ht="14.5" outlineLevel="3">
      <c r="B379" s="43" t="s">
        <v>1663</v>
      </c>
      <c r="C379" s="44" t="s">
        <v>1608</v>
      </c>
      <c r="D379" s="45" t="s">
        <v>392</v>
      </c>
      <c r="E379" s="46" t="s">
        <v>1315</v>
      </c>
      <c r="F379" s="45" t="s">
        <v>1664</v>
      </c>
      <c r="G379" s="46" t="s">
        <v>1610</v>
      </c>
      <c r="H379" s="47">
        <v>1811085.3</v>
      </c>
      <c r="I379" s="47">
        <v>1</v>
      </c>
      <c r="J379" s="46" t="s">
        <v>115</v>
      </c>
      <c r="K379" s="48">
        <v>2</v>
      </c>
      <c r="L379" s="48" t="s">
        <v>116</v>
      </c>
      <c r="M379" s="45" t="s">
        <v>117</v>
      </c>
      <c r="N379" s="49">
        <v>0</v>
      </c>
      <c r="O379" s="49">
        <v>0</v>
      </c>
      <c r="P379" s="49">
        <v>0</v>
      </c>
      <c r="Q379" s="45" t="s">
        <v>102</v>
      </c>
      <c r="R379" s="45" t="s">
        <v>102</v>
      </c>
      <c r="S379" s="45" t="s">
        <v>102</v>
      </c>
      <c r="T379" s="45" t="s">
        <v>736</v>
      </c>
      <c r="U379" s="50">
        <v>4</v>
      </c>
    </row>
    <row r="380" spans="2:21" ht="14.5" outlineLevel="3">
      <c r="B380" s="43" t="s">
        <v>1665</v>
      </c>
      <c r="C380" s="44" t="s">
        <v>1552</v>
      </c>
      <c r="D380" s="45" t="s">
        <v>392</v>
      </c>
      <c r="E380" s="46" t="s">
        <v>1315</v>
      </c>
      <c r="F380" s="45" t="s">
        <v>1666</v>
      </c>
      <c r="G380" s="46" t="s">
        <v>1554</v>
      </c>
      <c r="H380" s="47">
        <v>1277256.92</v>
      </c>
      <c r="I380" s="47">
        <v>1</v>
      </c>
      <c r="J380" s="46" t="s">
        <v>115</v>
      </c>
      <c r="K380" s="48">
        <v>2</v>
      </c>
      <c r="L380" s="48" t="s">
        <v>116</v>
      </c>
      <c r="M380" s="45" t="s">
        <v>117</v>
      </c>
      <c r="N380" s="49">
        <v>0</v>
      </c>
      <c r="O380" s="49">
        <v>0</v>
      </c>
      <c r="P380" s="49">
        <v>0</v>
      </c>
      <c r="Q380" s="45" t="s">
        <v>102</v>
      </c>
      <c r="R380" s="45" t="s">
        <v>102</v>
      </c>
      <c r="S380" s="45" t="s">
        <v>102</v>
      </c>
      <c r="T380" s="45" t="s">
        <v>741</v>
      </c>
      <c r="U380" s="50">
        <v>4</v>
      </c>
    </row>
    <row r="381" spans="2:21" ht="14.5" outlineLevel="3">
      <c r="B381" s="43" t="s">
        <v>1667</v>
      </c>
      <c r="C381" s="44" t="s">
        <v>1556</v>
      </c>
      <c r="D381" s="45" t="s">
        <v>392</v>
      </c>
      <c r="E381" s="46" t="s">
        <v>1315</v>
      </c>
      <c r="F381" s="45" t="s">
        <v>1668</v>
      </c>
      <c r="G381" s="46" t="s">
        <v>1558</v>
      </c>
      <c r="H381" s="47">
        <v>1091884.98</v>
      </c>
      <c r="I381" s="47">
        <v>1</v>
      </c>
      <c r="J381" s="46" t="s">
        <v>115</v>
      </c>
      <c r="K381" s="48">
        <v>2</v>
      </c>
      <c r="L381" s="48" t="s">
        <v>116</v>
      </c>
      <c r="M381" s="45" t="s">
        <v>117</v>
      </c>
      <c r="N381" s="49">
        <v>0</v>
      </c>
      <c r="O381" s="49">
        <v>0</v>
      </c>
      <c r="P381" s="49">
        <v>0</v>
      </c>
      <c r="Q381" s="45" t="s">
        <v>102</v>
      </c>
      <c r="R381" s="45" t="s">
        <v>102</v>
      </c>
      <c r="S381" s="45" t="s">
        <v>102</v>
      </c>
      <c r="T381" s="45" t="s">
        <v>243</v>
      </c>
      <c r="U381" s="50">
        <v>4</v>
      </c>
    </row>
    <row r="382" spans="2:21" ht="14.5" outlineLevel="3">
      <c r="B382" s="43" t="s">
        <v>1669</v>
      </c>
      <c r="C382" s="44" t="s">
        <v>1616</v>
      </c>
      <c r="D382" s="45" t="s">
        <v>392</v>
      </c>
      <c r="E382" s="46" t="s">
        <v>1315</v>
      </c>
      <c r="F382" s="45" t="s">
        <v>1670</v>
      </c>
      <c r="G382" s="46" t="s">
        <v>1618</v>
      </c>
      <c r="H382" s="47">
        <v>357009.33</v>
      </c>
      <c r="I382" s="47">
        <v>1</v>
      </c>
      <c r="J382" s="46" t="s">
        <v>115</v>
      </c>
      <c r="K382" s="48">
        <v>2</v>
      </c>
      <c r="L382" s="48" t="s">
        <v>116</v>
      </c>
      <c r="M382" s="45" t="s">
        <v>117</v>
      </c>
      <c r="N382" s="49">
        <v>0</v>
      </c>
      <c r="O382" s="49">
        <v>0</v>
      </c>
      <c r="P382" s="49">
        <v>0</v>
      </c>
      <c r="Q382" s="45" t="s">
        <v>102</v>
      </c>
      <c r="R382" s="45" t="s">
        <v>102</v>
      </c>
      <c r="S382" s="45" t="s">
        <v>102</v>
      </c>
      <c r="T382" s="45" t="s">
        <v>750</v>
      </c>
      <c r="U382" s="50">
        <v>4</v>
      </c>
    </row>
    <row r="383" spans="2:21" ht="14.5" outlineLevel="3">
      <c r="B383" s="43" t="s">
        <v>1671</v>
      </c>
      <c r="C383" s="44" t="s">
        <v>1564</v>
      </c>
      <c r="D383" s="45" t="s">
        <v>392</v>
      </c>
      <c r="E383" s="46" t="s">
        <v>1315</v>
      </c>
      <c r="F383" s="45" t="s">
        <v>1672</v>
      </c>
      <c r="G383" s="46" t="s">
        <v>1566</v>
      </c>
      <c r="H383" s="47">
        <v>525588.75</v>
      </c>
      <c r="I383" s="47">
        <v>1</v>
      </c>
      <c r="J383" s="46" t="s">
        <v>115</v>
      </c>
      <c r="K383" s="48">
        <v>2</v>
      </c>
      <c r="L383" s="48" t="s">
        <v>116</v>
      </c>
      <c r="M383" s="45" t="s">
        <v>117</v>
      </c>
      <c r="N383" s="49">
        <v>0</v>
      </c>
      <c r="O383" s="49">
        <v>0</v>
      </c>
      <c r="P383" s="49">
        <v>0</v>
      </c>
      <c r="Q383" s="45" t="s">
        <v>102</v>
      </c>
      <c r="R383" s="45" t="s">
        <v>102</v>
      </c>
      <c r="S383" s="45" t="s">
        <v>102</v>
      </c>
      <c r="T383" s="45" t="s">
        <v>755</v>
      </c>
      <c r="U383" s="50">
        <v>4</v>
      </c>
    </row>
    <row r="384" spans="2:21" ht="14.5" outlineLevel="3">
      <c r="B384" s="43" t="s">
        <v>1673</v>
      </c>
      <c r="C384" s="44" t="s">
        <v>1568</v>
      </c>
      <c r="D384" s="45" t="s">
        <v>392</v>
      </c>
      <c r="E384" s="46" t="s">
        <v>1315</v>
      </c>
      <c r="F384" s="45" t="s">
        <v>1674</v>
      </c>
      <c r="G384" s="46" t="s">
        <v>1570</v>
      </c>
      <c r="H384" s="47">
        <v>720556.41</v>
      </c>
      <c r="I384" s="47">
        <v>1</v>
      </c>
      <c r="J384" s="46" t="s">
        <v>115</v>
      </c>
      <c r="K384" s="48">
        <v>2</v>
      </c>
      <c r="L384" s="48" t="s">
        <v>116</v>
      </c>
      <c r="M384" s="45" t="s">
        <v>117</v>
      </c>
      <c r="N384" s="49">
        <v>0</v>
      </c>
      <c r="O384" s="49">
        <v>0</v>
      </c>
      <c r="P384" s="49">
        <v>0</v>
      </c>
      <c r="Q384" s="45" t="s">
        <v>102</v>
      </c>
      <c r="R384" s="45" t="s">
        <v>102</v>
      </c>
      <c r="S384" s="45" t="s">
        <v>102</v>
      </c>
      <c r="T384" s="45" t="s">
        <v>760</v>
      </c>
      <c r="U384" s="50">
        <v>4</v>
      </c>
    </row>
    <row r="385" spans="2:21" ht="14.5" outlineLevel="3">
      <c r="B385" s="43" t="s">
        <v>1675</v>
      </c>
      <c r="C385" s="44" t="s">
        <v>1624</v>
      </c>
      <c r="D385" s="45" t="s">
        <v>392</v>
      </c>
      <c r="E385" s="46" t="s">
        <v>1315</v>
      </c>
      <c r="F385" s="45" t="s">
        <v>1676</v>
      </c>
      <c r="G385" s="46" t="s">
        <v>1626</v>
      </c>
      <c r="H385" s="47">
        <v>763955.25</v>
      </c>
      <c r="I385" s="47">
        <v>1</v>
      </c>
      <c r="J385" s="46" t="s">
        <v>115</v>
      </c>
      <c r="K385" s="48">
        <v>2</v>
      </c>
      <c r="L385" s="48" t="s">
        <v>116</v>
      </c>
      <c r="M385" s="45" t="s">
        <v>117</v>
      </c>
      <c r="N385" s="49">
        <v>0</v>
      </c>
      <c r="O385" s="49">
        <v>0</v>
      </c>
      <c r="P385" s="49">
        <v>0</v>
      </c>
      <c r="Q385" s="45" t="s">
        <v>102</v>
      </c>
      <c r="R385" s="45" t="s">
        <v>102</v>
      </c>
      <c r="S385" s="45" t="s">
        <v>102</v>
      </c>
      <c r="T385" s="45" t="s">
        <v>765</v>
      </c>
      <c r="U385" s="50">
        <v>4</v>
      </c>
    </row>
    <row r="386" spans="2:21" ht="14.5" outlineLevel="3">
      <c r="B386" s="43" t="s">
        <v>1677</v>
      </c>
      <c r="C386" s="44" t="s">
        <v>1628</v>
      </c>
      <c r="D386" s="45" t="s">
        <v>392</v>
      </c>
      <c r="E386" s="46" t="s">
        <v>1315</v>
      </c>
      <c r="F386" s="45" t="s">
        <v>1678</v>
      </c>
      <c r="G386" s="46" t="s">
        <v>1630</v>
      </c>
      <c r="H386" s="47">
        <v>343270</v>
      </c>
      <c r="I386" s="47">
        <v>1</v>
      </c>
      <c r="J386" s="46" t="s">
        <v>115</v>
      </c>
      <c r="K386" s="48">
        <v>2</v>
      </c>
      <c r="L386" s="48" t="s">
        <v>116</v>
      </c>
      <c r="M386" s="45" t="s">
        <v>117</v>
      </c>
      <c r="N386" s="49">
        <v>0</v>
      </c>
      <c r="O386" s="49">
        <v>0</v>
      </c>
      <c r="P386" s="49">
        <v>0</v>
      </c>
      <c r="Q386" s="45" t="s">
        <v>102</v>
      </c>
      <c r="R386" s="45" t="s">
        <v>102</v>
      </c>
      <c r="S386" s="45" t="s">
        <v>102</v>
      </c>
      <c r="T386" s="45" t="s">
        <v>770</v>
      </c>
      <c r="U386" s="50">
        <v>4</v>
      </c>
    </row>
    <row r="387" spans="2:21" ht="14.5" outlineLevel="3">
      <c r="B387" s="43" t="s">
        <v>1679</v>
      </c>
      <c r="C387" s="44" t="s">
        <v>1632</v>
      </c>
      <c r="D387" s="45" t="s">
        <v>392</v>
      </c>
      <c r="E387" s="46" t="s">
        <v>1315</v>
      </c>
      <c r="F387" s="45" t="s">
        <v>1680</v>
      </c>
      <c r="G387" s="46" t="s">
        <v>1634</v>
      </c>
      <c r="H387" s="47">
        <v>455801.67</v>
      </c>
      <c r="I387" s="47">
        <v>1</v>
      </c>
      <c r="J387" s="46" t="s">
        <v>115</v>
      </c>
      <c r="K387" s="48">
        <v>2</v>
      </c>
      <c r="L387" s="48" t="s">
        <v>116</v>
      </c>
      <c r="M387" s="45" t="s">
        <v>117</v>
      </c>
      <c r="N387" s="49">
        <v>0</v>
      </c>
      <c r="O387" s="49">
        <v>0</v>
      </c>
      <c r="P387" s="49">
        <v>0</v>
      </c>
      <c r="Q387" s="45" t="s">
        <v>102</v>
      </c>
      <c r="R387" s="45" t="s">
        <v>102</v>
      </c>
      <c r="S387" s="45" t="s">
        <v>102</v>
      </c>
      <c r="T387" s="45" t="s">
        <v>774</v>
      </c>
      <c r="U387" s="50">
        <v>4</v>
      </c>
    </row>
    <row r="388" spans="2:21" ht="14.5" outlineLevel="3">
      <c r="B388" s="43" t="s">
        <v>1681</v>
      </c>
      <c r="C388" s="44" t="s">
        <v>1636</v>
      </c>
      <c r="D388" s="45" t="s">
        <v>392</v>
      </c>
      <c r="E388" s="46" t="s">
        <v>1315</v>
      </c>
      <c r="F388" s="45" t="s">
        <v>1682</v>
      </c>
      <c r="G388" s="46" t="s">
        <v>1638</v>
      </c>
      <c r="H388" s="47">
        <v>1488236.96</v>
      </c>
      <c r="I388" s="47">
        <v>1</v>
      </c>
      <c r="J388" s="46" t="s">
        <v>115</v>
      </c>
      <c r="K388" s="48">
        <v>2</v>
      </c>
      <c r="L388" s="48" t="s">
        <v>116</v>
      </c>
      <c r="M388" s="45" t="s">
        <v>117</v>
      </c>
      <c r="N388" s="49">
        <v>0</v>
      </c>
      <c r="O388" s="49">
        <v>0</v>
      </c>
      <c r="P388" s="49">
        <v>0</v>
      </c>
      <c r="Q388" s="45" t="s">
        <v>102</v>
      </c>
      <c r="R388" s="45" t="s">
        <v>102</v>
      </c>
      <c r="S388" s="45" t="s">
        <v>102</v>
      </c>
      <c r="T388" s="45" t="s">
        <v>778</v>
      </c>
      <c r="U388" s="50">
        <v>4</v>
      </c>
    </row>
    <row r="389" spans="2:21" ht="14.5" outlineLevel="3">
      <c r="B389" s="43" t="s">
        <v>1683</v>
      </c>
      <c r="C389" s="44" t="s">
        <v>1584</v>
      </c>
      <c r="D389" s="45" t="s">
        <v>392</v>
      </c>
      <c r="E389" s="46" t="s">
        <v>1315</v>
      </c>
      <c r="F389" s="45" t="s">
        <v>1684</v>
      </c>
      <c r="G389" s="46" t="s">
        <v>1586</v>
      </c>
      <c r="H389" s="47">
        <v>2383669.8199999998</v>
      </c>
      <c r="I389" s="47">
        <v>1</v>
      </c>
      <c r="J389" s="46" t="s">
        <v>115</v>
      </c>
      <c r="K389" s="48">
        <v>2</v>
      </c>
      <c r="L389" s="48" t="s">
        <v>116</v>
      </c>
      <c r="M389" s="45" t="s">
        <v>117</v>
      </c>
      <c r="N389" s="49">
        <v>0</v>
      </c>
      <c r="O389" s="49">
        <v>0</v>
      </c>
      <c r="P389" s="49">
        <v>0</v>
      </c>
      <c r="Q389" s="45" t="s">
        <v>102</v>
      </c>
      <c r="R389" s="45" t="s">
        <v>102</v>
      </c>
      <c r="S389" s="45" t="s">
        <v>102</v>
      </c>
      <c r="T389" s="45" t="s">
        <v>432</v>
      </c>
      <c r="U389" s="50">
        <v>4</v>
      </c>
    </row>
    <row r="390" spans="2:21" ht="14.5" outlineLevel="3">
      <c r="B390" s="43" t="s">
        <v>1685</v>
      </c>
      <c r="C390" s="44" t="s">
        <v>1588</v>
      </c>
      <c r="D390" s="45" t="s">
        <v>392</v>
      </c>
      <c r="E390" s="46" t="s">
        <v>1315</v>
      </c>
      <c r="F390" s="45" t="s">
        <v>1686</v>
      </c>
      <c r="G390" s="46" t="s">
        <v>1590</v>
      </c>
      <c r="H390" s="47">
        <v>4427995.16</v>
      </c>
      <c r="I390" s="47">
        <v>1</v>
      </c>
      <c r="J390" s="46" t="s">
        <v>115</v>
      </c>
      <c r="K390" s="48">
        <v>2</v>
      </c>
      <c r="L390" s="48" t="s">
        <v>116</v>
      </c>
      <c r="M390" s="45" t="s">
        <v>117</v>
      </c>
      <c r="N390" s="49">
        <v>0</v>
      </c>
      <c r="O390" s="49">
        <v>0</v>
      </c>
      <c r="P390" s="49">
        <v>0</v>
      </c>
      <c r="Q390" s="45" t="s">
        <v>102</v>
      </c>
      <c r="R390" s="45" t="s">
        <v>102</v>
      </c>
      <c r="S390" s="45" t="s">
        <v>102</v>
      </c>
      <c r="T390" s="45" t="s">
        <v>436</v>
      </c>
      <c r="U390" s="50">
        <v>4</v>
      </c>
    </row>
    <row r="391" spans="2:21" ht="14.5" outlineLevel="3">
      <c r="B391" s="43" t="s">
        <v>1687</v>
      </c>
      <c r="C391" s="44" t="s">
        <v>1644</v>
      </c>
      <c r="D391" s="45" t="s">
        <v>392</v>
      </c>
      <c r="E391" s="46" t="s">
        <v>1315</v>
      </c>
      <c r="F391" s="45" t="s">
        <v>1688</v>
      </c>
      <c r="G391" s="46" t="s">
        <v>1646</v>
      </c>
      <c r="H391" s="47">
        <v>719247.9</v>
      </c>
      <c r="I391" s="47">
        <v>1</v>
      </c>
      <c r="J391" s="46" t="s">
        <v>115</v>
      </c>
      <c r="K391" s="48">
        <v>2</v>
      </c>
      <c r="L391" s="48" t="s">
        <v>116</v>
      </c>
      <c r="M391" s="45" t="s">
        <v>117</v>
      </c>
      <c r="N391" s="49">
        <v>0</v>
      </c>
      <c r="O391" s="49">
        <v>0</v>
      </c>
      <c r="P391" s="49">
        <v>0</v>
      </c>
      <c r="Q391" s="45" t="s">
        <v>102</v>
      </c>
      <c r="R391" s="45" t="s">
        <v>102</v>
      </c>
      <c r="S391" s="45" t="s">
        <v>102</v>
      </c>
      <c r="T391" s="45" t="s">
        <v>791</v>
      </c>
      <c r="U391" s="50">
        <v>4</v>
      </c>
    </row>
    <row r="392" spans="2:21" ht="14.5" outlineLevel="3">
      <c r="B392" s="43" t="s">
        <v>1689</v>
      </c>
      <c r="C392" s="44" t="s">
        <v>1596</v>
      </c>
      <c r="D392" s="45" t="s">
        <v>392</v>
      </c>
      <c r="E392" s="46" t="s">
        <v>1315</v>
      </c>
      <c r="F392" s="45" t="s">
        <v>1690</v>
      </c>
      <c r="G392" s="46" t="s">
        <v>1598</v>
      </c>
      <c r="H392" s="47">
        <v>260615.92</v>
      </c>
      <c r="I392" s="47">
        <v>1</v>
      </c>
      <c r="J392" s="46" t="s">
        <v>115</v>
      </c>
      <c r="K392" s="48">
        <v>2</v>
      </c>
      <c r="L392" s="48" t="s">
        <v>116</v>
      </c>
      <c r="M392" s="45" t="s">
        <v>117</v>
      </c>
      <c r="N392" s="49">
        <v>0</v>
      </c>
      <c r="O392" s="49">
        <v>0</v>
      </c>
      <c r="P392" s="49">
        <v>0</v>
      </c>
      <c r="Q392" s="45" t="s">
        <v>102</v>
      </c>
      <c r="R392" s="45" t="s">
        <v>102</v>
      </c>
      <c r="S392" s="45" t="s">
        <v>102</v>
      </c>
      <c r="T392" s="45" t="s">
        <v>796</v>
      </c>
      <c r="U392" s="50">
        <v>4</v>
      </c>
    </row>
    <row r="393" spans="2:21" ht="14.5" outlineLevel="3">
      <c r="B393" s="43" t="s">
        <v>1691</v>
      </c>
      <c r="C393" s="44" t="s">
        <v>1650</v>
      </c>
      <c r="D393" s="45" t="s">
        <v>392</v>
      </c>
      <c r="E393" s="46" t="s">
        <v>1315</v>
      </c>
      <c r="F393" s="45" t="s">
        <v>1692</v>
      </c>
      <c r="G393" s="46" t="s">
        <v>1652</v>
      </c>
      <c r="H393" s="47">
        <v>393429.46</v>
      </c>
      <c r="I393" s="47">
        <v>1</v>
      </c>
      <c r="J393" s="46" t="s">
        <v>115</v>
      </c>
      <c r="K393" s="48">
        <v>2</v>
      </c>
      <c r="L393" s="48" t="s">
        <v>116</v>
      </c>
      <c r="M393" s="45" t="s">
        <v>117</v>
      </c>
      <c r="N393" s="49">
        <v>0</v>
      </c>
      <c r="O393" s="49">
        <v>0</v>
      </c>
      <c r="P393" s="49">
        <v>0</v>
      </c>
      <c r="Q393" s="45" t="s">
        <v>102</v>
      </c>
      <c r="R393" s="45" t="s">
        <v>102</v>
      </c>
      <c r="S393" s="45" t="s">
        <v>102</v>
      </c>
      <c r="T393" s="45" t="s">
        <v>801</v>
      </c>
      <c r="U393" s="50">
        <v>4</v>
      </c>
    </row>
    <row r="394" spans="2:21" ht="14.5" outlineLevel="3">
      <c r="B394" s="43" t="s">
        <v>1693</v>
      </c>
      <c r="C394" s="44" t="s">
        <v>1654</v>
      </c>
      <c r="D394" s="45" t="s">
        <v>392</v>
      </c>
      <c r="E394" s="46" t="s">
        <v>1315</v>
      </c>
      <c r="F394" s="45" t="s">
        <v>1694</v>
      </c>
      <c r="G394" s="46" t="s">
        <v>1656</v>
      </c>
      <c r="H394" s="47">
        <v>597883.81000000006</v>
      </c>
      <c r="I394" s="47">
        <v>1</v>
      </c>
      <c r="J394" s="46" t="s">
        <v>115</v>
      </c>
      <c r="K394" s="48">
        <v>2</v>
      </c>
      <c r="L394" s="48" t="s">
        <v>116</v>
      </c>
      <c r="M394" s="45" t="s">
        <v>117</v>
      </c>
      <c r="N394" s="49">
        <v>0</v>
      </c>
      <c r="O394" s="49">
        <v>0</v>
      </c>
      <c r="P394" s="49">
        <v>0</v>
      </c>
      <c r="Q394" s="45" t="s">
        <v>102</v>
      </c>
      <c r="R394" s="45" t="s">
        <v>102</v>
      </c>
      <c r="S394" s="45" t="s">
        <v>102</v>
      </c>
      <c r="T394" s="45" t="s">
        <v>806</v>
      </c>
      <c r="U394" s="50">
        <v>4</v>
      </c>
    </row>
    <row r="395" spans="2:21" ht="14.5" outlineLevel="3">
      <c r="B395" s="43" t="s">
        <v>1695</v>
      </c>
      <c r="C395" s="44" t="s">
        <v>1658</v>
      </c>
      <c r="D395" s="45" t="s">
        <v>392</v>
      </c>
      <c r="E395" s="46" t="s">
        <v>1315</v>
      </c>
      <c r="F395" s="45" t="s">
        <v>1696</v>
      </c>
      <c r="G395" s="46" t="s">
        <v>1660</v>
      </c>
      <c r="H395" s="47">
        <v>1810979.57</v>
      </c>
      <c r="I395" s="47">
        <v>1</v>
      </c>
      <c r="J395" s="46" t="s">
        <v>115</v>
      </c>
      <c r="K395" s="48">
        <v>2</v>
      </c>
      <c r="L395" s="48" t="s">
        <v>116</v>
      </c>
      <c r="M395" s="45" t="s">
        <v>117</v>
      </c>
      <c r="N395" s="49">
        <v>0</v>
      </c>
      <c r="O395" s="49">
        <v>0</v>
      </c>
      <c r="P395" s="49">
        <v>0</v>
      </c>
      <c r="Q395" s="45" t="s">
        <v>102</v>
      </c>
      <c r="R395" s="45" t="s">
        <v>102</v>
      </c>
      <c r="S395" s="45" t="s">
        <v>102</v>
      </c>
      <c r="T395" s="45" t="s">
        <v>811</v>
      </c>
      <c r="U395" s="50">
        <v>4</v>
      </c>
    </row>
    <row r="396" spans="2:21" ht="14.5" outlineLevel="3">
      <c r="B396" s="43" t="s">
        <v>1697</v>
      </c>
      <c r="C396" s="44" t="s">
        <v>1604</v>
      </c>
      <c r="D396" s="45" t="s">
        <v>392</v>
      </c>
      <c r="E396" s="46" t="s">
        <v>1315</v>
      </c>
      <c r="F396" s="45" t="s">
        <v>1698</v>
      </c>
      <c r="G396" s="46" t="s">
        <v>1606</v>
      </c>
      <c r="H396" s="47">
        <v>25477.18</v>
      </c>
      <c r="I396" s="47">
        <v>1</v>
      </c>
      <c r="J396" s="46" t="s">
        <v>115</v>
      </c>
      <c r="K396" s="48">
        <v>2</v>
      </c>
      <c r="L396" s="48" t="s">
        <v>116</v>
      </c>
      <c r="M396" s="45" t="s">
        <v>117</v>
      </c>
      <c r="N396" s="49">
        <v>0</v>
      </c>
      <c r="O396" s="49">
        <v>0</v>
      </c>
      <c r="P396" s="49">
        <v>0</v>
      </c>
      <c r="Q396" s="45" t="s">
        <v>102</v>
      </c>
      <c r="R396" s="45" t="s">
        <v>102</v>
      </c>
      <c r="S396" s="45" t="s">
        <v>102</v>
      </c>
      <c r="T396" s="45" t="s">
        <v>816</v>
      </c>
      <c r="U396" s="50">
        <v>4</v>
      </c>
    </row>
    <row r="397" spans="2:21" ht="14.5" outlineLevel="3">
      <c r="B397" s="43" t="s">
        <v>1699</v>
      </c>
      <c r="C397" s="44" t="s">
        <v>1650</v>
      </c>
      <c r="D397" s="45" t="s">
        <v>392</v>
      </c>
      <c r="E397" s="46" t="s">
        <v>1315</v>
      </c>
      <c r="F397" s="45" t="s">
        <v>1700</v>
      </c>
      <c r="G397" s="46" t="s">
        <v>1652</v>
      </c>
      <c r="H397" s="47">
        <v>703764.54</v>
      </c>
      <c r="I397" s="47">
        <v>1</v>
      </c>
      <c r="J397" s="46" t="s">
        <v>115</v>
      </c>
      <c r="K397" s="48">
        <v>2</v>
      </c>
      <c r="L397" s="48" t="s">
        <v>116</v>
      </c>
      <c r="M397" s="45" t="s">
        <v>117</v>
      </c>
      <c r="N397" s="49">
        <v>0</v>
      </c>
      <c r="O397" s="49">
        <v>0</v>
      </c>
      <c r="P397" s="49">
        <v>0</v>
      </c>
      <c r="Q397" s="45" t="s">
        <v>102</v>
      </c>
      <c r="R397" s="45" t="s">
        <v>102</v>
      </c>
      <c r="S397" s="45" t="s">
        <v>102</v>
      </c>
      <c r="T397" s="45" t="s">
        <v>831</v>
      </c>
      <c r="U397" s="50">
        <v>4</v>
      </c>
    </row>
    <row r="398" spans="2:21" ht="14.5" outlineLevel="3">
      <c r="B398" s="43" t="s">
        <v>1701</v>
      </c>
      <c r="C398" s="44" t="s">
        <v>1702</v>
      </c>
      <c r="D398" s="45" t="s">
        <v>392</v>
      </c>
      <c r="E398" s="46" t="s">
        <v>1315</v>
      </c>
      <c r="F398" s="45" t="s">
        <v>1703</v>
      </c>
      <c r="G398" s="46" t="s">
        <v>1704</v>
      </c>
      <c r="H398" s="47">
        <v>547249.76</v>
      </c>
      <c r="I398" s="47">
        <v>1</v>
      </c>
      <c r="J398" s="46" t="s">
        <v>115</v>
      </c>
      <c r="K398" s="48">
        <v>2</v>
      </c>
      <c r="L398" s="48" t="s">
        <v>116</v>
      </c>
      <c r="M398" s="45" t="s">
        <v>117</v>
      </c>
      <c r="N398" s="49">
        <v>0</v>
      </c>
      <c r="O398" s="49">
        <v>0</v>
      </c>
      <c r="P398" s="49">
        <v>0</v>
      </c>
      <c r="Q398" s="45" t="s">
        <v>102</v>
      </c>
      <c r="R398" s="45" t="s">
        <v>102</v>
      </c>
      <c r="S398" s="45" t="s">
        <v>102</v>
      </c>
      <c r="T398" s="45" t="s">
        <v>835</v>
      </c>
      <c r="U398" s="50">
        <v>4</v>
      </c>
    </row>
    <row r="399" spans="2:21" ht="14.5" outlineLevel="3">
      <c r="B399" s="43" t="s">
        <v>1705</v>
      </c>
      <c r="C399" s="44" t="s">
        <v>1604</v>
      </c>
      <c r="D399" s="45" t="s">
        <v>392</v>
      </c>
      <c r="E399" s="46" t="s">
        <v>1315</v>
      </c>
      <c r="F399" s="45" t="s">
        <v>1706</v>
      </c>
      <c r="G399" s="46" t="s">
        <v>1606</v>
      </c>
      <c r="H399" s="47">
        <v>25477.18</v>
      </c>
      <c r="I399" s="47">
        <v>1</v>
      </c>
      <c r="J399" s="46" t="s">
        <v>115</v>
      </c>
      <c r="K399" s="48">
        <v>2</v>
      </c>
      <c r="L399" s="48" t="s">
        <v>116</v>
      </c>
      <c r="M399" s="45" t="s">
        <v>117</v>
      </c>
      <c r="N399" s="49">
        <v>0</v>
      </c>
      <c r="O399" s="49">
        <v>0</v>
      </c>
      <c r="P399" s="49">
        <v>0</v>
      </c>
      <c r="Q399" s="45" t="s">
        <v>102</v>
      </c>
      <c r="R399" s="45" t="s">
        <v>102</v>
      </c>
      <c r="S399" s="45" t="s">
        <v>102</v>
      </c>
      <c r="T399" s="45" t="s">
        <v>840</v>
      </c>
      <c r="U399" s="50">
        <v>4</v>
      </c>
    </row>
    <row r="400" spans="2:21" ht="14.5" outlineLevel="3">
      <c r="B400" s="43" t="s">
        <v>1707</v>
      </c>
      <c r="C400" s="44" t="s">
        <v>1708</v>
      </c>
      <c r="D400" s="45" t="s">
        <v>392</v>
      </c>
      <c r="E400" s="46" t="s">
        <v>1315</v>
      </c>
      <c r="F400" s="45" t="s">
        <v>1709</v>
      </c>
      <c r="G400" s="46" t="s">
        <v>1710</v>
      </c>
      <c r="H400" s="47">
        <v>8492.39</v>
      </c>
      <c r="I400" s="47">
        <v>1</v>
      </c>
      <c r="J400" s="46" t="s">
        <v>115</v>
      </c>
      <c r="K400" s="48">
        <v>2</v>
      </c>
      <c r="L400" s="48" t="s">
        <v>116</v>
      </c>
      <c r="M400" s="45" t="s">
        <v>117</v>
      </c>
      <c r="N400" s="49">
        <v>0</v>
      </c>
      <c r="O400" s="49">
        <v>0</v>
      </c>
      <c r="P400" s="49">
        <v>0</v>
      </c>
      <c r="Q400" s="45" t="s">
        <v>102</v>
      </c>
      <c r="R400" s="45" t="s">
        <v>102</v>
      </c>
      <c r="S400" s="45" t="s">
        <v>102</v>
      </c>
      <c r="T400" s="45" t="s">
        <v>845</v>
      </c>
      <c r="U400" s="50">
        <v>4</v>
      </c>
    </row>
    <row r="401" spans="2:21" ht="14.5" outlineLevel="2">
      <c r="B401" s="35" t="s">
        <v>1711</v>
      </c>
      <c r="C401" s="36" t="s">
        <v>1712</v>
      </c>
      <c r="D401" s="37" t="s">
        <v>102</v>
      </c>
      <c r="E401" s="38" t="s">
        <v>102</v>
      </c>
      <c r="F401" s="37" t="s">
        <v>102</v>
      </c>
      <c r="G401" s="38" t="s">
        <v>102</v>
      </c>
      <c r="H401" s="39">
        <v>0</v>
      </c>
      <c r="I401" s="39">
        <v>0</v>
      </c>
      <c r="J401" s="38" t="s">
        <v>102</v>
      </c>
      <c r="K401" s="40">
        <v>0</v>
      </c>
      <c r="L401" s="40" t="s">
        <v>102</v>
      </c>
      <c r="M401" s="37" t="s">
        <v>102</v>
      </c>
      <c r="N401" s="41">
        <v>0</v>
      </c>
      <c r="O401" s="41">
        <v>0</v>
      </c>
      <c r="P401" s="41">
        <v>0</v>
      </c>
      <c r="Q401" s="37" t="s">
        <v>102</v>
      </c>
      <c r="R401" s="37" t="s">
        <v>102</v>
      </c>
      <c r="S401" s="37" t="s">
        <v>1713</v>
      </c>
      <c r="T401" s="37" t="s">
        <v>102</v>
      </c>
      <c r="U401" s="42">
        <v>3</v>
      </c>
    </row>
    <row r="402" spans="2:21" ht="14.5" outlineLevel="3">
      <c r="B402" s="43" t="s">
        <v>1714</v>
      </c>
      <c r="C402" s="44" t="s">
        <v>1715</v>
      </c>
      <c r="D402" s="45" t="s">
        <v>458</v>
      </c>
      <c r="E402" s="46" t="s">
        <v>1315</v>
      </c>
      <c r="F402" s="45" t="s">
        <v>1716</v>
      </c>
      <c r="G402" s="46" t="s">
        <v>1717</v>
      </c>
      <c r="H402" s="47">
        <v>1030104.1</v>
      </c>
      <c r="I402" s="47">
        <v>3</v>
      </c>
      <c r="J402" s="46" t="s">
        <v>115</v>
      </c>
      <c r="K402" s="48">
        <v>2</v>
      </c>
      <c r="L402" s="48" t="s">
        <v>116</v>
      </c>
      <c r="M402" s="45" t="s">
        <v>117</v>
      </c>
      <c r="N402" s="49">
        <v>0</v>
      </c>
      <c r="O402" s="49">
        <v>0</v>
      </c>
      <c r="P402" s="49">
        <v>0</v>
      </c>
      <c r="Q402" s="45" t="s">
        <v>102</v>
      </c>
      <c r="R402" s="45" t="s">
        <v>102</v>
      </c>
      <c r="S402" s="45" t="s">
        <v>102</v>
      </c>
      <c r="T402" s="45" t="s">
        <v>192</v>
      </c>
      <c r="U402" s="50">
        <v>4</v>
      </c>
    </row>
    <row r="403" spans="2:21" ht="14.5" outlineLevel="3">
      <c r="B403" s="43" t="s">
        <v>1718</v>
      </c>
      <c r="C403" s="44" t="s">
        <v>1719</v>
      </c>
      <c r="D403" s="45" t="s">
        <v>458</v>
      </c>
      <c r="E403" s="46" t="s">
        <v>1315</v>
      </c>
      <c r="F403" s="45" t="s">
        <v>1720</v>
      </c>
      <c r="G403" s="46" t="s">
        <v>1721</v>
      </c>
      <c r="H403" s="47">
        <v>36815.65</v>
      </c>
      <c r="I403" s="47">
        <v>3</v>
      </c>
      <c r="J403" s="46" t="s">
        <v>115</v>
      </c>
      <c r="K403" s="48">
        <v>2</v>
      </c>
      <c r="L403" s="48" t="s">
        <v>116</v>
      </c>
      <c r="M403" s="45" t="s">
        <v>117</v>
      </c>
      <c r="N403" s="49">
        <v>0</v>
      </c>
      <c r="O403" s="49">
        <v>0</v>
      </c>
      <c r="P403" s="49">
        <v>0</v>
      </c>
      <c r="Q403" s="45" t="s">
        <v>102</v>
      </c>
      <c r="R403" s="45" t="s">
        <v>102</v>
      </c>
      <c r="S403" s="45" t="s">
        <v>102</v>
      </c>
      <c r="T403" s="45" t="s">
        <v>615</v>
      </c>
      <c r="U403" s="50">
        <v>4</v>
      </c>
    </row>
    <row r="404" spans="2:21" ht="14.5" outlineLevel="3">
      <c r="B404" s="43" t="s">
        <v>1722</v>
      </c>
      <c r="C404" s="44" t="s">
        <v>1723</v>
      </c>
      <c r="D404" s="45" t="s">
        <v>469</v>
      </c>
      <c r="E404" s="46" t="s">
        <v>1315</v>
      </c>
      <c r="F404" s="45" t="s">
        <v>1724</v>
      </c>
      <c r="G404" s="46" t="s">
        <v>1725</v>
      </c>
      <c r="H404" s="47">
        <v>122791.92</v>
      </c>
      <c r="I404" s="47">
        <v>3</v>
      </c>
      <c r="J404" s="46" t="s">
        <v>115</v>
      </c>
      <c r="K404" s="48">
        <v>2</v>
      </c>
      <c r="L404" s="48" t="s">
        <v>116</v>
      </c>
      <c r="M404" s="45" t="s">
        <v>117</v>
      </c>
      <c r="N404" s="49">
        <v>0</v>
      </c>
      <c r="O404" s="49">
        <v>0</v>
      </c>
      <c r="P404" s="49">
        <v>0</v>
      </c>
      <c r="Q404" s="45" t="s">
        <v>102</v>
      </c>
      <c r="R404" s="45" t="s">
        <v>102</v>
      </c>
      <c r="S404" s="45" t="s">
        <v>102</v>
      </c>
      <c r="T404" s="45" t="s">
        <v>268</v>
      </c>
      <c r="U404" s="50">
        <v>4</v>
      </c>
    </row>
    <row r="405" spans="2:21" ht="14.5" outlineLevel="3">
      <c r="B405" s="43" t="s">
        <v>1726</v>
      </c>
      <c r="C405" s="44" t="s">
        <v>1727</v>
      </c>
      <c r="D405" s="45" t="s">
        <v>392</v>
      </c>
      <c r="E405" s="46" t="s">
        <v>1315</v>
      </c>
      <c r="F405" s="45" t="s">
        <v>1728</v>
      </c>
      <c r="G405" s="46" t="s">
        <v>1729</v>
      </c>
      <c r="H405" s="47">
        <v>8051</v>
      </c>
      <c r="I405" s="47">
        <v>1</v>
      </c>
      <c r="J405" s="46" t="s">
        <v>115</v>
      </c>
      <c r="K405" s="48">
        <v>2</v>
      </c>
      <c r="L405" s="48" t="s">
        <v>116</v>
      </c>
      <c r="M405" s="45" t="s">
        <v>117</v>
      </c>
      <c r="N405" s="49">
        <v>0</v>
      </c>
      <c r="O405" s="49">
        <v>0</v>
      </c>
      <c r="P405" s="49">
        <v>0</v>
      </c>
      <c r="Q405" s="45" t="s">
        <v>102</v>
      </c>
      <c r="R405" s="45" t="s">
        <v>102</v>
      </c>
      <c r="S405" s="45" t="s">
        <v>102</v>
      </c>
      <c r="T405" s="45" t="s">
        <v>273</v>
      </c>
      <c r="U405" s="50">
        <v>4</v>
      </c>
    </row>
    <row r="406" spans="2:21" ht="14.5" outlineLevel="3">
      <c r="B406" s="43" t="s">
        <v>1730</v>
      </c>
      <c r="C406" s="44" t="s">
        <v>1731</v>
      </c>
      <c r="D406" s="45" t="s">
        <v>392</v>
      </c>
      <c r="E406" s="46" t="s">
        <v>1315</v>
      </c>
      <c r="F406" s="45" t="s">
        <v>1732</v>
      </c>
      <c r="G406" s="46" t="s">
        <v>1733</v>
      </c>
      <c r="H406" s="47">
        <v>67939.14</v>
      </c>
      <c r="I406" s="47">
        <v>1</v>
      </c>
      <c r="J406" s="46" t="s">
        <v>115</v>
      </c>
      <c r="K406" s="48">
        <v>2</v>
      </c>
      <c r="L406" s="48" t="s">
        <v>116</v>
      </c>
      <c r="M406" s="45" t="s">
        <v>117</v>
      </c>
      <c r="N406" s="49">
        <v>0</v>
      </c>
      <c r="O406" s="49">
        <v>0</v>
      </c>
      <c r="P406" s="49">
        <v>0</v>
      </c>
      <c r="Q406" s="45" t="s">
        <v>102</v>
      </c>
      <c r="R406" s="45" t="s">
        <v>102</v>
      </c>
      <c r="S406" s="45" t="s">
        <v>102</v>
      </c>
      <c r="T406" s="45" t="s">
        <v>198</v>
      </c>
      <c r="U406" s="50">
        <v>4</v>
      </c>
    </row>
    <row r="407" spans="2:21" ht="14.5" outlineLevel="3">
      <c r="B407" s="43" t="s">
        <v>1734</v>
      </c>
      <c r="C407" s="44" t="s">
        <v>1735</v>
      </c>
      <c r="D407" s="45" t="s">
        <v>458</v>
      </c>
      <c r="E407" s="46" t="s">
        <v>1315</v>
      </c>
      <c r="F407" s="45" t="s">
        <v>1736</v>
      </c>
      <c r="G407" s="46" t="s">
        <v>1737</v>
      </c>
      <c r="H407" s="47">
        <v>724377.99</v>
      </c>
      <c r="I407" s="47">
        <v>13</v>
      </c>
      <c r="J407" s="46" t="s">
        <v>115</v>
      </c>
      <c r="K407" s="48">
        <v>2</v>
      </c>
      <c r="L407" s="48" t="s">
        <v>116</v>
      </c>
      <c r="M407" s="45" t="s">
        <v>117</v>
      </c>
      <c r="N407" s="49">
        <v>0</v>
      </c>
      <c r="O407" s="49">
        <v>0</v>
      </c>
      <c r="P407" s="49">
        <v>0</v>
      </c>
      <c r="Q407" s="45" t="s">
        <v>102</v>
      </c>
      <c r="R407" s="45" t="s">
        <v>102</v>
      </c>
      <c r="S407" s="45" t="s">
        <v>102</v>
      </c>
      <c r="T407" s="45" t="s">
        <v>208</v>
      </c>
      <c r="U407" s="50">
        <v>4</v>
      </c>
    </row>
    <row r="408" spans="2:21" ht="14.5" outlineLevel="3">
      <c r="B408" s="43" t="s">
        <v>1738</v>
      </c>
      <c r="C408" s="44" t="s">
        <v>1719</v>
      </c>
      <c r="D408" s="45" t="s">
        <v>458</v>
      </c>
      <c r="E408" s="46" t="s">
        <v>1315</v>
      </c>
      <c r="F408" s="45" t="s">
        <v>1739</v>
      </c>
      <c r="G408" s="46" t="s">
        <v>1721</v>
      </c>
      <c r="H408" s="47">
        <v>36815.65</v>
      </c>
      <c r="I408" s="47">
        <v>13</v>
      </c>
      <c r="J408" s="46" t="s">
        <v>115</v>
      </c>
      <c r="K408" s="48">
        <v>2</v>
      </c>
      <c r="L408" s="48" t="s">
        <v>116</v>
      </c>
      <c r="M408" s="45" t="s">
        <v>117</v>
      </c>
      <c r="N408" s="49">
        <v>0</v>
      </c>
      <c r="O408" s="49">
        <v>0</v>
      </c>
      <c r="P408" s="49">
        <v>0</v>
      </c>
      <c r="Q408" s="45" t="s">
        <v>102</v>
      </c>
      <c r="R408" s="45" t="s">
        <v>102</v>
      </c>
      <c r="S408" s="45" t="s">
        <v>102</v>
      </c>
      <c r="T408" s="45" t="s">
        <v>303</v>
      </c>
      <c r="U408" s="50">
        <v>4</v>
      </c>
    </row>
    <row r="409" spans="2:21" ht="14.5" outlineLevel="3">
      <c r="B409" s="43" t="s">
        <v>1740</v>
      </c>
      <c r="C409" s="44" t="s">
        <v>1723</v>
      </c>
      <c r="D409" s="45" t="s">
        <v>458</v>
      </c>
      <c r="E409" s="46" t="s">
        <v>1315</v>
      </c>
      <c r="F409" s="45" t="s">
        <v>1741</v>
      </c>
      <c r="G409" s="46" t="s">
        <v>1725</v>
      </c>
      <c r="H409" s="47">
        <v>122791.92</v>
      </c>
      <c r="I409" s="47">
        <v>13</v>
      </c>
      <c r="J409" s="46" t="s">
        <v>115</v>
      </c>
      <c r="K409" s="48">
        <v>2</v>
      </c>
      <c r="L409" s="48" t="s">
        <v>116</v>
      </c>
      <c r="M409" s="45" t="s">
        <v>117</v>
      </c>
      <c r="N409" s="49">
        <v>0</v>
      </c>
      <c r="O409" s="49">
        <v>0</v>
      </c>
      <c r="P409" s="49">
        <v>0</v>
      </c>
      <c r="Q409" s="45" t="s">
        <v>102</v>
      </c>
      <c r="R409" s="45" t="s">
        <v>102</v>
      </c>
      <c r="S409" s="45" t="s">
        <v>102</v>
      </c>
      <c r="T409" s="45" t="s">
        <v>213</v>
      </c>
      <c r="U409" s="50">
        <v>4</v>
      </c>
    </row>
    <row r="410" spans="2:21" ht="14.5" outlineLevel="3">
      <c r="B410" s="43" t="s">
        <v>1742</v>
      </c>
      <c r="C410" s="44" t="s">
        <v>1727</v>
      </c>
      <c r="D410" s="45" t="s">
        <v>392</v>
      </c>
      <c r="E410" s="46" t="s">
        <v>1315</v>
      </c>
      <c r="F410" s="45" t="s">
        <v>1743</v>
      </c>
      <c r="G410" s="46" t="s">
        <v>1744</v>
      </c>
      <c r="H410" s="47">
        <v>101908.7</v>
      </c>
      <c r="I410" s="47">
        <v>1</v>
      </c>
      <c r="J410" s="46" t="s">
        <v>115</v>
      </c>
      <c r="K410" s="48">
        <v>2</v>
      </c>
      <c r="L410" s="48" t="s">
        <v>116</v>
      </c>
      <c r="M410" s="45" t="s">
        <v>117</v>
      </c>
      <c r="N410" s="49">
        <v>0</v>
      </c>
      <c r="O410" s="49">
        <v>0</v>
      </c>
      <c r="P410" s="49">
        <v>0</v>
      </c>
      <c r="Q410" s="45" t="s">
        <v>102</v>
      </c>
      <c r="R410" s="45" t="s">
        <v>102</v>
      </c>
      <c r="S410" s="45" t="s">
        <v>102</v>
      </c>
      <c r="T410" s="45" t="s">
        <v>658</v>
      </c>
      <c r="U410" s="50">
        <v>4</v>
      </c>
    </row>
    <row r="411" spans="2:21" ht="14.5" outlineLevel="3">
      <c r="B411" s="43" t="s">
        <v>1745</v>
      </c>
      <c r="C411" s="44" t="s">
        <v>1731</v>
      </c>
      <c r="D411" s="45" t="s">
        <v>392</v>
      </c>
      <c r="E411" s="46" t="s">
        <v>1315</v>
      </c>
      <c r="F411" s="45" t="s">
        <v>1746</v>
      </c>
      <c r="G411" s="46" t="s">
        <v>1747</v>
      </c>
      <c r="H411" s="47">
        <v>339695.69</v>
      </c>
      <c r="I411" s="47">
        <v>1</v>
      </c>
      <c r="J411" s="46" t="s">
        <v>115</v>
      </c>
      <c r="K411" s="48">
        <v>2</v>
      </c>
      <c r="L411" s="48" t="s">
        <v>116</v>
      </c>
      <c r="M411" s="45" t="s">
        <v>117</v>
      </c>
      <c r="N411" s="49">
        <v>0</v>
      </c>
      <c r="O411" s="49">
        <v>0</v>
      </c>
      <c r="P411" s="49">
        <v>0</v>
      </c>
      <c r="Q411" s="45" t="s">
        <v>102</v>
      </c>
      <c r="R411" s="45" t="s">
        <v>102</v>
      </c>
      <c r="S411" s="45" t="s">
        <v>102</v>
      </c>
      <c r="T411" s="45" t="s">
        <v>663</v>
      </c>
      <c r="U411" s="50">
        <v>4</v>
      </c>
    </row>
    <row r="412" spans="2:21" ht="14.5" outlineLevel="3">
      <c r="B412" s="43" t="s">
        <v>1748</v>
      </c>
      <c r="C412" s="44" t="s">
        <v>1749</v>
      </c>
      <c r="D412" s="45" t="s">
        <v>458</v>
      </c>
      <c r="E412" s="46" t="s">
        <v>1315</v>
      </c>
      <c r="F412" s="45" t="s">
        <v>1750</v>
      </c>
      <c r="G412" s="46" t="s">
        <v>1751</v>
      </c>
      <c r="H412" s="47">
        <v>35911.019999999997</v>
      </c>
      <c r="I412" s="47">
        <v>14</v>
      </c>
      <c r="J412" s="46" t="s">
        <v>115</v>
      </c>
      <c r="K412" s="48">
        <v>2</v>
      </c>
      <c r="L412" s="48" t="s">
        <v>116</v>
      </c>
      <c r="M412" s="45" t="s">
        <v>117</v>
      </c>
      <c r="N412" s="49">
        <v>0</v>
      </c>
      <c r="O412" s="49">
        <v>0</v>
      </c>
      <c r="P412" s="49">
        <v>0</v>
      </c>
      <c r="Q412" s="45" t="s">
        <v>102</v>
      </c>
      <c r="R412" s="45" t="s">
        <v>102</v>
      </c>
      <c r="S412" s="45" t="s">
        <v>102</v>
      </c>
      <c r="T412" s="45" t="s">
        <v>691</v>
      </c>
      <c r="U412" s="50">
        <v>4</v>
      </c>
    </row>
    <row r="413" spans="2:21" ht="14.5" outlineLevel="3">
      <c r="B413" s="43" t="s">
        <v>1752</v>
      </c>
      <c r="C413" s="44" t="s">
        <v>1719</v>
      </c>
      <c r="D413" s="45" t="s">
        <v>458</v>
      </c>
      <c r="E413" s="46" t="s">
        <v>1315</v>
      </c>
      <c r="F413" s="45" t="s">
        <v>1753</v>
      </c>
      <c r="G413" s="46" t="s">
        <v>1721</v>
      </c>
      <c r="H413" s="47">
        <v>2264.67</v>
      </c>
      <c r="I413" s="47">
        <v>14</v>
      </c>
      <c r="J413" s="46" t="s">
        <v>115</v>
      </c>
      <c r="K413" s="48">
        <v>2</v>
      </c>
      <c r="L413" s="48" t="s">
        <v>116</v>
      </c>
      <c r="M413" s="45" t="s">
        <v>117</v>
      </c>
      <c r="N413" s="49">
        <v>0</v>
      </c>
      <c r="O413" s="49">
        <v>0</v>
      </c>
      <c r="P413" s="49">
        <v>0</v>
      </c>
      <c r="Q413" s="45" t="s">
        <v>102</v>
      </c>
      <c r="R413" s="45" t="s">
        <v>102</v>
      </c>
      <c r="S413" s="45" t="s">
        <v>102</v>
      </c>
      <c r="T413" s="45" t="s">
        <v>695</v>
      </c>
      <c r="U413" s="50">
        <v>4</v>
      </c>
    </row>
    <row r="414" spans="2:21" ht="14.5" outlineLevel="3">
      <c r="B414" s="43" t="s">
        <v>1754</v>
      </c>
      <c r="C414" s="44" t="s">
        <v>1723</v>
      </c>
      <c r="D414" s="45" t="s">
        <v>469</v>
      </c>
      <c r="E414" s="46" t="s">
        <v>1315</v>
      </c>
      <c r="F414" s="45" t="s">
        <v>1755</v>
      </c>
      <c r="G414" s="46" t="s">
        <v>1725</v>
      </c>
      <c r="H414" s="47">
        <v>15878.31</v>
      </c>
      <c r="I414" s="47">
        <v>14</v>
      </c>
      <c r="J414" s="46" t="s">
        <v>115</v>
      </c>
      <c r="K414" s="48">
        <v>2</v>
      </c>
      <c r="L414" s="48" t="s">
        <v>116</v>
      </c>
      <c r="M414" s="45" t="s">
        <v>117</v>
      </c>
      <c r="N414" s="49">
        <v>0</v>
      </c>
      <c r="O414" s="49">
        <v>0</v>
      </c>
      <c r="P414" s="49">
        <v>0</v>
      </c>
      <c r="Q414" s="45" t="s">
        <v>102</v>
      </c>
      <c r="R414" s="45" t="s">
        <v>102</v>
      </c>
      <c r="S414" s="45" t="s">
        <v>102</v>
      </c>
      <c r="T414" s="45" t="s">
        <v>228</v>
      </c>
      <c r="U414" s="50">
        <v>4</v>
      </c>
    </row>
    <row r="415" spans="2:21" ht="14.5" outlineLevel="3">
      <c r="B415" s="43" t="s">
        <v>1756</v>
      </c>
      <c r="C415" s="44" t="s">
        <v>1727</v>
      </c>
      <c r="D415" s="45" t="s">
        <v>392</v>
      </c>
      <c r="E415" s="46" t="s">
        <v>1315</v>
      </c>
      <c r="F415" s="45" t="s">
        <v>1757</v>
      </c>
      <c r="G415" s="46" t="s">
        <v>1729</v>
      </c>
      <c r="H415" s="47">
        <v>2076.3200000000002</v>
      </c>
      <c r="I415" s="47">
        <v>1</v>
      </c>
      <c r="J415" s="46" t="s">
        <v>115</v>
      </c>
      <c r="K415" s="48">
        <v>2</v>
      </c>
      <c r="L415" s="48" t="s">
        <v>116</v>
      </c>
      <c r="M415" s="45" t="s">
        <v>117</v>
      </c>
      <c r="N415" s="49">
        <v>0</v>
      </c>
      <c r="O415" s="49">
        <v>0</v>
      </c>
      <c r="P415" s="49">
        <v>0</v>
      </c>
      <c r="Q415" s="45" t="s">
        <v>102</v>
      </c>
      <c r="R415" s="45" t="s">
        <v>102</v>
      </c>
      <c r="S415" s="45" t="s">
        <v>102</v>
      </c>
      <c r="T415" s="45" t="s">
        <v>233</v>
      </c>
      <c r="U415" s="50">
        <v>4</v>
      </c>
    </row>
    <row r="416" spans="2:21" ht="14.5" outlineLevel="2">
      <c r="B416" s="35" t="s">
        <v>1758</v>
      </c>
      <c r="C416" s="36" t="s">
        <v>1759</v>
      </c>
      <c r="D416" s="37" t="s">
        <v>102</v>
      </c>
      <c r="E416" s="38" t="s">
        <v>102</v>
      </c>
      <c r="F416" s="37" t="s">
        <v>102</v>
      </c>
      <c r="G416" s="38" t="s">
        <v>102</v>
      </c>
      <c r="H416" s="39">
        <v>0</v>
      </c>
      <c r="I416" s="39">
        <v>0</v>
      </c>
      <c r="J416" s="38" t="s">
        <v>102</v>
      </c>
      <c r="K416" s="40">
        <v>0</v>
      </c>
      <c r="L416" s="40" t="s">
        <v>102</v>
      </c>
      <c r="M416" s="37" t="s">
        <v>102</v>
      </c>
      <c r="N416" s="41">
        <v>0</v>
      </c>
      <c r="O416" s="41">
        <v>0</v>
      </c>
      <c r="P416" s="41">
        <v>0</v>
      </c>
      <c r="Q416" s="37" t="s">
        <v>102</v>
      </c>
      <c r="R416" s="37" t="s">
        <v>102</v>
      </c>
      <c r="S416" s="37" t="s">
        <v>1760</v>
      </c>
      <c r="T416" s="37" t="s">
        <v>102</v>
      </c>
      <c r="U416" s="42">
        <v>3</v>
      </c>
    </row>
    <row r="417" spans="2:21" ht="14.5" outlineLevel="3">
      <c r="B417" s="43" t="s">
        <v>1761</v>
      </c>
      <c r="C417" s="44" t="s">
        <v>1762</v>
      </c>
      <c r="D417" s="45" t="s">
        <v>469</v>
      </c>
      <c r="E417" s="46" t="s">
        <v>1315</v>
      </c>
      <c r="F417" s="45" t="s">
        <v>1763</v>
      </c>
      <c r="G417" s="46" t="s">
        <v>1764</v>
      </c>
      <c r="H417" s="47">
        <v>1610794.49</v>
      </c>
      <c r="I417" s="47">
        <v>1</v>
      </c>
      <c r="J417" s="46" t="s">
        <v>115</v>
      </c>
      <c r="K417" s="48">
        <v>2</v>
      </c>
      <c r="L417" s="48" t="s">
        <v>116</v>
      </c>
      <c r="M417" s="45" t="s">
        <v>117</v>
      </c>
      <c r="N417" s="49">
        <v>0</v>
      </c>
      <c r="O417" s="49">
        <v>0</v>
      </c>
      <c r="P417" s="49">
        <v>0</v>
      </c>
      <c r="Q417" s="45" t="s">
        <v>102</v>
      </c>
      <c r="R417" s="45" t="s">
        <v>102</v>
      </c>
      <c r="S417" s="45" t="s">
        <v>102</v>
      </c>
      <c r="T417" s="45" t="s">
        <v>118</v>
      </c>
      <c r="U417" s="50">
        <v>4</v>
      </c>
    </row>
    <row r="418" spans="2:21" ht="14.5" outlineLevel="3">
      <c r="B418" s="43" t="s">
        <v>1765</v>
      </c>
      <c r="C418" s="44" t="s">
        <v>1766</v>
      </c>
      <c r="D418" s="45" t="s">
        <v>469</v>
      </c>
      <c r="E418" s="46" t="s">
        <v>1315</v>
      </c>
      <c r="F418" s="45" t="s">
        <v>1767</v>
      </c>
      <c r="G418" s="46" t="s">
        <v>1768</v>
      </c>
      <c r="H418" s="47">
        <v>295282.84999999998</v>
      </c>
      <c r="I418" s="47">
        <v>2</v>
      </c>
      <c r="J418" s="46" t="s">
        <v>115</v>
      </c>
      <c r="K418" s="48">
        <v>2</v>
      </c>
      <c r="L418" s="48" t="s">
        <v>116</v>
      </c>
      <c r="M418" s="45" t="s">
        <v>117</v>
      </c>
      <c r="N418" s="49">
        <v>0</v>
      </c>
      <c r="O418" s="49">
        <v>0</v>
      </c>
      <c r="P418" s="49">
        <v>0</v>
      </c>
      <c r="Q418" s="45" t="s">
        <v>102</v>
      </c>
      <c r="R418" s="45" t="s">
        <v>102</v>
      </c>
      <c r="S418" s="45" t="s">
        <v>102</v>
      </c>
      <c r="T418" s="45" t="s">
        <v>123</v>
      </c>
      <c r="U418" s="50">
        <v>4</v>
      </c>
    </row>
    <row r="419" spans="2:21" ht="14.5" outlineLevel="3">
      <c r="B419" s="43" t="s">
        <v>1769</v>
      </c>
      <c r="C419" s="44" t="s">
        <v>1770</v>
      </c>
      <c r="D419" s="45" t="s">
        <v>469</v>
      </c>
      <c r="E419" s="46" t="s">
        <v>1315</v>
      </c>
      <c r="F419" s="45" t="s">
        <v>1771</v>
      </c>
      <c r="G419" s="46" t="s">
        <v>1772</v>
      </c>
      <c r="H419" s="47">
        <v>191311.37</v>
      </c>
      <c r="I419" s="47">
        <v>3</v>
      </c>
      <c r="J419" s="46" t="s">
        <v>115</v>
      </c>
      <c r="K419" s="48">
        <v>2</v>
      </c>
      <c r="L419" s="48" t="s">
        <v>116</v>
      </c>
      <c r="M419" s="45" t="s">
        <v>117</v>
      </c>
      <c r="N419" s="49">
        <v>0</v>
      </c>
      <c r="O419" s="49">
        <v>0</v>
      </c>
      <c r="P419" s="49">
        <v>0</v>
      </c>
      <c r="Q419" s="45" t="s">
        <v>102</v>
      </c>
      <c r="R419" s="45" t="s">
        <v>102</v>
      </c>
      <c r="S419" s="45" t="s">
        <v>102</v>
      </c>
      <c r="T419" s="45" t="s">
        <v>128</v>
      </c>
      <c r="U419" s="50">
        <v>4</v>
      </c>
    </row>
    <row r="420" spans="2:21" ht="14.5" outlineLevel="3">
      <c r="B420" s="43" t="s">
        <v>1773</v>
      </c>
      <c r="C420" s="44" t="s">
        <v>1774</v>
      </c>
      <c r="D420" s="45" t="s">
        <v>392</v>
      </c>
      <c r="E420" s="46" t="s">
        <v>1315</v>
      </c>
      <c r="F420" s="45" t="s">
        <v>1775</v>
      </c>
      <c r="G420" s="46" t="s">
        <v>1776</v>
      </c>
      <c r="H420" s="47">
        <v>161210.96</v>
      </c>
      <c r="I420" s="47">
        <v>1</v>
      </c>
      <c r="J420" s="46" t="s">
        <v>115</v>
      </c>
      <c r="K420" s="48">
        <v>2</v>
      </c>
      <c r="L420" s="48" t="s">
        <v>116</v>
      </c>
      <c r="M420" s="45" t="s">
        <v>117</v>
      </c>
      <c r="N420" s="49">
        <v>0</v>
      </c>
      <c r="O420" s="49">
        <v>0</v>
      </c>
      <c r="P420" s="49">
        <v>0</v>
      </c>
      <c r="Q420" s="45" t="s">
        <v>102</v>
      </c>
      <c r="R420" s="45" t="s">
        <v>102</v>
      </c>
      <c r="S420" s="45" t="s">
        <v>102</v>
      </c>
      <c r="T420" s="45" t="s">
        <v>133</v>
      </c>
      <c r="U420" s="50">
        <v>4</v>
      </c>
    </row>
    <row r="421" spans="2:21" ht="14.5" outlineLevel="3">
      <c r="B421" s="43" t="s">
        <v>1777</v>
      </c>
      <c r="C421" s="44" t="s">
        <v>1778</v>
      </c>
      <c r="D421" s="45" t="s">
        <v>392</v>
      </c>
      <c r="E421" s="46" t="s">
        <v>1315</v>
      </c>
      <c r="F421" s="45" t="s">
        <v>1779</v>
      </c>
      <c r="G421" s="46" t="s">
        <v>1780</v>
      </c>
      <c r="H421" s="47">
        <v>175958.88</v>
      </c>
      <c r="I421" s="47">
        <v>1</v>
      </c>
      <c r="J421" s="46" t="s">
        <v>115</v>
      </c>
      <c r="K421" s="48">
        <v>2</v>
      </c>
      <c r="L421" s="48" t="s">
        <v>116</v>
      </c>
      <c r="M421" s="45" t="s">
        <v>117</v>
      </c>
      <c r="N421" s="49">
        <v>0</v>
      </c>
      <c r="O421" s="49">
        <v>0</v>
      </c>
      <c r="P421" s="49">
        <v>0</v>
      </c>
      <c r="Q421" s="45" t="s">
        <v>102</v>
      </c>
      <c r="R421" s="45" t="s">
        <v>102</v>
      </c>
      <c r="S421" s="45" t="s">
        <v>102</v>
      </c>
      <c r="T421" s="45" t="s">
        <v>138</v>
      </c>
      <c r="U421" s="50">
        <v>4</v>
      </c>
    </row>
    <row r="422" spans="2:21" ht="14.5" outlineLevel="3">
      <c r="B422" s="43" t="s">
        <v>1781</v>
      </c>
      <c r="C422" s="44" t="s">
        <v>1782</v>
      </c>
      <c r="D422" s="45" t="s">
        <v>392</v>
      </c>
      <c r="E422" s="46" t="s">
        <v>1315</v>
      </c>
      <c r="F422" s="45" t="s">
        <v>1783</v>
      </c>
      <c r="G422" s="46" t="s">
        <v>1784</v>
      </c>
      <c r="H422" s="47">
        <v>53953.48</v>
      </c>
      <c r="I422" s="47">
        <v>1</v>
      </c>
      <c r="J422" s="46" t="s">
        <v>115</v>
      </c>
      <c r="K422" s="48">
        <v>2</v>
      </c>
      <c r="L422" s="48" t="s">
        <v>116</v>
      </c>
      <c r="M422" s="45" t="s">
        <v>117</v>
      </c>
      <c r="N422" s="49">
        <v>0</v>
      </c>
      <c r="O422" s="49">
        <v>0</v>
      </c>
      <c r="P422" s="49">
        <v>0</v>
      </c>
      <c r="Q422" s="45" t="s">
        <v>102</v>
      </c>
      <c r="R422" s="45" t="s">
        <v>102</v>
      </c>
      <c r="S422" s="45" t="s">
        <v>102</v>
      </c>
      <c r="T422" s="45" t="s">
        <v>143</v>
      </c>
      <c r="U422" s="50">
        <v>4</v>
      </c>
    </row>
    <row r="423" spans="2:21" ht="14.5" outlineLevel="3">
      <c r="B423" s="43" t="s">
        <v>1785</v>
      </c>
      <c r="C423" s="44" t="s">
        <v>1786</v>
      </c>
      <c r="D423" s="45" t="s">
        <v>469</v>
      </c>
      <c r="E423" s="46" t="s">
        <v>1315</v>
      </c>
      <c r="F423" s="45" t="s">
        <v>1787</v>
      </c>
      <c r="G423" s="46" t="s">
        <v>1788</v>
      </c>
      <c r="H423" s="47">
        <v>27139.05</v>
      </c>
      <c r="I423" s="47">
        <v>2</v>
      </c>
      <c r="J423" s="46" t="s">
        <v>115</v>
      </c>
      <c r="K423" s="48">
        <v>2</v>
      </c>
      <c r="L423" s="48" t="s">
        <v>116</v>
      </c>
      <c r="M423" s="45" t="s">
        <v>117</v>
      </c>
      <c r="N423" s="49">
        <v>0</v>
      </c>
      <c r="O423" s="49">
        <v>0</v>
      </c>
      <c r="P423" s="49">
        <v>0</v>
      </c>
      <c r="Q423" s="45" t="s">
        <v>102</v>
      </c>
      <c r="R423" s="45" t="s">
        <v>102</v>
      </c>
      <c r="S423" s="45" t="s">
        <v>102</v>
      </c>
      <c r="T423" s="45" t="s">
        <v>176</v>
      </c>
      <c r="U423" s="50">
        <v>4</v>
      </c>
    </row>
    <row r="424" spans="2:21" ht="14.5" outlineLevel="3">
      <c r="B424" s="43" t="s">
        <v>1789</v>
      </c>
      <c r="C424" s="44" t="s">
        <v>1790</v>
      </c>
      <c r="D424" s="45" t="s">
        <v>392</v>
      </c>
      <c r="E424" s="46" t="s">
        <v>1315</v>
      </c>
      <c r="F424" s="45" t="s">
        <v>1791</v>
      </c>
      <c r="G424" s="46" t="s">
        <v>1792</v>
      </c>
      <c r="H424" s="47">
        <v>88840.23</v>
      </c>
      <c r="I424" s="47">
        <v>1</v>
      </c>
      <c r="J424" s="46" t="s">
        <v>115</v>
      </c>
      <c r="K424" s="48">
        <v>2</v>
      </c>
      <c r="L424" s="48" t="s">
        <v>116</v>
      </c>
      <c r="M424" s="45" t="s">
        <v>117</v>
      </c>
      <c r="N424" s="49">
        <v>0</v>
      </c>
      <c r="O424" s="49">
        <v>0</v>
      </c>
      <c r="P424" s="49">
        <v>0</v>
      </c>
      <c r="Q424" s="45" t="s">
        <v>102</v>
      </c>
      <c r="R424" s="45" t="s">
        <v>102</v>
      </c>
      <c r="S424" s="45" t="s">
        <v>102</v>
      </c>
      <c r="T424" s="45" t="s">
        <v>182</v>
      </c>
      <c r="U424" s="50">
        <v>4</v>
      </c>
    </row>
    <row r="425" spans="2:21" ht="14.5" outlineLevel="2">
      <c r="B425" s="35" t="s">
        <v>1793</v>
      </c>
      <c r="C425" s="36" t="s">
        <v>1794</v>
      </c>
      <c r="D425" s="37" t="s">
        <v>102</v>
      </c>
      <c r="E425" s="38" t="s">
        <v>102</v>
      </c>
      <c r="F425" s="37" t="s">
        <v>102</v>
      </c>
      <c r="G425" s="38" t="s">
        <v>102</v>
      </c>
      <c r="H425" s="39">
        <v>0</v>
      </c>
      <c r="I425" s="39">
        <v>0</v>
      </c>
      <c r="J425" s="38" t="s">
        <v>102</v>
      </c>
      <c r="K425" s="40">
        <v>0</v>
      </c>
      <c r="L425" s="40" t="s">
        <v>102</v>
      </c>
      <c r="M425" s="37" t="s">
        <v>102</v>
      </c>
      <c r="N425" s="41">
        <v>0</v>
      </c>
      <c r="O425" s="41">
        <v>0</v>
      </c>
      <c r="P425" s="41">
        <v>0</v>
      </c>
      <c r="Q425" s="37" t="s">
        <v>102</v>
      </c>
      <c r="R425" s="37" t="s">
        <v>102</v>
      </c>
      <c r="S425" s="37" t="s">
        <v>1795</v>
      </c>
      <c r="T425" s="37" t="s">
        <v>102</v>
      </c>
      <c r="U425" s="42">
        <v>3</v>
      </c>
    </row>
    <row r="426" spans="2:21" ht="14.5" outlineLevel="3">
      <c r="B426" s="43" t="s">
        <v>1796</v>
      </c>
      <c r="C426" s="44" t="s">
        <v>1797</v>
      </c>
      <c r="D426" s="45" t="s">
        <v>469</v>
      </c>
      <c r="E426" s="46" t="s">
        <v>1315</v>
      </c>
      <c r="F426" s="45" t="s">
        <v>1798</v>
      </c>
      <c r="G426" s="46" t="s">
        <v>1799</v>
      </c>
      <c r="H426" s="47">
        <v>13530039.970000001</v>
      </c>
      <c r="I426" s="47">
        <v>2</v>
      </c>
      <c r="J426" s="46" t="s">
        <v>115</v>
      </c>
      <c r="K426" s="48">
        <v>2</v>
      </c>
      <c r="L426" s="48" t="s">
        <v>116</v>
      </c>
      <c r="M426" s="45" t="s">
        <v>117</v>
      </c>
      <c r="N426" s="49">
        <v>0</v>
      </c>
      <c r="O426" s="49">
        <v>0</v>
      </c>
      <c r="P426" s="49">
        <v>0</v>
      </c>
      <c r="Q426" s="45" t="s">
        <v>102</v>
      </c>
      <c r="R426" s="45" t="s">
        <v>102</v>
      </c>
      <c r="S426" s="45" t="s">
        <v>102</v>
      </c>
      <c r="T426" s="45" t="s">
        <v>118</v>
      </c>
      <c r="U426" s="50">
        <v>4</v>
      </c>
    </row>
    <row r="427" spans="2:21" ht="14.5" outlineLevel="3">
      <c r="B427" s="43" t="s">
        <v>1800</v>
      </c>
      <c r="C427" s="44" t="s">
        <v>1801</v>
      </c>
      <c r="D427" s="45" t="s">
        <v>392</v>
      </c>
      <c r="E427" s="46" t="s">
        <v>1315</v>
      </c>
      <c r="F427" s="45" t="s">
        <v>1802</v>
      </c>
      <c r="G427" s="46" t="s">
        <v>1803</v>
      </c>
      <c r="H427" s="47">
        <v>9981453.9399999995</v>
      </c>
      <c r="I427" s="47">
        <v>1</v>
      </c>
      <c r="J427" s="46" t="s">
        <v>115</v>
      </c>
      <c r="K427" s="48">
        <v>2</v>
      </c>
      <c r="L427" s="48" t="s">
        <v>116</v>
      </c>
      <c r="M427" s="45" t="s">
        <v>117</v>
      </c>
      <c r="N427" s="49">
        <v>0</v>
      </c>
      <c r="O427" s="49">
        <v>0</v>
      </c>
      <c r="P427" s="49">
        <v>0</v>
      </c>
      <c r="Q427" s="45" t="s">
        <v>102</v>
      </c>
      <c r="R427" s="45" t="s">
        <v>102</v>
      </c>
      <c r="S427" s="45" t="s">
        <v>102</v>
      </c>
      <c r="T427" s="45" t="s">
        <v>123</v>
      </c>
      <c r="U427" s="50">
        <v>4</v>
      </c>
    </row>
    <row r="428" spans="2:21" ht="14.5" outlineLevel="3">
      <c r="B428" s="43" t="s">
        <v>1804</v>
      </c>
      <c r="C428" s="44" t="s">
        <v>1805</v>
      </c>
      <c r="D428" s="45" t="s">
        <v>392</v>
      </c>
      <c r="E428" s="46" t="s">
        <v>1315</v>
      </c>
      <c r="F428" s="45" t="s">
        <v>1806</v>
      </c>
      <c r="G428" s="46" t="s">
        <v>1807</v>
      </c>
      <c r="H428" s="47">
        <v>10713026.51</v>
      </c>
      <c r="I428" s="47">
        <v>1</v>
      </c>
      <c r="J428" s="46" t="s">
        <v>115</v>
      </c>
      <c r="K428" s="48">
        <v>2</v>
      </c>
      <c r="L428" s="48" t="s">
        <v>116</v>
      </c>
      <c r="M428" s="45" t="s">
        <v>117</v>
      </c>
      <c r="N428" s="49">
        <v>0</v>
      </c>
      <c r="O428" s="49">
        <v>0</v>
      </c>
      <c r="P428" s="49">
        <v>0</v>
      </c>
      <c r="Q428" s="45" t="s">
        <v>102</v>
      </c>
      <c r="R428" s="45" t="s">
        <v>102</v>
      </c>
      <c r="S428" s="45" t="s">
        <v>102</v>
      </c>
      <c r="T428" s="45" t="s">
        <v>128</v>
      </c>
      <c r="U428" s="50">
        <v>4</v>
      </c>
    </row>
    <row r="429" spans="2:21" ht="14.5" outlineLevel="3">
      <c r="B429" s="43" t="s">
        <v>1808</v>
      </c>
      <c r="C429" s="44" t="s">
        <v>1809</v>
      </c>
      <c r="D429" s="45" t="s">
        <v>392</v>
      </c>
      <c r="E429" s="46" t="s">
        <v>1315</v>
      </c>
      <c r="F429" s="45" t="s">
        <v>1810</v>
      </c>
      <c r="G429" s="46" t="s">
        <v>1811</v>
      </c>
      <c r="H429" s="47">
        <v>9225546.6600000001</v>
      </c>
      <c r="I429" s="47">
        <v>1</v>
      </c>
      <c r="J429" s="46" t="s">
        <v>115</v>
      </c>
      <c r="K429" s="48">
        <v>2</v>
      </c>
      <c r="L429" s="48" t="s">
        <v>116</v>
      </c>
      <c r="M429" s="45" t="s">
        <v>117</v>
      </c>
      <c r="N429" s="49">
        <v>0</v>
      </c>
      <c r="O429" s="49">
        <v>0</v>
      </c>
      <c r="P429" s="49">
        <v>0</v>
      </c>
      <c r="Q429" s="45" t="s">
        <v>102</v>
      </c>
      <c r="R429" s="45" t="s">
        <v>102</v>
      </c>
      <c r="S429" s="45" t="s">
        <v>102</v>
      </c>
      <c r="T429" s="45" t="s">
        <v>133</v>
      </c>
      <c r="U429" s="50">
        <v>4</v>
      </c>
    </row>
    <row r="430" spans="2:21" ht="14.5" outlineLevel="3">
      <c r="B430" s="43" t="s">
        <v>1812</v>
      </c>
      <c r="C430" s="44" t="s">
        <v>1813</v>
      </c>
      <c r="D430" s="45" t="s">
        <v>458</v>
      </c>
      <c r="E430" s="46" t="s">
        <v>1315</v>
      </c>
      <c r="F430" s="45" t="s">
        <v>1814</v>
      </c>
      <c r="G430" s="46" t="s">
        <v>1815</v>
      </c>
      <c r="H430" s="47">
        <v>11624.38</v>
      </c>
      <c r="I430" s="47">
        <v>1</v>
      </c>
      <c r="J430" s="46" t="s">
        <v>115</v>
      </c>
      <c r="K430" s="48">
        <v>2</v>
      </c>
      <c r="L430" s="48" t="s">
        <v>116</v>
      </c>
      <c r="M430" s="45" t="s">
        <v>117</v>
      </c>
      <c r="N430" s="49">
        <v>0</v>
      </c>
      <c r="O430" s="49">
        <v>0</v>
      </c>
      <c r="P430" s="49">
        <v>0</v>
      </c>
      <c r="Q430" s="45" t="s">
        <v>102</v>
      </c>
      <c r="R430" s="45" t="s">
        <v>102</v>
      </c>
      <c r="S430" s="45" t="s">
        <v>102</v>
      </c>
      <c r="T430" s="45" t="s">
        <v>138</v>
      </c>
      <c r="U430" s="50">
        <v>4</v>
      </c>
    </row>
    <row r="431" spans="2:21" ht="14.5" outlineLevel="3">
      <c r="B431" s="43" t="s">
        <v>1816</v>
      </c>
      <c r="C431" s="44" t="s">
        <v>1817</v>
      </c>
      <c r="D431" s="45" t="s">
        <v>469</v>
      </c>
      <c r="E431" s="46" t="s">
        <v>1315</v>
      </c>
      <c r="F431" s="45" t="s">
        <v>1818</v>
      </c>
      <c r="G431" s="46" t="s">
        <v>1819</v>
      </c>
      <c r="H431" s="47">
        <v>39234.86</v>
      </c>
      <c r="I431" s="47">
        <v>117</v>
      </c>
      <c r="J431" s="46" t="s">
        <v>115</v>
      </c>
      <c r="K431" s="48">
        <v>2</v>
      </c>
      <c r="L431" s="48" t="s">
        <v>116</v>
      </c>
      <c r="M431" s="45" t="s">
        <v>117</v>
      </c>
      <c r="N431" s="49">
        <v>0</v>
      </c>
      <c r="O431" s="49">
        <v>0</v>
      </c>
      <c r="P431" s="49">
        <v>0</v>
      </c>
      <c r="Q431" s="45" t="s">
        <v>102</v>
      </c>
      <c r="R431" s="45" t="s">
        <v>102</v>
      </c>
      <c r="S431" s="45" t="s">
        <v>102</v>
      </c>
      <c r="T431" s="45" t="s">
        <v>143</v>
      </c>
      <c r="U431" s="50">
        <v>4</v>
      </c>
    </row>
    <row r="432" spans="2:21" ht="14.5" outlineLevel="3">
      <c r="B432" s="43" t="s">
        <v>1820</v>
      </c>
      <c r="C432" s="44" t="s">
        <v>1821</v>
      </c>
      <c r="D432" s="45" t="s">
        <v>469</v>
      </c>
      <c r="E432" s="46" t="s">
        <v>1315</v>
      </c>
      <c r="F432" s="45" t="s">
        <v>1822</v>
      </c>
      <c r="G432" s="46" t="s">
        <v>1823</v>
      </c>
      <c r="H432" s="47">
        <v>13805.23</v>
      </c>
      <c r="I432" s="47">
        <v>34</v>
      </c>
      <c r="J432" s="46" t="s">
        <v>115</v>
      </c>
      <c r="K432" s="48">
        <v>2</v>
      </c>
      <c r="L432" s="48" t="s">
        <v>116</v>
      </c>
      <c r="M432" s="45" t="s">
        <v>117</v>
      </c>
      <c r="N432" s="49">
        <v>0</v>
      </c>
      <c r="O432" s="49">
        <v>0</v>
      </c>
      <c r="P432" s="49">
        <v>0</v>
      </c>
      <c r="Q432" s="45" t="s">
        <v>102</v>
      </c>
      <c r="R432" s="45" t="s">
        <v>102</v>
      </c>
      <c r="S432" s="45" t="s">
        <v>102</v>
      </c>
      <c r="T432" s="45" t="s">
        <v>176</v>
      </c>
      <c r="U432" s="50">
        <v>4</v>
      </c>
    </row>
    <row r="433" spans="2:21" ht="14.5" outlineLevel="3">
      <c r="B433" s="43" t="s">
        <v>1824</v>
      </c>
      <c r="C433" s="44" t="s">
        <v>1825</v>
      </c>
      <c r="D433" s="45" t="s">
        <v>179</v>
      </c>
      <c r="E433" s="46" t="s">
        <v>1315</v>
      </c>
      <c r="F433" s="45" t="s">
        <v>1826</v>
      </c>
      <c r="G433" s="46" t="s">
        <v>1827</v>
      </c>
      <c r="H433" s="47">
        <v>52.66</v>
      </c>
      <c r="I433" s="47">
        <v>280000</v>
      </c>
      <c r="J433" s="46" t="s">
        <v>115</v>
      </c>
      <c r="K433" s="48">
        <v>2</v>
      </c>
      <c r="L433" s="48" t="s">
        <v>116</v>
      </c>
      <c r="M433" s="45" t="s">
        <v>117</v>
      </c>
      <c r="N433" s="49">
        <v>0</v>
      </c>
      <c r="O433" s="49">
        <v>0</v>
      </c>
      <c r="P433" s="49">
        <v>0</v>
      </c>
      <c r="Q433" s="45" t="s">
        <v>102</v>
      </c>
      <c r="R433" s="45" t="s">
        <v>102</v>
      </c>
      <c r="S433" s="45" t="s">
        <v>102</v>
      </c>
      <c r="T433" s="45" t="s">
        <v>182</v>
      </c>
      <c r="U433" s="50">
        <v>4</v>
      </c>
    </row>
    <row r="434" spans="2:21" ht="14.5" outlineLevel="3">
      <c r="B434" s="43" t="s">
        <v>1828</v>
      </c>
      <c r="C434" s="44" t="s">
        <v>1829</v>
      </c>
      <c r="D434" s="45" t="s">
        <v>458</v>
      </c>
      <c r="E434" s="46" t="s">
        <v>1315</v>
      </c>
      <c r="F434" s="45" t="s">
        <v>1830</v>
      </c>
      <c r="G434" s="46" t="s">
        <v>1831</v>
      </c>
      <c r="H434" s="47">
        <v>1378.3</v>
      </c>
      <c r="I434" s="47">
        <v>155</v>
      </c>
      <c r="J434" s="46" t="s">
        <v>115</v>
      </c>
      <c r="K434" s="48">
        <v>2</v>
      </c>
      <c r="L434" s="48" t="s">
        <v>116</v>
      </c>
      <c r="M434" s="45" t="s">
        <v>117</v>
      </c>
      <c r="N434" s="49">
        <v>0</v>
      </c>
      <c r="O434" s="49">
        <v>0</v>
      </c>
      <c r="P434" s="49">
        <v>0</v>
      </c>
      <c r="Q434" s="45" t="s">
        <v>102</v>
      </c>
      <c r="R434" s="45" t="s">
        <v>102</v>
      </c>
      <c r="S434" s="45" t="s">
        <v>102</v>
      </c>
      <c r="T434" s="45" t="s">
        <v>187</v>
      </c>
      <c r="U434" s="50">
        <v>4</v>
      </c>
    </row>
    <row r="435" spans="2:21" ht="14.5" outlineLevel="3">
      <c r="B435" s="43" t="s">
        <v>1832</v>
      </c>
      <c r="C435" s="44" t="s">
        <v>1833</v>
      </c>
      <c r="D435" s="45" t="s">
        <v>458</v>
      </c>
      <c r="E435" s="46" t="s">
        <v>1315</v>
      </c>
      <c r="F435" s="45" t="s">
        <v>1834</v>
      </c>
      <c r="G435" s="46" t="s">
        <v>1835</v>
      </c>
      <c r="H435" s="47">
        <v>1705730.74</v>
      </c>
      <c r="I435" s="47">
        <v>2</v>
      </c>
      <c r="J435" s="46" t="s">
        <v>115</v>
      </c>
      <c r="K435" s="48">
        <v>2</v>
      </c>
      <c r="L435" s="48" t="s">
        <v>116</v>
      </c>
      <c r="M435" s="45" t="s">
        <v>117</v>
      </c>
      <c r="N435" s="49">
        <v>0</v>
      </c>
      <c r="O435" s="49">
        <v>0</v>
      </c>
      <c r="P435" s="49">
        <v>0</v>
      </c>
      <c r="Q435" s="45" t="s">
        <v>102</v>
      </c>
      <c r="R435" s="45" t="s">
        <v>102</v>
      </c>
      <c r="S435" s="45" t="s">
        <v>102</v>
      </c>
      <c r="T435" s="45" t="s">
        <v>259</v>
      </c>
      <c r="U435" s="50">
        <v>4</v>
      </c>
    </row>
    <row r="436" spans="2:21" ht="14.5" outlineLevel="3">
      <c r="B436" s="43" t="s">
        <v>1836</v>
      </c>
      <c r="C436" s="44" t="s">
        <v>1837</v>
      </c>
      <c r="D436" s="45" t="s">
        <v>469</v>
      </c>
      <c r="E436" s="46" t="s">
        <v>1315</v>
      </c>
      <c r="F436" s="45" t="s">
        <v>1838</v>
      </c>
      <c r="G436" s="46" t="s">
        <v>1839</v>
      </c>
      <c r="H436" s="47">
        <v>1709623.77</v>
      </c>
      <c r="I436" s="47">
        <v>3</v>
      </c>
      <c r="J436" s="46" t="s">
        <v>115</v>
      </c>
      <c r="K436" s="48">
        <v>2</v>
      </c>
      <c r="L436" s="48" t="s">
        <v>116</v>
      </c>
      <c r="M436" s="45" t="s">
        <v>117</v>
      </c>
      <c r="N436" s="49">
        <v>0</v>
      </c>
      <c r="O436" s="49">
        <v>0</v>
      </c>
      <c r="P436" s="49">
        <v>0</v>
      </c>
      <c r="Q436" s="45" t="s">
        <v>102</v>
      </c>
      <c r="R436" s="45" t="s">
        <v>102</v>
      </c>
      <c r="S436" s="45" t="s">
        <v>102</v>
      </c>
      <c r="T436" s="45" t="s">
        <v>192</v>
      </c>
      <c r="U436" s="50">
        <v>4</v>
      </c>
    </row>
    <row r="437" spans="2:21" ht="14.5" outlineLevel="3">
      <c r="B437" s="43" t="s">
        <v>1840</v>
      </c>
      <c r="C437" s="44" t="s">
        <v>1841</v>
      </c>
      <c r="D437" s="45" t="s">
        <v>469</v>
      </c>
      <c r="E437" s="46" t="s">
        <v>1315</v>
      </c>
      <c r="F437" s="45" t="s">
        <v>1842</v>
      </c>
      <c r="G437" s="46" t="s">
        <v>1843</v>
      </c>
      <c r="H437" s="47">
        <v>454342.98</v>
      </c>
      <c r="I437" s="47">
        <v>2</v>
      </c>
      <c r="J437" s="46" t="s">
        <v>115</v>
      </c>
      <c r="K437" s="48">
        <v>2</v>
      </c>
      <c r="L437" s="48" t="s">
        <v>116</v>
      </c>
      <c r="M437" s="45" t="s">
        <v>117</v>
      </c>
      <c r="N437" s="49">
        <v>0</v>
      </c>
      <c r="O437" s="49">
        <v>0</v>
      </c>
      <c r="P437" s="49">
        <v>0</v>
      </c>
      <c r="Q437" s="45" t="s">
        <v>102</v>
      </c>
      <c r="R437" s="45" t="s">
        <v>102</v>
      </c>
      <c r="S437" s="45" t="s">
        <v>102</v>
      </c>
      <c r="T437" s="45" t="s">
        <v>615</v>
      </c>
      <c r="U437" s="50">
        <v>4</v>
      </c>
    </row>
    <row r="438" spans="2:21" ht="14.5" outlineLevel="3">
      <c r="B438" s="43" t="s">
        <v>1844</v>
      </c>
      <c r="C438" s="44" t="s">
        <v>1845</v>
      </c>
      <c r="D438" s="45" t="s">
        <v>469</v>
      </c>
      <c r="E438" s="46" t="s">
        <v>1315</v>
      </c>
      <c r="F438" s="45" t="s">
        <v>1846</v>
      </c>
      <c r="G438" s="46" t="s">
        <v>1847</v>
      </c>
      <c r="H438" s="47">
        <v>384996.2</v>
      </c>
      <c r="I438" s="47">
        <v>3</v>
      </c>
      <c r="J438" s="46" t="s">
        <v>115</v>
      </c>
      <c r="K438" s="48">
        <v>2</v>
      </c>
      <c r="L438" s="48" t="s">
        <v>116</v>
      </c>
      <c r="M438" s="45" t="s">
        <v>117</v>
      </c>
      <c r="N438" s="49">
        <v>0</v>
      </c>
      <c r="O438" s="49">
        <v>0</v>
      </c>
      <c r="P438" s="49">
        <v>0</v>
      </c>
      <c r="Q438" s="45" t="s">
        <v>102</v>
      </c>
      <c r="R438" s="45" t="s">
        <v>102</v>
      </c>
      <c r="S438" s="45" t="s">
        <v>102</v>
      </c>
      <c r="T438" s="45" t="s">
        <v>268</v>
      </c>
      <c r="U438" s="50">
        <v>4</v>
      </c>
    </row>
    <row r="439" spans="2:21" ht="14.5" outlineLevel="3">
      <c r="B439" s="43" t="s">
        <v>1848</v>
      </c>
      <c r="C439" s="44" t="s">
        <v>1849</v>
      </c>
      <c r="D439" s="45" t="s">
        <v>469</v>
      </c>
      <c r="E439" s="46" t="s">
        <v>1315</v>
      </c>
      <c r="F439" s="45" t="s">
        <v>1850</v>
      </c>
      <c r="G439" s="46" t="s">
        <v>1851</v>
      </c>
      <c r="H439" s="47">
        <v>3058391.39</v>
      </c>
      <c r="I439" s="47">
        <v>1</v>
      </c>
      <c r="J439" s="46" t="s">
        <v>115</v>
      </c>
      <c r="K439" s="48">
        <v>2</v>
      </c>
      <c r="L439" s="48" t="s">
        <v>116</v>
      </c>
      <c r="M439" s="45" t="s">
        <v>117</v>
      </c>
      <c r="N439" s="49">
        <v>0</v>
      </c>
      <c r="O439" s="49">
        <v>0</v>
      </c>
      <c r="P439" s="49">
        <v>0</v>
      </c>
      <c r="Q439" s="45" t="s">
        <v>102</v>
      </c>
      <c r="R439" s="45" t="s">
        <v>102</v>
      </c>
      <c r="S439" s="45" t="s">
        <v>102</v>
      </c>
      <c r="T439" s="45" t="s">
        <v>273</v>
      </c>
      <c r="U439" s="50">
        <v>4</v>
      </c>
    </row>
    <row r="440" spans="2:21" ht="14.5" outlineLevel="3">
      <c r="B440" s="43" t="s">
        <v>1852</v>
      </c>
      <c r="C440" s="44" t="s">
        <v>1853</v>
      </c>
      <c r="D440" s="45" t="s">
        <v>469</v>
      </c>
      <c r="E440" s="46" t="s">
        <v>1315</v>
      </c>
      <c r="F440" s="45" t="s">
        <v>1854</v>
      </c>
      <c r="G440" s="46" t="s">
        <v>1855</v>
      </c>
      <c r="H440" s="47">
        <v>217658.82</v>
      </c>
      <c r="I440" s="47">
        <v>2</v>
      </c>
      <c r="J440" s="46" t="s">
        <v>115</v>
      </c>
      <c r="K440" s="48">
        <v>2</v>
      </c>
      <c r="L440" s="48" t="s">
        <v>116</v>
      </c>
      <c r="M440" s="45" t="s">
        <v>117</v>
      </c>
      <c r="N440" s="49">
        <v>0</v>
      </c>
      <c r="O440" s="49">
        <v>0</v>
      </c>
      <c r="P440" s="49">
        <v>0</v>
      </c>
      <c r="Q440" s="45" t="s">
        <v>102</v>
      </c>
      <c r="R440" s="45" t="s">
        <v>102</v>
      </c>
      <c r="S440" s="45" t="s">
        <v>102</v>
      </c>
      <c r="T440" s="45" t="s">
        <v>198</v>
      </c>
      <c r="U440" s="50">
        <v>4</v>
      </c>
    </row>
    <row r="441" spans="2:21" ht="14.5" outlineLevel="3">
      <c r="B441" s="43" t="s">
        <v>1856</v>
      </c>
      <c r="C441" s="44" t="s">
        <v>1857</v>
      </c>
      <c r="D441" s="45" t="s">
        <v>392</v>
      </c>
      <c r="E441" s="46" t="s">
        <v>1315</v>
      </c>
      <c r="F441" s="45" t="s">
        <v>1858</v>
      </c>
      <c r="G441" s="46" t="s">
        <v>1859</v>
      </c>
      <c r="H441" s="47">
        <v>93887.85</v>
      </c>
      <c r="I441" s="47">
        <v>1</v>
      </c>
      <c r="J441" s="46" t="s">
        <v>115</v>
      </c>
      <c r="K441" s="48">
        <v>2</v>
      </c>
      <c r="L441" s="48" t="s">
        <v>116</v>
      </c>
      <c r="M441" s="45" t="s">
        <v>117</v>
      </c>
      <c r="N441" s="49">
        <v>0</v>
      </c>
      <c r="O441" s="49">
        <v>0</v>
      </c>
      <c r="P441" s="49">
        <v>0</v>
      </c>
      <c r="Q441" s="45" t="s">
        <v>102</v>
      </c>
      <c r="R441" s="45" t="s">
        <v>102</v>
      </c>
      <c r="S441" s="45" t="s">
        <v>102</v>
      </c>
      <c r="T441" s="45" t="s">
        <v>283</v>
      </c>
      <c r="U441" s="50">
        <v>4</v>
      </c>
    </row>
    <row r="442" spans="2:21" ht="14.5" outlineLevel="3">
      <c r="B442" s="43" t="s">
        <v>1860</v>
      </c>
      <c r="C442" s="44" t="s">
        <v>1861</v>
      </c>
      <c r="D442" s="45" t="s">
        <v>469</v>
      </c>
      <c r="E442" s="46" t="s">
        <v>1315</v>
      </c>
      <c r="F442" s="45" t="s">
        <v>1862</v>
      </c>
      <c r="G442" s="46" t="s">
        <v>1863</v>
      </c>
      <c r="H442" s="47">
        <v>1012030.61</v>
      </c>
      <c r="I442" s="47">
        <v>3</v>
      </c>
      <c r="J442" s="46" t="s">
        <v>115</v>
      </c>
      <c r="K442" s="48">
        <v>2</v>
      </c>
      <c r="L442" s="48" t="s">
        <v>116</v>
      </c>
      <c r="M442" s="45" t="s">
        <v>117</v>
      </c>
      <c r="N442" s="49">
        <v>0</v>
      </c>
      <c r="O442" s="49">
        <v>0</v>
      </c>
      <c r="P442" s="49">
        <v>0</v>
      </c>
      <c r="Q442" s="45" t="s">
        <v>102</v>
      </c>
      <c r="R442" s="45" t="s">
        <v>102</v>
      </c>
      <c r="S442" s="45" t="s">
        <v>102</v>
      </c>
      <c r="T442" s="45" t="s">
        <v>288</v>
      </c>
      <c r="U442" s="50">
        <v>4</v>
      </c>
    </row>
    <row r="443" spans="2:21" ht="14.5" outlineLevel="3">
      <c r="B443" s="43" t="s">
        <v>1864</v>
      </c>
      <c r="C443" s="44" t="s">
        <v>1865</v>
      </c>
      <c r="D443" s="45" t="s">
        <v>469</v>
      </c>
      <c r="E443" s="46" t="s">
        <v>1315</v>
      </c>
      <c r="F443" s="45" t="s">
        <v>1866</v>
      </c>
      <c r="G443" s="46" t="s">
        <v>1867</v>
      </c>
      <c r="H443" s="47">
        <v>684562.65</v>
      </c>
      <c r="I443" s="47">
        <v>3</v>
      </c>
      <c r="J443" s="46" t="s">
        <v>115</v>
      </c>
      <c r="K443" s="48">
        <v>2</v>
      </c>
      <c r="L443" s="48" t="s">
        <v>116</v>
      </c>
      <c r="M443" s="45" t="s">
        <v>117</v>
      </c>
      <c r="N443" s="49">
        <v>0</v>
      </c>
      <c r="O443" s="49">
        <v>0</v>
      </c>
      <c r="P443" s="49">
        <v>0</v>
      </c>
      <c r="Q443" s="45" t="s">
        <v>102</v>
      </c>
      <c r="R443" s="45" t="s">
        <v>102</v>
      </c>
      <c r="S443" s="45" t="s">
        <v>102</v>
      </c>
      <c r="T443" s="45" t="s">
        <v>203</v>
      </c>
      <c r="U443" s="50">
        <v>4</v>
      </c>
    </row>
    <row r="444" spans="2:21" ht="14.5" outlineLevel="3">
      <c r="B444" s="43" t="s">
        <v>1868</v>
      </c>
      <c r="C444" s="44" t="s">
        <v>1869</v>
      </c>
      <c r="D444" s="45" t="s">
        <v>469</v>
      </c>
      <c r="E444" s="46" t="s">
        <v>1315</v>
      </c>
      <c r="F444" s="45" t="s">
        <v>1870</v>
      </c>
      <c r="G444" s="46" t="s">
        <v>1871</v>
      </c>
      <c r="H444" s="47">
        <v>459321.86</v>
      </c>
      <c r="I444" s="47">
        <v>3</v>
      </c>
      <c r="J444" s="46" t="s">
        <v>115</v>
      </c>
      <c r="K444" s="48">
        <v>2</v>
      </c>
      <c r="L444" s="48" t="s">
        <v>116</v>
      </c>
      <c r="M444" s="45" t="s">
        <v>117</v>
      </c>
      <c r="N444" s="49">
        <v>0</v>
      </c>
      <c r="O444" s="49">
        <v>0</v>
      </c>
      <c r="P444" s="49">
        <v>0</v>
      </c>
      <c r="Q444" s="45" t="s">
        <v>102</v>
      </c>
      <c r="R444" s="45" t="s">
        <v>102</v>
      </c>
      <c r="S444" s="45" t="s">
        <v>102</v>
      </c>
      <c r="T444" s="45" t="s">
        <v>298</v>
      </c>
      <c r="U444" s="50">
        <v>4</v>
      </c>
    </row>
    <row r="445" spans="2:21" ht="14.5" outlineLevel="3">
      <c r="B445" s="43" t="s">
        <v>1872</v>
      </c>
      <c r="C445" s="44" t="s">
        <v>1873</v>
      </c>
      <c r="D445" s="45" t="s">
        <v>469</v>
      </c>
      <c r="E445" s="46" t="s">
        <v>1315</v>
      </c>
      <c r="F445" s="45" t="s">
        <v>1874</v>
      </c>
      <c r="G445" s="46" t="s">
        <v>1875</v>
      </c>
      <c r="H445" s="47">
        <v>250169.74</v>
      </c>
      <c r="I445" s="47">
        <v>3</v>
      </c>
      <c r="J445" s="46" t="s">
        <v>115</v>
      </c>
      <c r="K445" s="48">
        <v>2</v>
      </c>
      <c r="L445" s="48" t="s">
        <v>116</v>
      </c>
      <c r="M445" s="45" t="s">
        <v>117</v>
      </c>
      <c r="N445" s="49">
        <v>0</v>
      </c>
      <c r="O445" s="49">
        <v>0</v>
      </c>
      <c r="P445" s="49">
        <v>0</v>
      </c>
      <c r="Q445" s="45" t="s">
        <v>102</v>
      </c>
      <c r="R445" s="45" t="s">
        <v>102</v>
      </c>
      <c r="S445" s="45" t="s">
        <v>102</v>
      </c>
      <c r="T445" s="45" t="s">
        <v>418</v>
      </c>
      <c r="U445" s="50">
        <v>4</v>
      </c>
    </row>
    <row r="446" spans="2:21" ht="14.5" outlineLevel="3">
      <c r="B446" s="43" t="s">
        <v>1876</v>
      </c>
      <c r="C446" s="44" t="s">
        <v>1877</v>
      </c>
      <c r="D446" s="45" t="s">
        <v>469</v>
      </c>
      <c r="E446" s="46" t="s">
        <v>1315</v>
      </c>
      <c r="F446" s="45" t="s">
        <v>1878</v>
      </c>
      <c r="G446" s="46" t="s">
        <v>1879</v>
      </c>
      <c r="H446" s="47">
        <v>266258.37</v>
      </c>
      <c r="I446" s="47">
        <v>3</v>
      </c>
      <c r="J446" s="46" t="s">
        <v>115</v>
      </c>
      <c r="K446" s="48">
        <v>2</v>
      </c>
      <c r="L446" s="48" t="s">
        <v>116</v>
      </c>
      <c r="M446" s="45" t="s">
        <v>117</v>
      </c>
      <c r="N446" s="49">
        <v>0</v>
      </c>
      <c r="O446" s="49">
        <v>0</v>
      </c>
      <c r="P446" s="49">
        <v>0</v>
      </c>
      <c r="Q446" s="45" t="s">
        <v>102</v>
      </c>
      <c r="R446" s="45" t="s">
        <v>102</v>
      </c>
      <c r="S446" s="45" t="s">
        <v>102</v>
      </c>
      <c r="T446" s="45" t="s">
        <v>208</v>
      </c>
      <c r="U446" s="50">
        <v>4</v>
      </c>
    </row>
    <row r="447" spans="2:21" ht="14.5" outlineLevel="3">
      <c r="B447" s="43" t="s">
        <v>1880</v>
      </c>
      <c r="C447" s="44" t="s">
        <v>1881</v>
      </c>
      <c r="D447" s="45" t="s">
        <v>469</v>
      </c>
      <c r="E447" s="46" t="s">
        <v>1315</v>
      </c>
      <c r="F447" s="45" t="s">
        <v>1882</v>
      </c>
      <c r="G447" s="46" t="s">
        <v>1883</v>
      </c>
      <c r="H447" s="47">
        <v>1398878.74</v>
      </c>
      <c r="I447" s="47">
        <v>3</v>
      </c>
      <c r="J447" s="46" t="s">
        <v>115</v>
      </c>
      <c r="K447" s="48">
        <v>2</v>
      </c>
      <c r="L447" s="48" t="s">
        <v>116</v>
      </c>
      <c r="M447" s="45" t="s">
        <v>117</v>
      </c>
      <c r="N447" s="49">
        <v>0</v>
      </c>
      <c r="O447" s="49">
        <v>0</v>
      </c>
      <c r="P447" s="49">
        <v>0</v>
      </c>
      <c r="Q447" s="45" t="s">
        <v>102</v>
      </c>
      <c r="R447" s="45" t="s">
        <v>102</v>
      </c>
      <c r="S447" s="45" t="s">
        <v>102</v>
      </c>
      <c r="T447" s="45" t="s">
        <v>303</v>
      </c>
      <c r="U447" s="50">
        <v>4</v>
      </c>
    </row>
    <row r="448" spans="2:21" ht="14.5" outlineLevel="3">
      <c r="B448" s="43" t="s">
        <v>1884</v>
      </c>
      <c r="C448" s="44" t="s">
        <v>1885</v>
      </c>
      <c r="D448" s="45" t="s">
        <v>469</v>
      </c>
      <c r="E448" s="46" t="s">
        <v>1315</v>
      </c>
      <c r="F448" s="45" t="s">
        <v>1886</v>
      </c>
      <c r="G448" s="46" t="s">
        <v>1887</v>
      </c>
      <c r="H448" s="47">
        <v>588030.9</v>
      </c>
      <c r="I448" s="47">
        <v>3</v>
      </c>
      <c r="J448" s="46" t="s">
        <v>115</v>
      </c>
      <c r="K448" s="48">
        <v>2</v>
      </c>
      <c r="L448" s="48" t="s">
        <v>116</v>
      </c>
      <c r="M448" s="45" t="s">
        <v>117</v>
      </c>
      <c r="N448" s="49">
        <v>0</v>
      </c>
      <c r="O448" s="49">
        <v>0</v>
      </c>
      <c r="P448" s="49">
        <v>0</v>
      </c>
      <c r="Q448" s="45" t="s">
        <v>102</v>
      </c>
      <c r="R448" s="45" t="s">
        <v>102</v>
      </c>
      <c r="S448" s="45" t="s">
        <v>102</v>
      </c>
      <c r="T448" s="45" t="s">
        <v>213</v>
      </c>
      <c r="U448" s="50">
        <v>4</v>
      </c>
    </row>
    <row r="449" spans="2:21" ht="14.5" outlineLevel="3">
      <c r="B449" s="43" t="s">
        <v>1888</v>
      </c>
      <c r="C449" s="44" t="s">
        <v>1889</v>
      </c>
      <c r="D449" s="45" t="s">
        <v>469</v>
      </c>
      <c r="E449" s="46" t="s">
        <v>1315</v>
      </c>
      <c r="F449" s="45" t="s">
        <v>1890</v>
      </c>
      <c r="G449" s="46" t="s">
        <v>1891</v>
      </c>
      <c r="H449" s="47">
        <v>81239.12</v>
      </c>
      <c r="I449" s="47">
        <v>3</v>
      </c>
      <c r="J449" s="46" t="s">
        <v>115</v>
      </c>
      <c r="K449" s="48">
        <v>2</v>
      </c>
      <c r="L449" s="48" t="s">
        <v>116</v>
      </c>
      <c r="M449" s="45" t="s">
        <v>117</v>
      </c>
      <c r="N449" s="49">
        <v>0</v>
      </c>
      <c r="O449" s="49">
        <v>0</v>
      </c>
      <c r="P449" s="49">
        <v>0</v>
      </c>
      <c r="Q449" s="45" t="s">
        <v>102</v>
      </c>
      <c r="R449" s="45" t="s">
        <v>102</v>
      </c>
      <c r="S449" s="45" t="s">
        <v>102</v>
      </c>
      <c r="T449" s="45" t="s">
        <v>658</v>
      </c>
      <c r="U449" s="50">
        <v>4</v>
      </c>
    </row>
    <row r="450" spans="2:21" ht="14.5" outlineLevel="3">
      <c r="B450" s="43" t="s">
        <v>1892</v>
      </c>
      <c r="C450" s="44" t="s">
        <v>1893</v>
      </c>
      <c r="D450" s="45" t="s">
        <v>392</v>
      </c>
      <c r="E450" s="46" t="s">
        <v>1315</v>
      </c>
      <c r="F450" s="45" t="s">
        <v>1894</v>
      </c>
      <c r="G450" s="46" t="s">
        <v>1895</v>
      </c>
      <c r="H450" s="47">
        <v>50848.34</v>
      </c>
      <c r="I450" s="47">
        <v>1</v>
      </c>
      <c r="J450" s="46" t="s">
        <v>115</v>
      </c>
      <c r="K450" s="48">
        <v>2</v>
      </c>
      <c r="L450" s="48" t="s">
        <v>116</v>
      </c>
      <c r="M450" s="45" t="s">
        <v>117</v>
      </c>
      <c r="N450" s="49">
        <v>0</v>
      </c>
      <c r="O450" s="49">
        <v>0</v>
      </c>
      <c r="P450" s="49">
        <v>0</v>
      </c>
      <c r="Q450" s="45" t="s">
        <v>102</v>
      </c>
      <c r="R450" s="45" t="s">
        <v>102</v>
      </c>
      <c r="S450" s="45" t="s">
        <v>102</v>
      </c>
      <c r="T450" s="45" t="s">
        <v>663</v>
      </c>
      <c r="U450" s="50">
        <v>4</v>
      </c>
    </row>
    <row r="451" spans="2:21" ht="14.5" outlineLevel="2">
      <c r="B451" s="35" t="s">
        <v>1896</v>
      </c>
      <c r="C451" s="36" t="s">
        <v>1897</v>
      </c>
      <c r="D451" s="37" t="s">
        <v>102</v>
      </c>
      <c r="E451" s="38" t="s">
        <v>102</v>
      </c>
      <c r="F451" s="37" t="s">
        <v>102</v>
      </c>
      <c r="G451" s="38" t="s">
        <v>102</v>
      </c>
      <c r="H451" s="39">
        <v>0</v>
      </c>
      <c r="I451" s="39">
        <v>0</v>
      </c>
      <c r="J451" s="38" t="s">
        <v>102</v>
      </c>
      <c r="K451" s="40">
        <v>0</v>
      </c>
      <c r="L451" s="40" t="s">
        <v>102</v>
      </c>
      <c r="M451" s="37" t="s">
        <v>102</v>
      </c>
      <c r="N451" s="41">
        <v>0</v>
      </c>
      <c r="O451" s="41">
        <v>0</v>
      </c>
      <c r="P451" s="41">
        <v>0</v>
      </c>
      <c r="Q451" s="37" t="s">
        <v>102</v>
      </c>
      <c r="R451" s="37" t="s">
        <v>102</v>
      </c>
      <c r="S451" s="37" t="s">
        <v>1898</v>
      </c>
      <c r="T451" s="37" t="s">
        <v>102</v>
      </c>
      <c r="U451" s="42">
        <v>3</v>
      </c>
    </row>
    <row r="452" spans="2:21" ht="14.5" outlineLevel="3">
      <c r="B452" s="43" t="s">
        <v>1899</v>
      </c>
      <c r="C452" s="44" t="s">
        <v>1900</v>
      </c>
      <c r="D452" s="45" t="s">
        <v>469</v>
      </c>
      <c r="E452" s="46" t="s">
        <v>1315</v>
      </c>
      <c r="F452" s="45" t="s">
        <v>1901</v>
      </c>
      <c r="G452" s="46" t="s">
        <v>1902</v>
      </c>
      <c r="H452" s="47">
        <v>1437884.46</v>
      </c>
      <c r="I452" s="47">
        <v>2</v>
      </c>
      <c r="J452" s="46" t="s">
        <v>115</v>
      </c>
      <c r="K452" s="48">
        <v>2</v>
      </c>
      <c r="L452" s="48" t="s">
        <v>116</v>
      </c>
      <c r="M452" s="45" t="s">
        <v>117</v>
      </c>
      <c r="N452" s="49">
        <v>0</v>
      </c>
      <c r="O452" s="49">
        <v>0</v>
      </c>
      <c r="P452" s="49">
        <v>0</v>
      </c>
      <c r="Q452" s="45" t="s">
        <v>102</v>
      </c>
      <c r="R452" s="45" t="s">
        <v>102</v>
      </c>
      <c r="S452" s="45" t="s">
        <v>102</v>
      </c>
      <c r="T452" s="45" t="s">
        <v>118</v>
      </c>
      <c r="U452" s="50">
        <v>4</v>
      </c>
    </row>
    <row r="453" spans="2:21" ht="14.5" outlineLevel="3">
      <c r="B453" s="43" t="s">
        <v>1903</v>
      </c>
      <c r="C453" s="44" t="s">
        <v>1904</v>
      </c>
      <c r="D453" s="45" t="s">
        <v>469</v>
      </c>
      <c r="E453" s="46" t="s">
        <v>1315</v>
      </c>
      <c r="F453" s="45" t="s">
        <v>1905</v>
      </c>
      <c r="G453" s="46" t="s">
        <v>1906</v>
      </c>
      <c r="H453" s="47">
        <v>1222172.27</v>
      </c>
      <c r="I453" s="47">
        <v>2</v>
      </c>
      <c r="J453" s="46" t="s">
        <v>115</v>
      </c>
      <c r="K453" s="48">
        <v>2</v>
      </c>
      <c r="L453" s="48" t="s">
        <v>116</v>
      </c>
      <c r="M453" s="45" t="s">
        <v>117</v>
      </c>
      <c r="N453" s="49">
        <v>0</v>
      </c>
      <c r="O453" s="49">
        <v>0</v>
      </c>
      <c r="P453" s="49">
        <v>0</v>
      </c>
      <c r="Q453" s="45" t="s">
        <v>102</v>
      </c>
      <c r="R453" s="45" t="s">
        <v>102</v>
      </c>
      <c r="S453" s="45" t="s">
        <v>102</v>
      </c>
      <c r="T453" s="45" t="s">
        <v>123</v>
      </c>
      <c r="U453" s="50">
        <v>4</v>
      </c>
    </row>
    <row r="454" spans="2:21" ht="14.5" outlineLevel="3">
      <c r="B454" s="43" t="s">
        <v>1907</v>
      </c>
      <c r="C454" s="44" t="s">
        <v>1908</v>
      </c>
      <c r="D454" s="45" t="s">
        <v>392</v>
      </c>
      <c r="E454" s="46" t="s">
        <v>1315</v>
      </c>
      <c r="F454" s="45" t="s">
        <v>1909</v>
      </c>
      <c r="G454" s="46" t="s">
        <v>1910</v>
      </c>
      <c r="H454" s="47">
        <v>1368638.39</v>
      </c>
      <c r="I454" s="47">
        <v>1</v>
      </c>
      <c r="J454" s="46" t="s">
        <v>115</v>
      </c>
      <c r="K454" s="48">
        <v>2</v>
      </c>
      <c r="L454" s="48" t="s">
        <v>116</v>
      </c>
      <c r="M454" s="45" t="s">
        <v>117</v>
      </c>
      <c r="N454" s="49">
        <v>0</v>
      </c>
      <c r="O454" s="49">
        <v>0</v>
      </c>
      <c r="P454" s="49">
        <v>0</v>
      </c>
      <c r="Q454" s="45" t="s">
        <v>102</v>
      </c>
      <c r="R454" s="45" t="s">
        <v>102</v>
      </c>
      <c r="S454" s="45" t="s">
        <v>102</v>
      </c>
      <c r="T454" s="45" t="s">
        <v>128</v>
      </c>
      <c r="U454" s="50">
        <v>4</v>
      </c>
    </row>
    <row r="455" spans="2:21" ht="14.5" outlineLevel="2">
      <c r="B455" s="35" t="s">
        <v>1911</v>
      </c>
      <c r="C455" s="36" t="s">
        <v>1912</v>
      </c>
      <c r="D455" s="37" t="s">
        <v>102</v>
      </c>
      <c r="E455" s="38" t="s">
        <v>102</v>
      </c>
      <c r="F455" s="37" t="s">
        <v>102</v>
      </c>
      <c r="G455" s="38" t="s">
        <v>102</v>
      </c>
      <c r="H455" s="39">
        <v>0</v>
      </c>
      <c r="I455" s="39">
        <v>0</v>
      </c>
      <c r="J455" s="38" t="s">
        <v>102</v>
      </c>
      <c r="K455" s="40">
        <v>0</v>
      </c>
      <c r="L455" s="40" t="s">
        <v>102</v>
      </c>
      <c r="M455" s="37" t="s">
        <v>102</v>
      </c>
      <c r="N455" s="41">
        <v>0</v>
      </c>
      <c r="O455" s="41">
        <v>0</v>
      </c>
      <c r="P455" s="41">
        <v>0</v>
      </c>
      <c r="Q455" s="37" t="s">
        <v>102</v>
      </c>
      <c r="R455" s="37" t="s">
        <v>102</v>
      </c>
      <c r="S455" s="37" t="s">
        <v>1913</v>
      </c>
      <c r="T455" s="37" t="s">
        <v>102</v>
      </c>
      <c r="U455" s="42">
        <v>3</v>
      </c>
    </row>
    <row r="456" spans="2:21" ht="14.5" outlineLevel="3">
      <c r="B456" s="43" t="s">
        <v>1914</v>
      </c>
      <c r="C456" s="44" t="s">
        <v>1915</v>
      </c>
      <c r="D456" s="45" t="s">
        <v>179</v>
      </c>
      <c r="E456" s="46" t="s">
        <v>1315</v>
      </c>
      <c r="F456" s="45" t="s">
        <v>1916</v>
      </c>
      <c r="G456" s="46" t="s">
        <v>1917</v>
      </c>
      <c r="H456" s="47">
        <v>59.03</v>
      </c>
      <c r="I456" s="47">
        <v>245000</v>
      </c>
      <c r="J456" s="46" t="s">
        <v>115</v>
      </c>
      <c r="K456" s="48">
        <v>2</v>
      </c>
      <c r="L456" s="48" t="s">
        <v>116</v>
      </c>
      <c r="M456" s="45" t="s">
        <v>117</v>
      </c>
      <c r="N456" s="49">
        <v>0</v>
      </c>
      <c r="O456" s="49">
        <v>0</v>
      </c>
      <c r="P456" s="49">
        <v>0</v>
      </c>
      <c r="Q456" s="45" t="s">
        <v>102</v>
      </c>
      <c r="R456" s="45" t="s">
        <v>102</v>
      </c>
      <c r="S456" s="45" t="s">
        <v>102</v>
      </c>
      <c r="T456" s="45" t="s">
        <v>118</v>
      </c>
      <c r="U456" s="50">
        <v>4</v>
      </c>
    </row>
    <row r="457" spans="2:21" ht="14.5" outlineLevel="3">
      <c r="B457" s="43" t="s">
        <v>1918</v>
      </c>
      <c r="C457" s="44" t="s">
        <v>1919</v>
      </c>
      <c r="D457" s="45" t="s">
        <v>179</v>
      </c>
      <c r="E457" s="46" t="s">
        <v>1315</v>
      </c>
      <c r="F457" s="45" t="s">
        <v>1920</v>
      </c>
      <c r="G457" s="46" t="s">
        <v>1921</v>
      </c>
      <c r="H457" s="47">
        <v>33.119999999999997</v>
      </c>
      <c r="I457" s="47">
        <v>245000</v>
      </c>
      <c r="J457" s="46" t="s">
        <v>115</v>
      </c>
      <c r="K457" s="48">
        <v>2</v>
      </c>
      <c r="L457" s="48" t="s">
        <v>116</v>
      </c>
      <c r="M457" s="45" t="s">
        <v>117</v>
      </c>
      <c r="N457" s="49">
        <v>0</v>
      </c>
      <c r="O457" s="49">
        <v>0</v>
      </c>
      <c r="P457" s="49">
        <v>0</v>
      </c>
      <c r="Q457" s="45" t="s">
        <v>102</v>
      </c>
      <c r="R457" s="45" t="s">
        <v>102</v>
      </c>
      <c r="S457" s="45" t="s">
        <v>102</v>
      </c>
      <c r="T457" s="45" t="s">
        <v>123</v>
      </c>
      <c r="U457" s="50">
        <v>4</v>
      </c>
    </row>
    <row r="458" spans="2:21" ht="14.5" outlineLevel="3">
      <c r="B458" s="43" t="s">
        <v>1922</v>
      </c>
      <c r="C458" s="44" t="s">
        <v>1923</v>
      </c>
      <c r="D458" s="45" t="s">
        <v>469</v>
      </c>
      <c r="E458" s="46" t="s">
        <v>1315</v>
      </c>
      <c r="F458" s="45" t="s">
        <v>1924</v>
      </c>
      <c r="G458" s="46" t="s">
        <v>1925</v>
      </c>
      <c r="H458" s="47">
        <v>2632.65</v>
      </c>
      <c r="I458" s="47">
        <v>345</v>
      </c>
      <c r="J458" s="46" t="s">
        <v>115</v>
      </c>
      <c r="K458" s="48">
        <v>2</v>
      </c>
      <c r="L458" s="48" t="s">
        <v>116</v>
      </c>
      <c r="M458" s="45" t="s">
        <v>117</v>
      </c>
      <c r="N458" s="49">
        <v>0</v>
      </c>
      <c r="O458" s="49">
        <v>0</v>
      </c>
      <c r="P458" s="49">
        <v>0</v>
      </c>
      <c r="Q458" s="45" t="s">
        <v>102</v>
      </c>
      <c r="R458" s="45" t="s">
        <v>102</v>
      </c>
      <c r="S458" s="45" t="s">
        <v>102</v>
      </c>
      <c r="T458" s="45" t="s">
        <v>128</v>
      </c>
      <c r="U458" s="50">
        <v>4</v>
      </c>
    </row>
    <row r="459" spans="2:21" ht="14.5" outlineLevel="3">
      <c r="B459" s="43" t="s">
        <v>1926</v>
      </c>
      <c r="C459" s="44" t="s">
        <v>1927</v>
      </c>
      <c r="D459" s="45" t="s">
        <v>469</v>
      </c>
      <c r="E459" s="46" t="s">
        <v>1315</v>
      </c>
      <c r="F459" s="45" t="s">
        <v>1928</v>
      </c>
      <c r="G459" s="46" t="s">
        <v>1929</v>
      </c>
      <c r="H459" s="47">
        <v>2123.1</v>
      </c>
      <c r="I459" s="47">
        <v>280</v>
      </c>
      <c r="J459" s="46" t="s">
        <v>115</v>
      </c>
      <c r="K459" s="48">
        <v>2</v>
      </c>
      <c r="L459" s="48" t="s">
        <v>116</v>
      </c>
      <c r="M459" s="45" t="s">
        <v>117</v>
      </c>
      <c r="N459" s="49">
        <v>0</v>
      </c>
      <c r="O459" s="49">
        <v>0</v>
      </c>
      <c r="P459" s="49">
        <v>0</v>
      </c>
      <c r="Q459" s="45" t="s">
        <v>102</v>
      </c>
      <c r="R459" s="45" t="s">
        <v>102</v>
      </c>
      <c r="S459" s="45" t="s">
        <v>102</v>
      </c>
      <c r="T459" s="45" t="s">
        <v>133</v>
      </c>
      <c r="U459" s="50">
        <v>4</v>
      </c>
    </row>
    <row r="460" spans="2:21" ht="14.5" outlineLevel="3">
      <c r="B460" s="43" t="s">
        <v>1930</v>
      </c>
      <c r="C460" s="44" t="s">
        <v>1931</v>
      </c>
      <c r="D460" s="45" t="s">
        <v>179</v>
      </c>
      <c r="E460" s="46" t="s">
        <v>1315</v>
      </c>
      <c r="F460" s="45" t="s">
        <v>1932</v>
      </c>
      <c r="G460" s="46" t="s">
        <v>1933</v>
      </c>
      <c r="H460" s="47">
        <v>340.54</v>
      </c>
      <c r="I460" s="47">
        <v>3400</v>
      </c>
      <c r="J460" s="46" t="s">
        <v>115</v>
      </c>
      <c r="K460" s="48">
        <v>2</v>
      </c>
      <c r="L460" s="48" t="s">
        <v>116</v>
      </c>
      <c r="M460" s="45" t="s">
        <v>117</v>
      </c>
      <c r="N460" s="49">
        <v>0</v>
      </c>
      <c r="O460" s="49">
        <v>0</v>
      </c>
      <c r="P460" s="49">
        <v>0</v>
      </c>
      <c r="Q460" s="45" t="s">
        <v>102</v>
      </c>
      <c r="R460" s="45" t="s">
        <v>102</v>
      </c>
      <c r="S460" s="45" t="s">
        <v>102</v>
      </c>
      <c r="T460" s="45" t="s">
        <v>138</v>
      </c>
      <c r="U460" s="50">
        <v>4</v>
      </c>
    </row>
    <row r="461" spans="2:21" ht="14.5" outlineLevel="3">
      <c r="B461" s="43" t="s">
        <v>1934</v>
      </c>
      <c r="C461" s="44" t="s">
        <v>1935</v>
      </c>
      <c r="D461" s="45" t="s">
        <v>179</v>
      </c>
      <c r="E461" s="46" t="s">
        <v>1315</v>
      </c>
      <c r="F461" s="45" t="s">
        <v>1936</v>
      </c>
      <c r="G461" s="46" t="s">
        <v>1937</v>
      </c>
      <c r="H461" s="47">
        <v>127.38</v>
      </c>
      <c r="I461" s="47">
        <v>13000</v>
      </c>
      <c r="J461" s="46" t="s">
        <v>115</v>
      </c>
      <c r="K461" s="48">
        <v>2</v>
      </c>
      <c r="L461" s="48" t="s">
        <v>116</v>
      </c>
      <c r="M461" s="45" t="s">
        <v>117</v>
      </c>
      <c r="N461" s="49">
        <v>0</v>
      </c>
      <c r="O461" s="49">
        <v>0</v>
      </c>
      <c r="P461" s="49">
        <v>0</v>
      </c>
      <c r="Q461" s="45" t="s">
        <v>102</v>
      </c>
      <c r="R461" s="45" t="s">
        <v>102</v>
      </c>
      <c r="S461" s="45" t="s">
        <v>102</v>
      </c>
      <c r="T461" s="45" t="s">
        <v>143</v>
      </c>
      <c r="U461" s="50">
        <v>4</v>
      </c>
    </row>
    <row r="462" spans="2:21" ht="14.5" outlineLevel="3">
      <c r="B462" s="43" t="s">
        <v>1938</v>
      </c>
      <c r="C462" s="44" t="s">
        <v>1939</v>
      </c>
      <c r="D462" s="45" t="s">
        <v>392</v>
      </c>
      <c r="E462" s="46" t="s">
        <v>1315</v>
      </c>
      <c r="F462" s="45" t="s">
        <v>1940</v>
      </c>
      <c r="G462" s="46" t="s">
        <v>1941</v>
      </c>
      <c r="H462" s="47">
        <v>594.47</v>
      </c>
      <c r="I462" s="47">
        <v>1</v>
      </c>
      <c r="J462" s="46" t="s">
        <v>115</v>
      </c>
      <c r="K462" s="48">
        <v>2</v>
      </c>
      <c r="L462" s="48" t="s">
        <v>116</v>
      </c>
      <c r="M462" s="45" t="s">
        <v>117</v>
      </c>
      <c r="N462" s="49">
        <v>0</v>
      </c>
      <c r="O462" s="49">
        <v>0</v>
      </c>
      <c r="P462" s="49">
        <v>0</v>
      </c>
      <c r="Q462" s="45" t="s">
        <v>102</v>
      </c>
      <c r="R462" s="45" t="s">
        <v>102</v>
      </c>
      <c r="S462" s="45" t="s">
        <v>102</v>
      </c>
      <c r="T462" s="45" t="s">
        <v>176</v>
      </c>
      <c r="U462" s="50">
        <v>4</v>
      </c>
    </row>
    <row r="463" spans="2:21" ht="14.5" outlineLevel="3">
      <c r="B463" s="43" t="s">
        <v>1942</v>
      </c>
      <c r="C463" s="44" t="s">
        <v>1943</v>
      </c>
      <c r="D463" s="45" t="s">
        <v>392</v>
      </c>
      <c r="E463" s="46" t="s">
        <v>1315</v>
      </c>
      <c r="F463" s="45" t="s">
        <v>1944</v>
      </c>
      <c r="G463" s="46" t="s">
        <v>1945</v>
      </c>
      <c r="H463" s="47">
        <v>12946.35</v>
      </c>
      <c r="I463" s="47">
        <v>1</v>
      </c>
      <c r="J463" s="46" t="s">
        <v>115</v>
      </c>
      <c r="K463" s="48">
        <v>2</v>
      </c>
      <c r="L463" s="48" t="s">
        <v>116</v>
      </c>
      <c r="M463" s="45" t="s">
        <v>117</v>
      </c>
      <c r="N463" s="49">
        <v>0</v>
      </c>
      <c r="O463" s="49">
        <v>0</v>
      </c>
      <c r="P463" s="49">
        <v>0</v>
      </c>
      <c r="Q463" s="45" t="s">
        <v>102</v>
      </c>
      <c r="R463" s="45" t="s">
        <v>102</v>
      </c>
      <c r="S463" s="45" t="s">
        <v>102</v>
      </c>
      <c r="T463" s="45" t="s">
        <v>182</v>
      </c>
      <c r="U463" s="50">
        <v>4</v>
      </c>
    </row>
    <row r="464" spans="2:21" ht="14.5" outlineLevel="3">
      <c r="B464" s="43" t="s">
        <v>1946</v>
      </c>
      <c r="C464" s="44" t="s">
        <v>1947</v>
      </c>
      <c r="D464" s="45" t="s">
        <v>179</v>
      </c>
      <c r="E464" s="46" t="s">
        <v>1315</v>
      </c>
      <c r="F464" s="45" t="s">
        <v>1948</v>
      </c>
      <c r="G464" s="46" t="s">
        <v>1949</v>
      </c>
      <c r="H464" s="47">
        <v>126.91</v>
      </c>
      <c r="I464" s="47">
        <v>256179</v>
      </c>
      <c r="J464" s="46" t="s">
        <v>115</v>
      </c>
      <c r="K464" s="48">
        <v>2</v>
      </c>
      <c r="L464" s="48" t="s">
        <v>116</v>
      </c>
      <c r="M464" s="45" t="s">
        <v>117</v>
      </c>
      <c r="N464" s="49">
        <v>0</v>
      </c>
      <c r="O464" s="49">
        <v>0</v>
      </c>
      <c r="P464" s="49">
        <v>0</v>
      </c>
      <c r="Q464" s="45" t="s">
        <v>102</v>
      </c>
      <c r="R464" s="45" t="s">
        <v>102</v>
      </c>
      <c r="S464" s="45" t="s">
        <v>102</v>
      </c>
      <c r="T464" s="45" t="s">
        <v>192</v>
      </c>
      <c r="U464" s="50">
        <v>4</v>
      </c>
    </row>
    <row r="465" spans="2:21" ht="14.5" outlineLevel="3">
      <c r="B465" s="43" t="s">
        <v>1950</v>
      </c>
      <c r="C465" s="44" t="s">
        <v>1951</v>
      </c>
      <c r="D465" s="45" t="s">
        <v>179</v>
      </c>
      <c r="E465" s="46" t="s">
        <v>1315</v>
      </c>
      <c r="F465" s="45" t="s">
        <v>1952</v>
      </c>
      <c r="G465" s="46" t="s">
        <v>1953</v>
      </c>
      <c r="H465" s="47">
        <v>126.91</v>
      </c>
      <c r="I465" s="47">
        <v>331000</v>
      </c>
      <c r="J465" s="46" t="s">
        <v>115</v>
      </c>
      <c r="K465" s="48">
        <v>2</v>
      </c>
      <c r="L465" s="48" t="s">
        <v>116</v>
      </c>
      <c r="M465" s="45" t="s">
        <v>117</v>
      </c>
      <c r="N465" s="49">
        <v>0</v>
      </c>
      <c r="O465" s="49">
        <v>0</v>
      </c>
      <c r="P465" s="49">
        <v>0</v>
      </c>
      <c r="Q465" s="45" t="s">
        <v>102</v>
      </c>
      <c r="R465" s="45" t="s">
        <v>102</v>
      </c>
      <c r="S465" s="45" t="s">
        <v>102</v>
      </c>
      <c r="T465" s="45" t="s">
        <v>615</v>
      </c>
      <c r="U465" s="50">
        <v>4</v>
      </c>
    </row>
    <row r="466" spans="2:21" ht="14.5" outlineLevel="3">
      <c r="B466" s="43" t="s">
        <v>1954</v>
      </c>
      <c r="C466" s="44" t="s">
        <v>1955</v>
      </c>
      <c r="D466" s="45" t="s">
        <v>179</v>
      </c>
      <c r="E466" s="46" t="s">
        <v>1315</v>
      </c>
      <c r="F466" s="45" t="s">
        <v>1956</v>
      </c>
      <c r="G466" s="46" t="s">
        <v>1957</v>
      </c>
      <c r="H466" s="47">
        <v>126.91</v>
      </c>
      <c r="I466" s="47">
        <v>240000</v>
      </c>
      <c r="J466" s="46" t="s">
        <v>115</v>
      </c>
      <c r="K466" s="48">
        <v>2</v>
      </c>
      <c r="L466" s="48" t="s">
        <v>116</v>
      </c>
      <c r="M466" s="45" t="s">
        <v>117</v>
      </c>
      <c r="N466" s="49">
        <v>0</v>
      </c>
      <c r="O466" s="49">
        <v>0</v>
      </c>
      <c r="P466" s="49">
        <v>0</v>
      </c>
      <c r="Q466" s="45" t="s">
        <v>102</v>
      </c>
      <c r="R466" s="45" t="s">
        <v>102</v>
      </c>
      <c r="S466" s="45" t="s">
        <v>102</v>
      </c>
      <c r="T466" s="45" t="s">
        <v>268</v>
      </c>
      <c r="U466" s="50">
        <v>4</v>
      </c>
    </row>
    <row r="467" spans="2:21" ht="14.5" outlineLevel="3">
      <c r="B467" s="43" t="s">
        <v>1958</v>
      </c>
      <c r="C467" s="44" t="s">
        <v>1959</v>
      </c>
      <c r="D467" s="45" t="s">
        <v>179</v>
      </c>
      <c r="E467" s="46" t="s">
        <v>1315</v>
      </c>
      <c r="F467" s="45" t="s">
        <v>1960</v>
      </c>
      <c r="G467" s="46" t="s">
        <v>1961</v>
      </c>
      <c r="H467" s="47">
        <v>164.78</v>
      </c>
      <c r="I467" s="47">
        <v>60000</v>
      </c>
      <c r="J467" s="46" t="s">
        <v>115</v>
      </c>
      <c r="K467" s="48">
        <v>2</v>
      </c>
      <c r="L467" s="48" t="s">
        <v>116</v>
      </c>
      <c r="M467" s="45" t="s">
        <v>117</v>
      </c>
      <c r="N467" s="49">
        <v>0</v>
      </c>
      <c r="O467" s="49">
        <v>0</v>
      </c>
      <c r="P467" s="49">
        <v>0</v>
      </c>
      <c r="Q467" s="45" t="s">
        <v>102</v>
      </c>
      <c r="R467" s="45" t="s">
        <v>102</v>
      </c>
      <c r="S467" s="45" t="s">
        <v>102</v>
      </c>
      <c r="T467" s="45" t="s">
        <v>273</v>
      </c>
      <c r="U467" s="50">
        <v>4</v>
      </c>
    </row>
    <row r="468" spans="2:21" ht="14.5" outlineLevel="3">
      <c r="B468" s="43" t="s">
        <v>1962</v>
      </c>
      <c r="C468" s="44" t="s">
        <v>1963</v>
      </c>
      <c r="D468" s="45" t="s">
        <v>179</v>
      </c>
      <c r="E468" s="46" t="s">
        <v>1315</v>
      </c>
      <c r="F468" s="45" t="s">
        <v>1964</v>
      </c>
      <c r="G468" s="46" t="s">
        <v>1965</v>
      </c>
      <c r="H468" s="47">
        <v>108.45</v>
      </c>
      <c r="I468" s="47">
        <v>60000</v>
      </c>
      <c r="J468" s="46" t="s">
        <v>115</v>
      </c>
      <c r="K468" s="48">
        <v>2</v>
      </c>
      <c r="L468" s="48" t="s">
        <v>116</v>
      </c>
      <c r="M468" s="45" t="s">
        <v>117</v>
      </c>
      <c r="N468" s="49">
        <v>0</v>
      </c>
      <c r="O468" s="49">
        <v>0</v>
      </c>
      <c r="P468" s="49">
        <v>0</v>
      </c>
      <c r="Q468" s="45" t="s">
        <v>102</v>
      </c>
      <c r="R468" s="45" t="s">
        <v>102</v>
      </c>
      <c r="S468" s="45" t="s">
        <v>102</v>
      </c>
      <c r="T468" s="45" t="s">
        <v>198</v>
      </c>
      <c r="U468" s="50">
        <v>4</v>
      </c>
    </row>
    <row r="469" spans="2:21" ht="14.5" outlineLevel="3">
      <c r="B469" s="43" t="s">
        <v>1966</v>
      </c>
      <c r="C469" s="44" t="s">
        <v>1967</v>
      </c>
      <c r="D469" s="45" t="s">
        <v>179</v>
      </c>
      <c r="E469" s="46" t="s">
        <v>1315</v>
      </c>
      <c r="F469" s="45" t="s">
        <v>1968</v>
      </c>
      <c r="G469" s="46" t="s">
        <v>1969</v>
      </c>
      <c r="H469" s="47">
        <v>77</v>
      </c>
      <c r="I469" s="47">
        <v>50000</v>
      </c>
      <c r="J469" s="46" t="s">
        <v>115</v>
      </c>
      <c r="K469" s="48">
        <v>2</v>
      </c>
      <c r="L469" s="48" t="s">
        <v>116</v>
      </c>
      <c r="M469" s="45" t="s">
        <v>117</v>
      </c>
      <c r="N469" s="49">
        <v>0</v>
      </c>
      <c r="O469" s="49">
        <v>0</v>
      </c>
      <c r="P469" s="49">
        <v>0</v>
      </c>
      <c r="Q469" s="45" t="s">
        <v>102</v>
      </c>
      <c r="R469" s="45" t="s">
        <v>102</v>
      </c>
      <c r="S469" s="45" t="s">
        <v>102</v>
      </c>
      <c r="T469" s="45" t="s">
        <v>283</v>
      </c>
      <c r="U469" s="50">
        <v>4</v>
      </c>
    </row>
    <row r="470" spans="2:21" ht="14.5" outlineLevel="3">
      <c r="B470" s="43" t="s">
        <v>1970</v>
      </c>
      <c r="C470" s="44" t="s">
        <v>1971</v>
      </c>
      <c r="D470" s="45" t="s">
        <v>179</v>
      </c>
      <c r="E470" s="46" t="s">
        <v>1315</v>
      </c>
      <c r="F470" s="45" t="s">
        <v>1972</v>
      </c>
      <c r="G470" s="46" t="s">
        <v>1973</v>
      </c>
      <c r="H470" s="47">
        <v>36.39</v>
      </c>
      <c r="I470" s="47">
        <v>10000</v>
      </c>
      <c r="J470" s="46" t="s">
        <v>115</v>
      </c>
      <c r="K470" s="48">
        <v>2</v>
      </c>
      <c r="L470" s="48" t="s">
        <v>116</v>
      </c>
      <c r="M470" s="45" t="s">
        <v>117</v>
      </c>
      <c r="N470" s="49">
        <v>0</v>
      </c>
      <c r="O470" s="49">
        <v>0</v>
      </c>
      <c r="P470" s="49">
        <v>0</v>
      </c>
      <c r="Q470" s="45" t="s">
        <v>102</v>
      </c>
      <c r="R470" s="45" t="s">
        <v>102</v>
      </c>
      <c r="S470" s="45" t="s">
        <v>102</v>
      </c>
      <c r="T470" s="45" t="s">
        <v>288</v>
      </c>
      <c r="U470" s="50">
        <v>4</v>
      </c>
    </row>
    <row r="471" spans="2:21" ht="14.5" outlineLevel="3">
      <c r="B471" s="43" t="s">
        <v>1974</v>
      </c>
      <c r="C471" s="44" t="s">
        <v>1975</v>
      </c>
      <c r="D471" s="45" t="s">
        <v>392</v>
      </c>
      <c r="E471" s="46" t="s">
        <v>1315</v>
      </c>
      <c r="F471" s="45" t="s">
        <v>1976</v>
      </c>
      <c r="G471" s="46" t="s">
        <v>1977</v>
      </c>
      <c r="H471" s="47">
        <v>1104.01</v>
      </c>
      <c r="I471" s="47">
        <v>1</v>
      </c>
      <c r="J471" s="46" t="s">
        <v>115</v>
      </c>
      <c r="K471" s="48">
        <v>2</v>
      </c>
      <c r="L471" s="48" t="s">
        <v>116</v>
      </c>
      <c r="M471" s="45" t="s">
        <v>117</v>
      </c>
      <c r="N471" s="49">
        <v>0</v>
      </c>
      <c r="O471" s="49">
        <v>0</v>
      </c>
      <c r="P471" s="49">
        <v>0</v>
      </c>
      <c r="Q471" s="45" t="s">
        <v>102</v>
      </c>
      <c r="R471" s="45" t="s">
        <v>102</v>
      </c>
      <c r="S471" s="45" t="s">
        <v>102</v>
      </c>
      <c r="T471" s="45" t="s">
        <v>203</v>
      </c>
      <c r="U471" s="50">
        <v>4</v>
      </c>
    </row>
    <row r="472" spans="2:21" ht="14.5" outlineLevel="3">
      <c r="B472" s="43" t="s">
        <v>1978</v>
      </c>
      <c r="C472" s="44" t="s">
        <v>1979</v>
      </c>
      <c r="D472" s="45" t="s">
        <v>392</v>
      </c>
      <c r="E472" s="46" t="s">
        <v>1315</v>
      </c>
      <c r="F472" s="45" t="s">
        <v>1980</v>
      </c>
      <c r="G472" s="46" t="s">
        <v>1981</v>
      </c>
      <c r="H472" s="47">
        <v>382.15</v>
      </c>
      <c r="I472" s="47">
        <v>1</v>
      </c>
      <c r="J472" s="46" t="s">
        <v>115</v>
      </c>
      <c r="K472" s="48">
        <v>2</v>
      </c>
      <c r="L472" s="48" t="s">
        <v>116</v>
      </c>
      <c r="M472" s="45" t="s">
        <v>117</v>
      </c>
      <c r="N472" s="49">
        <v>0</v>
      </c>
      <c r="O472" s="49">
        <v>0</v>
      </c>
      <c r="P472" s="49">
        <v>0</v>
      </c>
      <c r="Q472" s="45" t="s">
        <v>102</v>
      </c>
      <c r="R472" s="45" t="s">
        <v>102</v>
      </c>
      <c r="S472" s="45" t="s">
        <v>102</v>
      </c>
      <c r="T472" s="45" t="s">
        <v>298</v>
      </c>
      <c r="U472" s="50">
        <v>4</v>
      </c>
    </row>
    <row r="473" spans="2:21" ht="14.5" outlineLevel="3">
      <c r="B473" s="43" t="s">
        <v>1982</v>
      </c>
      <c r="C473" s="44" t="s">
        <v>1983</v>
      </c>
      <c r="D473" s="45" t="s">
        <v>392</v>
      </c>
      <c r="E473" s="46" t="s">
        <v>1315</v>
      </c>
      <c r="F473" s="45" t="s">
        <v>1984</v>
      </c>
      <c r="G473" s="46" t="s">
        <v>1985</v>
      </c>
      <c r="H473" s="47">
        <v>764.32</v>
      </c>
      <c r="I473" s="47">
        <v>1</v>
      </c>
      <c r="J473" s="46" t="s">
        <v>115</v>
      </c>
      <c r="K473" s="48">
        <v>2</v>
      </c>
      <c r="L473" s="48" t="s">
        <v>116</v>
      </c>
      <c r="M473" s="45" t="s">
        <v>117</v>
      </c>
      <c r="N473" s="49">
        <v>0</v>
      </c>
      <c r="O473" s="49">
        <v>0</v>
      </c>
      <c r="P473" s="49">
        <v>0</v>
      </c>
      <c r="Q473" s="45" t="s">
        <v>102</v>
      </c>
      <c r="R473" s="45" t="s">
        <v>102</v>
      </c>
      <c r="S473" s="45" t="s">
        <v>102</v>
      </c>
      <c r="T473" s="45" t="s">
        <v>418</v>
      </c>
      <c r="U473" s="50">
        <v>4</v>
      </c>
    </row>
    <row r="474" spans="2:21" ht="14.5" outlineLevel="3">
      <c r="B474" s="43" t="s">
        <v>1986</v>
      </c>
      <c r="C474" s="44" t="s">
        <v>1987</v>
      </c>
      <c r="D474" s="45" t="s">
        <v>392</v>
      </c>
      <c r="E474" s="46" t="s">
        <v>1315</v>
      </c>
      <c r="F474" s="45" t="s">
        <v>1988</v>
      </c>
      <c r="G474" s="46" t="s">
        <v>1989</v>
      </c>
      <c r="H474" s="47">
        <v>297.24</v>
      </c>
      <c r="I474" s="47">
        <v>1</v>
      </c>
      <c r="J474" s="46" t="s">
        <v>115</v>
      </c>
      <c r="K474" s="48">
        <v>2</v>
      </c>
      <c r="L474" s="48" t="s">
        <v>116</v>
      </c>
      <c r="M474" s="45" t="s">
        <v>117</v>
      </c>
      <c r="N474" s="49">
        <v>0</v>
      </c>
      <c r="O474" s="49">
        <v>0</v>
      </c>
      <c r="P474" s="49">
        <v>0</v>
      </c>
      <c r="Q474" s="45" t="s">
        <v>102</v>
      </c>
      <c r="R474" s="45" t="s">
        <v>102</v>
      </c>
      <c r="S474" s="45" t="s">
        <v>102</v>
      </c>
      <c r="T474" s="45" t="s">
        <v>208</v>
      </c>
      <c r="U474" s="50">
        <v>4</v>
      </c>
    </row>
    <row r="475" spans="2:21" ht="14.5" outlineLevel="3">
      <c r="B475" s="43" t="s">
        <v>1990</v>
      </c>
      <c r="C475" s="44" t="s">
        <v>1991</v>
      </c>
      <c r="D475" s="45" t="s">
        <v>392</v>
      </c>
      <c r="E475" s="46" t="s">
        <v>1315</v>
      </c>
      <c r="F475" s="45" t="s">
        <v>1992</v>
      </c>
      <c r="G475" s="46" t="s">
        <v>1993</v>
      </c>
      <c r="H475" s="47">
        <v>616123.05000000005</v>
      </c>
      <c r="I475" s="47">
        <v>1</v>
      </c>
      <c r="J475" s="46" t="s">
        <v>115</v>
      </c>
      <c r="K475" s="48">
        <v>2</v>
      </c>
      <c r="L475" s="48" t="s">
        <v>116</v>
      </c>
      <c r="M475" s="45" t="s">
        <v>117</v>
      </c>
      <c r="N475" s="49">
        <v>0</v>
      </c>
      <c r="O475" s="49">
        <v>0</v>
      </c>
      <c r="P475" s="49">
        <v>0</v>
      </c>
      <c r="Q475" s="45" t="s">
        <v>102</v>
      </c>
      <c r="R475" s="45" t="s">
        <v>102</v>
      </c>
      <c r="S475" s="45" t="s">
        <v>102</v>
      </c>
      <c r="T475" s="45" t="s">
        <v>303</v>
      </c>
      <c r="U475" s="50">
        <v>4</v>
      </c>
    </row>
    <row r="476" spans="2:21" ht="14.5" outlineLevel="3">
      <c r="B476" s="43" t="s">
        <v>1994</v>
      </c>
      <c r="C476" s="44" t="s">
        <v>1995</v>
      </c>
      <c r="D476" s="45" t="s">
        <v>392</v>
      </c>
      <c r="E476" s="46" t="s">
        <v>1315</v>
      </c>
      <c r="F476" s="45" t="s">
        <v>1996</v>
      </c>
      <c r="G476" s="46" t="s">
        <v>1997</v>
      </c>
      <c r="H476" s="47">
        <v>44839.83</v>
      </c>
      <c r="I476" s="47">
        <v>1</v>
      </c>
      <c r="J476" s="46" t="s">
        <v>115</v>
      </c>
      <c r="K476" s="48">
        <v>2</v>
      </c>
      <c r="L476" s="48" t="s">
        <v>116</v>
      </c>
      <c r="M476" s="45" t="s">
        <v>117</v>
      </c>
      <c r="N476" s="49">
        <v>0</v>
      </c>
      <c r="O476" s="49">
        <v>0</v>
      </c>
      <c r="P476" s="49">
        <v>0</v>
      </c>
      <c r="Q476" s="45" t="s">
        <v>102</v>
      </c>
      <c r="R476" s="45" t="s">
        <v>102</v>
      </c>
      <c r="S476" s="45" t="s">
        <v>102</v>
      </c>
      <c r="T476" s="45" t="s">
        <v>213</v>
      </c>
      <c r="U476" s="50">
        <v>4</v>
      </c>
    </row>
    <row r="477" spans="2:21" ht="14.5" outlineLevel="3">
      <c r="B477" s="43" t="s">
        <v>1998</v>
      </c>
      <c r="C477" s="44" t="s">
        <v>1999</v>
      </c>
      <c r="D477" s="45" t="s">
        <v>179</v>
      </c>
      <c r="E477" s="46" t="s">
        <v>1315</v>
      </c>
      <c r="F477" s="45" t="s">
        <v>2000</v>
      </c>
      <c r="G477" s="46" t="s">
        <v>2001</v>
      </c>
      <c r="H477" s="47">
        <v>40.950000000000003</v>
      </c>
      <c r="I477" s="47">
        <v>350000</v>
      </c>
      <c r="J477" s="46" t="s">
        <v>115</v>
      </c>
      <c r="K477" s="48">
        <v>2</v>
      </c>
      <c r="L477" s="48" t="s">
        <v>116</v>
      </c>
      <c r="M477" s="45" t="s">
        <v>117</v>
      </c>
      <c r="N477" s="49">
        <v>0</v>
      </c>
      <c r="O477" s="49">
        <v>0</v>
      </c>
      <c r="P477" s="49">
        <v>0</v>
      </c>
      <c r="Q477" s="45" t="s">
        <v>102</v>
      </c>
      <c r="R477" s="45" t="s">
        <v>102</v>
      </c>
      <c r="S477" s="45" t="s">
        <v>102</v>
      </c>
      <c r="T477" s="45" t="s">
        <v>691</v>
      </c>
      <c r="U477" s="50">
        <v>4</v>
      </c>
    </row>
    <row r="478" spans="2:21" ht="14.5" outlineLevel="3">
      <c r="B478" s="43" t="s">
        <v>2002</v>
      </c>
      <c r="C478" s="44" t="s">
        <v>2003</v>
      </c>
      <c r="D478" s="45" t="s">
        <v>179</v>
      </c>
      <c r="E478" s="46" t="s">
        <v>1315</v>
      </c>
      <c r="F478" s="45" t="s">
        <v>2004</v>
      </c>
      <c r="G478" s="46" t="s">
        <v>2005</v>
      </c>
      <c r="H478" s="47">
        <v>17.07</v>
      </c>
      <c r="I478" s="47">
        <v>225000</v>
      </c>
      <c r="J478" s="46" t="s">
        <v>115</v>
      </c>
      <c r="K478" s="48">
        <v>2</v>
      </c>
      <c r="L478" s="48" t="s">
        <v>116</v>
      </c>
      <c r="M478" s="45" t="s">
        <v>117</v>
      </c>
      <c r="N478" s="49">
        <v>0</v>
      </c>
      <c r="O478" s="49">
        <v>0</v>
      </c>
      <c r="P478" s="49">
        <v>0</v>
      </c>
      <c r="Q478" s="45" t="s">
        <v>102</v>
      </c>
      <c r="R478" s="45" t="s">
        <v>102</v>
      </c>
      <c r="S478" s="45" t="s">
        <v>102</v>
      </c>
      <c r="T478" s="45" t="s">
        <v>695</v>
      </c>
      <c r="U478" s="50">
        <v>4</v>
      </c>
    </row>
    <row r="479" spans="2:21" ht="14.5" outlineLevel="3">
      <c r="B479" s="43" t="s">
        <v>2006</v>
      </c>
      <c r="C479" s="44" t="s">
        <v>2007</v>
      </c>
      <c r="D479" s="45" t="s">
        <v>392</v>
      </c>
      <c r="E479" s="46" t="s">
        <v>1315</v>
      </c>
      <c r="F479" s="45" t="s">
        <v>2008</v>
      </c>
      <c r="G479" s="46" t="s">
        <v>2009</v>
      </c>
      <c r="H479" s="47">
        <v>11143.71</v>
      </c>
      <c r="I479" s="47">
        <v>1</v>
      </c>
      <c r="J479" s="46" t="s">
        <v>115</v>
      </c>
      <c r="K479" s="48">
        <v>2</v>
      </c>
      <c r="L479" s="48" t="s">
        <v>116</v>
      </c>
      <c r="M479" s="45" t="s">
        <v>117</v>
      </c>
      <c r="N479" s="49">
        <v>0</v>
      </c>
      <c r="O479" s="49">
        <v>0</v>
      </c>
      <c r="P479" s="49">
        <v>0</v>
      </c>
      <c r="Q479" s="45" t="s">
        <v>102</v>
      </c>
      <c r="R479" s="45" t="s">
        <v>102</v>
      </c>
      <c r="S479" s="45" t="s">
        <v>102</v>
      </c>
      <c r="T479" s="45" t="s">
        <v>228</v>
      </c>
      <c r="U479" s="50">
        <v>4</v>
      </c>
    </row>
    <row r="480" spans="2:21" ht="14.5" outlineLevel="3">
      <c r="B480" s="43" t="s">
        <v>2010</v>
      </c>
      <c r="C480" s="44" t="s">
        <v>2011</v>
      </c>
      <c r="D480" s="45" t="s">
        <v>392</v>
      </c>
      <c r="E480" s="46" t="s">
        <v>1315</v>
      </c>
      <c r="F480" s="45" t="s">
        <v>2012</v>
      </c>
      <c r="G480" s="46" t="s">
        <v>2013</v>
      </c>
      <c r="H480" s="47">
        <v>1416.44</v>
      </c>
      <c r="I480" s="47">
        <v>1</v>
      </c>
      <c r="J480" s="46" t="s">
        <v>115</v>
      </c>
      <c r="K480" s="48">
        <v>2</v>
      </c>
      <c r="L480" s="48" t="s">
        <v>116</v>
      </c>
      <c r="M480" s="45" t="s">
        <v>117</v>
      </c>
      <c r="N480" s="49">
        <v>0</v>
      </c>
      <c r="O480" s="49">
        <v>0</v>
      </c>
      <c r="P480" s="49">
        <v>0</v>
      </c>
      <c r="Q480" s="45" t="s">
        <v>102</v>
      </c>
      <c r="R480" s="45" t="s">
        <v>102</v>
      </c>
      <c r="S480" s="45" t="s">
        <v>102</v>
      </c>
      <c r="T480" s="45" t="s">
        <v>233</v>
      </c>
      <c r="U480" s="50">
        <v>4</v>
      </c>
    </row>
    <row r="481" spans="2:21" ht="14.5" outlineLevel="2">
      <c r="B481" s="35" t="s">
        <v>2014</v>
      </c>
      <c r="C481" s="36" t="s">
        <v>2015</v>
      </c>
      <c r="D481" s="37" t="s">
        <v>102</v>
      </c>
      <c r="E481" s="38" t="s">
        <v>102</v>
      </c>
      <c r="F481" s="37" t="s">
        <v>102</v>
      </c>
      <c r="G481" s="38" t="s">
        <v>102</v>
      </c>
      <c r="H481" s="39">
        <v>0</v>
      </c>
      <c r="I481" s="39">
        <v>0</v>
      </c>
      <c r="J481" s="38" t="s">
        <v>102</v>
      </c>
      <c r="K481" s="40">
        <v>0</v>
      </c>
      <c r="L481" s="40" t="s">
        <v>102</v>
      </c>
      <c r="M481" s="37" t="s">
        <v>102</v>
      </c>
      <c r="N481" s="41">
        <v>0</v>
      </c>
      <c r="O481" s="41">
        <v>0</v>
      </c>
      <c r="P481" s="41">
        <v>0</v>
      </c>
      <c r="Q481" s="37" t="s">
        <v>102</v>
      </c>
      <c r="R481" s="37" t="s">
        <v>102</v>
      </c>
      <c r="S481" s="37" t="s">
        <v>2016</v>
      </c>
      <c r="T481" s="37" t="s">
        <v>102</v>
      </c>
      <c r="U481" s="42">
        <v>3</v>
      </c>
    </row>
    <row r="482" spans="2:21" ht="14.5" outlineLevel="3">
      <c r="B482" s="43" t="s">
        <v>2017</v>
      </c>
      <c r="C482" s="44" t="s">
        <v>2018</v>
      </c>
      <c r="D482" s="45" t="s">
        <v>458</v>
      </c>
      <c r="E482" s="46" t="s">
        <v>1315</v>
      </c>
      <c r="F482" s="45" t="s">
        <v>2019</v>
      </c>
      <c r="G482" s="46" t="s">
        <v>2020</v>
      </c>
      <c r="H482" s="47">
        <v>65551.08</v>
      </c>
      <c r="I482" s="47">
        <v>9</v>
      </c>
      <c r="J482" s="46" t="s">
        <v>115</v>
      </c>
      <c r="K482" s="48">
        <v>2</v>
      </c>
      <c r="L482" s="48" t="s">
        <v>116</v>
      </c>
      <c r="M482" s="45" t="s">
        <v>117</v>
      </c>
      <c r="N482" s="49">
        <v>0</v>
      </c>
      <c r="O482" s="49">
        <v>0</v>
      </c>
      <c r="P482" s="49">
        <v>0</v>
      </c>
      <c r="Q482" s="45" t="s">
        <v>102</v>
      </c>
      <c r="R482" s="45" t="s">
        <v>102</v>
      </c>
      <c r="S482" s="45" t="s">
        <v>102</v>
      </c>
      <c r="T482" s="45" t="s">
        <v>118</v>
      </c>
      <c r="U482" s="50">
        <v>4</v>
      </c>
    </row>
    <row r="483" spans="2:21" ht="14.5" outlineLevel="3">
      <c r="B483" s="43" t="s">
        <v>2021</v>
      </c>
      <c r="C483" s="44" t="s">
        <v>2022</v>
      </c>
      <c r="D483" s="45" t="s">
        <v>458</v>
      </c>
      <c r="E483" s="46" t="s">
        <v>1315</v>
      </c>
      <c r="F483" s="45" t="s">
        <v>2023</v>
      </c>
      <c r="G483" s="46" t="s">
        <v>2024</v>
      </c>
      <c r="H483" s="47">
        <v>65551.08</v>
      </c>
      <c r="I483" s="47">
        <v>26</v>
      </c>
      <c r="J483" s="46" t="s">
        <v>115</v>
      </c>
      <c r="K483" s="48">
        <v>2</v>
      </c>
      <c r="L483" s="48" t="s">
        <v>116</v>
      </c>
      <c r="M483" s="45" t="s">
        <v>117</v>
      </c>
      <c r="N483" s="49">
        <v>0</v>
      </c>
      <c r="O483" s="49">
        <v>0</v>
      </c>
      <c r="P483" s="49">
        <v>0</v>
      </c>
      <c r="Q483" s="45" t="s">
        <v>102</v>
      </c>
      <c r="R483" s="45" t="s">
        <v>102</v>
      </c>
      <c r="S483" s="45" t="s">
        <v>102</v>
      </c>
      <c r="T483" s="45" t="s">
        <v>123</v>
      </c>
      <c r="U483" s="50">
        <v>4</v>
      </c>
    </row>
    <row r="484" spans="2:21" ht="14.5" outlineLevel="3">
      <c r="B484" s="43" t="s">
        <v>2025</v>
      </c>
      <c r="C484" s="44" t="s">
        <v>2026</v>
      </c>
      <c r="D484" s="45" t="s">
        <v>458</v>
      </c>
      <c r="E484" s="46" t="s">
        <v>1315</v>
      </c>
      <c r="F484" s="45" t="s">
        <v>2027</v>
      </c>
      <c r="G484" s="46" t="s">
        <v>2028</v>
      </c>
      <c r="H484" s="47">
        <v>14532.18</v>
      </c>
      <c r="I484" s="47">
        <v>67</v>
      </c>
      <c r="J484" s="46" t="s">
        <v>115</v>
      </c>
      <c r="K484" s="48">
        <v>2</v>
      </c>
      <c r="L484" s="48" t="s">
        <v>116</v>
      </c>
      <c r="M484" s="45" t="s">
        <v>117</v>
      </c>
      <c r="N484" s="49">
        <v>0</v>
      </c>
      <c r="O484" s="49">
        <v>0</v>
      </c>
      <c r="P484" s="49">
        <v>0</v>
      </c>
      <c r="Q484" s="45" t="s">
        <v>102</v>
      </c>
      <c r="R484" s="45" t="s">
        <v>102</v>
      </c>
      <c r="S484" s="45" t="s">
        <v>102</v>
      </c>
      <c r="T484" s="45" t="s">
        <v>128</v>
      </c>
      <c r="U484" s="50">
        <v>4</v>
      </c>
    </row>
    <row r="485" spans="2:21" ht="14.5" outlineLevel="3">
      <c r="B485" s="43" t="s">
        <v>2029</v>
      </c>
      <c r="C485" s="44" t="s">
        <v>2030</v>
      </c>
      <c r="D485" s="45" t="s">
        <v>458</v>
      </c>
      <c r="E485" s="46" t="s">
        <v>1315</v>
      </c>
      <c r="F485" s="45" t="s">
        <v>2031</v>
      </c>
      <c r="G485" s="46" t="s">
        <v>2032</v>
      </c>
      <c r="H485" s="47">
        <v>14532.18</v>
      </c>
      <c r="I485" s="47">
        <v>9</v>
      </c>
      <c r="J485" s="46" t="s">
        <v>115</v>
      </c>
      <c r="K485" s="48">
        <v>2</v>
      </c>
      <c r="L485" s="48" t="s">
        <v>116</v>
      </c>
      <c r="M485" s="45" t="s">
        <v>117</v>
      </c>
      <c r="N485" s="49">
        <v>0</v>
      </c>
      <c r="O485" s="49">
        <v>0</v>
      </c>
      <c r="P485" s="49">
        <v>0</v>
      </c>
      <c r="Q485" s="45" t="s">
        <v>102</v>
      </c>
      <c r="R485" s="45" t="s">
        <v>102</v>
      </c>
      <c r="S485" s="45" t="s">
        <v>102</v>
      </c>
      <c r="T485" s="45" t="s">
        <v>133</v>
      </c>
      <c r="U485" s="50">
        <v>4</v>
      </c>
    </row>
    <row r="486" spans="2:21" ht="14.5" outlineLevel="3">
      <c r="B486" s="43" t="s">
        <v>2033</v>
      </c>
      <c r="C486" s="44" t="s">
        <v>2034</v>
      </c>
      <c r="D486" s="45" t="s">
        <v>458</v>
      </c>
      <c r="E486" s="46" t="s">
        <v>1315</v>
      </c>
      <c r="F486" s="45" t="s">
        <v>2035</v>
      </c>
      <c r="G486" s="46" t="s">
        <v>2036</v>
      </c>
      <c r="H486" s="47">
        <v>248656.57</v>
      </c>
      <c r="I486" s="47">
        <v>2</v>
      </c>
      <c r="J486" s="46" t="s">
        <v>115</v>
      </c>
      <c r="K486" s="48">
        <v>2</v>
      </c>
      <c r="L486" s="48" t="s">
        <v>116</v>
      </c>
      <c r="M486" s="45" t="s">
        <v>117</v>
      </c>
      <c r="N486" s="49">
        <v>0</v>
      </c>
      <c r="O486" s="49">
        <v>0</v>
      </c>
      <c r="P486" s="49">
        <v>0</v>
      </c>
      <c r="Q486" s="45" t="s">
        <v>102</v>
      </c>
      <c r="R486" s="45" t="s">
        <v>102</v>
      </c>
      <c r="S486" s="45" t="s">
        <v>102</v>
      </c>
      <c r="T486" s="45" t="s">
        <v>138</v>
      </c>
      <c r="U486" s="50">
        <v>4</v>
      </c>
    </row>
    <row r="487" spans="2:21" ht="14.5" outlineLevel="3">
      <c r="B487" s="43" t="s">
        <v>2037</v>
      </c>
      <c r="C487" s="44" t="s">
        <v>2038</v>
      </c>
      <c r="D487" s="45" t="s">
        <v>458</v>
      </c>
      <c r="E487" s="46" t="s">
        <v>1315</v>
      </c>
      <c r="F487" s="45" t="s">
        <v>2039</v>
      </c>
      <c r="G487" s="46" t="s">
        <v>2040</v>
      </c>
      <c r="H487" s="47">
        <v>17813.64</v>
      </c>
      <c r="I487" s="47">
        <v>45</v>
      </c>
      <c r="J487" s="46" t="s">
        <v>115</v>
      </c>
      <c r="K487" s="48">
        <v>2</v>
      </c>
      <c r="L487" s="48" t="s">
        <v>116</v>
      </c>
      <c r="M487" s="45" t="s">
        <v>117</v>
      </c>
      <c r="N487" s="49">
        <v>0</v>
      </c>
      <c r="O487" s="49">
        <v>0</v>
      </c>
      <c r="P487" s="49">
        <v>0</v>
      </c>
      <c r="Q487" s="45" t="s">
        <v>102</v>
      </c>
      <c r="R487" s="45" t="s">
        <v>102</v>
      </c>
      <c r="S487" s="45" t="s">
        <v>102</v>
      </c>
      <c r="T487" s="45" t="s">
        <v>143</v>
      </c>
      <c r="U487" s="50">
        <v>4</v>
      </c>
    </row>
    <row r="488" spans="2:21" ht="14.5" outlineLevel="3">
      <c r="B488" s="43" t="s">
        <v>2041</v>
      </c>
      <c r="C488" s="44" t="s">
        <v>2042</v>
      </c>
      <c r="D488" s="45" t="s">
        <v>458</v>
      </c>
      <c r="E488" s="46" t="s">
        <v>1315</v>
      </c>
      <c r="F488" s="45" t="s">
        <v>2043</v>
      </c>
      <c r="G488" s="46" t="s">
        <v>2044</v>
      </c>
      <c r="H488" s="47">
        <v>17813.64</v>
      </c>
      <c r="I488" s="47">
        <v>442</v>
      </c>
      <c r="J488" s="46" t="s">
        <v>115</v>
      </c>
      <c r="K488" s="48">
        <v>2</v>
      </c>
      <c r="L488" s="48" t="s">
        <v>116</v>
      </c>
      <c r="M488" s="45" t="s">
        <v>117</v>
      </c>
      <c r="N488" s="49">
        <v>0</v>
      </c>
      <c r="O488" s="49">
        <v>0</v>
      </c>
      <c r="P488" s="49">
        <v>0</v>
      </c>
      <c r="Q488" s="45" t="s">
        <v>102</v>
      </c>
      <c r="R488" s="45" t="s">
        <v>102</v>
      </c>
      <c r="S488" s="45" t="s">
        <v>102</v>
      </c>
      <c r="T488" s="45" t="s">
        <v>176</v>
      </c>
      <c r="U488" s="50">
        <v>4</v>
      </c>
    </row>
    <row r="489" spans="2:21" ht="14.5" outlineLevel="3">
      <c r="B489" s="43" t="s">
        <v>2045</v>
      </c>
      <c r="C489" s="44" t="s">
        <v>2046</v>
      </c>
      <c r="D489" s="45" t="s">
        <v>458</v>
      </c>
      <c r="E489" s="46" t="s">
        <v>1315</v>
      </c>
      <c r="F489" s="45" t="s">
        <v>2047</v>
      </c>
      <c r="G489" s="46" t="s">
        <v>2048</v>
      </c>
      <c r="H489" s="47">
        <v>95318.61</v>
      </c>
      <c r="I489" s="47">
        <v>1</v>
      </c>
      <c r="J489" s="46" t="s">
        <v>115</v>
      </c>
      <c r="K489" s="48">
        <v>2</v>
      </c>
      <c r="L489" s="48" t="s">
        <v>116</v>
      </c>
      <c r="M489" s="45" t="s">
        <v>117</v>
      </c>
      <c r="N489" s="49">
        <v>0</v>
      </c>
      <c r="O489" s="49">
        <v>0</v>
      </c>
      <c r="P489" s="49">
        <v>0</v>
      </c>
      <c r="Q489" s="45" t="s">
        <v>102</v>
      </c>
      <c r="R489" s="45" t="s">
        <v>102</v>
      </c>
      <c r="S489" s="45" t="s">
        <v>102</v>
      </c>
      <c r="T489" s="45" t="s">
        <v>182</v>
      </c>
      <c r="U489" s="50">
        <v>4</v>
      </c>
    </row>
    <row r="490" spans="2:21" ht="14.5" outlineLevel="3">
      <c r="B490" s="43" t="s">
        <v>2049</v>
      </c>
      <c r="C490" s="44" t="s">
        <v>2050</v>
      </c>
      <c r="D490" s="45" t="s">
        <v>458</v>
      </c>
      <c r="E490" s="46" t="s">
        <v>1315</v>
      </c>
      <c r="F490" s="45" t="s">
        <v>2051</v>
      </c>
      <c r="G490" s="46" t="s">
        <v>2052</v>
      </c>
      <c r="H490" s="47">
        <v>10921.22</v>
      </c>
      <c r="I490" s="47">
        <v>487</v>
      </c>
      <c r="J490" s="46" t="s">
        <v>115</v>
      </c>
      <c r="K490" s="48">
        <v>2</v>
      </c>
      <c r="L490" s="48" t="s">
        <v>116</v>
      </c>
      <c r="M490" s="45" t="s">
        <v>117</v>
      </c>
      <c r="N490" s="49">
        <v>0</v>
      </c>
      <c r="O490" s="49">
        <v>0</v>
      </c>
      <c r="P490" s="49">
        <v>0</v>
      </c>
      <c r="Q490" s="45" t="s">
        <v>102</v>
      </c>
      <c r="R490" s="45" t="s">
        <v>102</v>
      </c>
      <c r="S490" s="45" t="s">
        <v>102</v>
      </c>
      <c r="T490" s="45" t="s">
        <v>187</v>
      </c>
      <c r="U490" s="50">
        <v>4</v>
      </c>
    </row>
    <row r="491" spans="2:21" ht="14.5" outlineLevel="3">
      <c r="B491" s="43" t="s">
        <v>2053</v>
      </c>
      <c r="C491" s="44" t="s">
        <v>2054</v>
      </c>
      <c r="D491" s="45" t="s">
        <v>469</v>
      </c>
      <c r="E491" s="46" t="s">
        <v>1315</v>
      </c>
      <c r="F491" s="45" t="s">
        <v>2055</v>
      </c>
      <c r="G491" s="46" t="s">
        <v>2056</v>
      </c>
      <c r="H491" s="47">
        <v>381102.55</v>
      </c>
      <c r="I491" s="47">
        <v>1</v>
      </c>
      <c r="J491" s="46" t="s">
        <v>115</v>
      </c>
      <c r="K491" s="48">
        <v>2</v>
      </c>
      <c r="L491" s="48" t="s">
        <v>116</v>
      </c>
      <c r="M491" s="45" t="s">
        <v>117</v>
      </c>
      <c r="N491" s="49">
        <v>0</v>
      </c>
      <c r="O491" s="49">
        <v>0</v>
      </c>
      <c r="P491" s="49">
        <v>0</v>
      </c>
      <c r="Q491" s="45" t="s">
        <v>102</v>
      </c>
      <c r="R491" s="45" t="s">
        <v>102</v>
      </c>
      <c r="S491" s="45" t="s">
        <v>102</v>
      </c>
      <c r="T491" s="45" t="s">
        <v>259</v>
      </c>
      <c r="U491" s="50">
        <v>4</v>
      </c>
    </row>
    <row r="492" spans="2:21" ht="14.5" outlineLevel="3">
      <c r="B492" s="43" t="s">
        <v>2057</v>
      </c>
      <c r="C492" s="44" t="s">
        <v>2058</v>
      </c>
      <c r="D492" s="45" t="s">
        <v>392</v>
      </c>
      <c r="E492" s="46" t="s">
        <v>1315</v>
      </c>
      <c r="F492" s="45" t="s">
        <v>2059</v>
      </c>
      <c r="G492" s="46" t="s">
        <v>2060</v>
      </c>
      <c r="H492" s="47">
        <v>4246.1899999999996</v>
      </c>
      <c r="I492" s="47">
        <v>1</v>
      </c>
      <c r="J492" s="46" t="s">
        <v>115</v>
      </c>
      <c r="K492" s="48">
        <v>2</v>
      </c>
      <c r="L492" s="48" t="s">
        <v>116</v>
      </c>
      <c r="M492" s="45" t="s">
        <v>117</v>
      </c>
      <c r="N492" s="49">
        <v>0</v>
      </c>
      <c r="O492" s="49">
        <v>0</v>
      </c>
      <c r="P492" s="49">
        <v>0</v>
      </c>
      <c r="Q492" s="45" t="s">
        <v>102</v>
      </c>
      <c r="R492" s="45" t="s">
        <v>102</v>
      </c>
      <c r="S492" s="45" t="s">
        <v>102</v>
      </c>
      <c r="T492" s="45" t="s">
        <v>192</v>
      </c>
      <c r="U492" s="50">
        <v>4</v>
      </c>
    </row>
    <row r="493" spans="2:21" ht="14.5" outlineLevel="2">
      <c r="B493" s="35" t="s">
        <v>2061</v>
      </c>
      <c r="C493" s="36" t="s">
        <v>2062</v>
      </c>
      <c r="D493" s="37" t="s">
        <v>102</v>
      </c>
      <c r="E493" s="38" t="s">
        <v>102</v>
      </c>
      <c r="F493" s="37" t="s">
        <v>102</v>
      </c>
      <c r="G493" s="38" t="s">
        <v>102</v>
      </c>
      <c r="H493" s="39">
        <v>0</v>
      </c>
      <c r="I493" s="39">
        <v>0</v>
      </c>
      <c r="J493" s="38" t="s">
        <v>102</v>
      </c>
      <c r="K493" s="40">
        <v>0</v>
      </c>
      <c r="L493" s="40" t="s">
        <v>102</v>
      </c>
      <c r="M493" s="37" t="s">
        <v>102</v>
      </c>
      <c r="N493" s="41">
        <v>0</v>
      </c>
      <c r="O493" s="41">
        <v>0</v>
      </c>
      <c r="P493" s="41">
        <v>0</v>
      </c>
      <c r="Q493" s="37" t="s">
        <v>102</v>
      </c>
      <c r="R493" s="37" t="s">
        <v>102</v>
      </c>
      <c r="S493" s="37" t="s">
        <v>2063</v>
      </c>
      <c r="T493" s="37" t="s">
        <v>102</v>
      </c>
      <c r="U493" s="42">
        <v>3</v>
      </c>
    </row>
    <row r="494" spans="2:21" ht="14.5" outlineLevel="3">
      <c r="B494" s="43" t="s">
        <v>2064</v>
      </c>
      <c r="C494" s="44" t="s">
        <v>2065</v>
      </c>
      <c r="D494" s="45" t="s">
        <v>458</v>
      </c>
      <c r="E494" s="46" t="s">
        <v>1315</v>
      </c>
      <c r="F494" s="45" t="s">
        <v>2066</v>
      </c>
      <c r="G494" s="46" t="s">
        <v>2067</v>
      </c>
      <c r="H494" s="47">
        <v>85218.05</v>
      </c>
      <c r="I494" s="47">
        <v>1</v>
      </c>
      <c r="J494" s="46" t="s">
        <v>115</v>
      </c>
      <c r="K494" s="48">
        <v>2</v>
      </c>
      <c r="L494" s="48" t="s">
        <v>116</v>
      </c>
      <c r="M494" s="45" t="s">
        <v>117</v>
      </c>
      <c r="N494" s="49">
        <v>0</v>
      </c>
      <c r="O494" s="49">
        <v>0</v>
      </c>
      <c r="P494" s="49">
        <v>0</v>
      </c>
      <c r="Q494" s="45" t="s">
        <v>102</v>
      </c>
      <c r="R494" s="45" t="s">
        <v>102</v>
      </c>
      <c r="S494" s="45" t="s">
        <v>102</v>
      </c>
      <c r="T494" s="45" t="s">
        <v>118</v>
      </c>
      <c r="U494" s="50">
        <v>4</v>
      </c>
    </row>
    <row r="495" spans="2:21" ht="14.5" outlineLevel="3">
      <c r="B495" s="43" t="s">
        <v>2068</v>
      </c>
      <c r="C495" s="44" t="s">
        <v>2069</v>
      </c>
      <c r="D495" s="45" t="s">
        <v>458</v>
      </c>
      <c r="E495" s="46" t="s">
        <v>1315</v>
      </c>
      <c r="F495" s="45" t="s">
        <v>2070</v>
      </c>
      <c r="G495" s="46" t="s">
        <v>2071</v>
      </c>
      <c r="H495" s="47">
        <v>3588.75</v>
      </c>
      <c r="I495" s="47">
        <v>5</v>
      </c>
      <c r="J495" s="46" t="s">
        <v>115</v>
      </c>
      <c r="K495" s="48">
        <v>2</v>
      </c>
      <c r="L495" s="48" t="s">
        <v>116</v>
      </c>
      <c r="M495" s="45" t="s">
        <v>117</v>
      </c>
      <c r="N495" s="49">
        <v>0</v>
      </c>
      <c r="O495" s="49">
        <v>0</v>
      </c>
      <c r="P495" s="49">
        <v>0</v>
      </c>
      <c r="Q495" s="45" t="s">
        <v>102</v>
      </c>
      <c r="R495" s="45" t="s">
        <v>102</v>
      </c>
      <c r="S495" s="45" t="s">
        <v>102</v>
      </c>
      <c r="T495" s="45" t="s">
        <v>123</v>
      </c>
      <c r="U495" s="50">
        <v>4</v>
      </c>
    </row>
    <row r="496" spans="2:21" ht="14.5" outlineLevel="3">
      <c r="B496" s="43" t="s">
        <v>2072</v>
      </c>
      <c r="C496" s="44" t="s">
        <v>2073</v>
      </c>
      <c r="D496" s="45" t="s">
        <v>458</v>
      </c>
      <c r="E496" s="46" t="s">
        <v>1315</v>
      </c>
      <c r="F496" s="45" t="s">
        <v>2074</v>
      </c>
      <c r="G496" s="46" t="s">
        <v>2075</v>
      </c>
      <c r="H496" s="47">
        <v>1307.3399999999999</v>
      </c>
      <c r="I496" s="47">
        <v>90</v>
      </c>
      <c r="J496" s="46" t="s">
        <v>115</v>
      </c>
      <c r="K496" s="48">
        <v>2</v>
      </c>
      <c r="L496" s="48" t="s">
        <v>116</v>
      </c>
      <c r="M496" s="45" t="s">
        <v>117</v>
      </c>
      <c r="N496" s="49">
        <v>0</v>
      </c>
      <c r="O496" s="49">
        <v>0</v>
      </c>
      <c r="P496" s="49">
        <v>0</v>
      </c>
      <c r="Q496" s="45" t="s">
        <v>102</v>
      </c>
      <c r="R496" s="45" t="s">
        <v>102</v>
      </c>
      <c r="S496" s="45" t="s">
        <v>102</v>
      </c>
      <c r="T496" s="45" t="s">
        <v>128</v>
      </c>
      <c r="U496" s="50">
        <v>4</v>
      </c>
    </row>
    <row r="497" spans="2:21" ht="14.5" outlineLevel="3">
      <c r="B497" s="43" t="s">
        <v>2076</v>
      </c>
      <c r="C497" s="44" t="s">
        <v>2077</v>
      </c>
      <c r="D497" s="45" t="s">
        <v>458</v>
      </c>
      <c r="E497" s="46" t="s">
        <v>1315</v>
      </c>
      <c r="F497" s="45" t="s">
        <v>2078</v>
      </c>
      <c r="G497" s="46" t="s">
        <v>2079</v>
      </c>
      <c r="H497" s="47">
        <v>2182.4</v>
      </c>
      <c r="I497" s="47">
        <v>50</v>
      </c>
      <c r="J497" s="46" t="s">
        <v>115</v>
      </c>
      <c r="K497" s="48">
        <v>2</v>
      </c>
      <c r="L497" s="48" t="s">
        <v>116</v>
      </c>
      <c r="M497" s="45" t="s">
        <v>117</v>
      </c>
      <c r="N497" s="49">
        <v>0</v>
      </c>
      <c r="O497" s="49">
        <v>0</v>
      </c>
      <c r="P497" s="49">
        <v>0</v>
      </c>
      <c r="Q497" s="45" t="s">
        <v>102</v>
      </c>
      <c r="R497" s="45" t="s">
        <v>102</v>
      </c>
      <c r="S497" s="45" t="s">
        <v>102</v>
      </c>
      <c r="T497" s="45" t="s">
        <v>133</v>
      </c>
      <c r="U497" s="50">
        <v>4</v>
      </c>
    </row>
    <row r="498" spans="2:21" ht="14.5" outlineLevel="3">
      <c r="B498" s="43" t="s">
        <v>2080</v>
      </c>
      <c r="C498" s="44" t="s">
        <v>2081</v>
      </c>
      <c r="D498" s="45" t="s">
        <v>458</v>
      </c>
      <c r="E498" s="46" t="s">
        <v>1315</v>
      </c>
      <c r="F498" s="45" t="s">
        <v>2082</v>
      </c>
      <c r="G498" s="46" t="s">
        <v>2083</v>
      </c>
      <c r="H498" s="47">
        <v>7338.99</v>
      </c>
      <c r="I498" s="47">
        <v>10</v>
      </c>
      <c r="J498" s="46" t="s">
        <v>115</v>
      </c>
      <c r="K498" s="48">
        <v>2</v>
      </c>
      <c r="L498" s="48" t="s">
        <v>116</v>
      </c>
      <c r="M498" s="45" t="s">
        <v>117</v>
      </c>
      <c r="N498" s="49">
        <v>0</v>
      </c>
      <c r="O498" s="49">
        <v>0</v>
      </c>
      <c r="P498" s="49">
        <v>0</v>
      </c>
      <c r="Q498" s="45" t="s">
        <v>102</v>
      </c>
      <c r="R498" s="45" t="s">
        <v>102</v>
      </c>
      <c r="S498" s="45" t="s">
        <v>102</v>
      </c>
      <c r="T498" s="45" t="s">
        <v>138</v>
      </c>
      <c r="U498" s="50">
        <v>4</v>
      </c>
    </row>
    <row r="499" spans="2:21" ht="14.5" outlineLevel="3">
      <c r="B499" s="43" t="s">
        <v>2084</v>
      </c>
      <c r="C499" s="44" t="s">
        <v>2085</v>
      </c>
      <c r="D499" s="45" t="s">
        <v>458</v>
      </c>
      <c r="E499" s="46" t="s">
        <v>1315</v>
      </c>
      <c r="F499" s="45" t="s">
        <v>2086</v>
      </c>
      <c r="G499" s="46" t="s">
        <v>2087</v>
      </c>
      <c r="H499" s="47">
        <v>6531.67</v>
      </c>
      <c r="I499" s="47">
        <v>95</v>
      </c>
      <c r="J499" s="46" t="s">
        <v>115</v>
      </c>
      <c r="K499" s="48">
        <v>2</v>
      </c>
      <c r="L499" s="48" t="s">
        <v>116</v>
      </c>
      <c r="M499" s="45" t="s">
        <v>117</v>
      </c>
      <c r="N499" s="49">
        <v>0</v>
      </c>
      <c r="O499" s="49">
        <v>0</v>
      </c>
      <c r="P499" s="49">
        <v>0</v>
      </c>
      <c r="Q499" s="45" t="s">
        <v>102</v>
      </c>
      <c r="R499" s="45" t="s">
        <v>102</v>
      </c>
      <c r="S499" s="45" t="s">
        <v>102</v>
      </c>
      <c r="T499" s="45" t="s">
        <v>143</v>
      </c>
      <c r="U499" s="50">
        <v>4</v>
      </c>
    </row>
    <row r="500" spans="2:21" ht="14.5" outlineLevel="3">
      <c r="B500" s="43" t="s">
        <v>2088</v>
      </c>
      <c r="C500" s="44" t="s">
        <v>2089</v>
      </c>
      <c r="D500" s="45" t="s">
        <v>458</v>
      </c>
      <c r="E500" s="46" t="s">
        <v>1315</v>
      </c>
      <c r="F500" s="45" t="s">
        <v>2090</v>
      </c>
      <c r="G500" s="46" t="s">
        <v>2091</v>
      </c>
      <c r="H500" s="47">
        <v>56533</v>
      </c>
      <c r="I500" s="47">
        <v>2</v>
      </c>
      <c r="J500" s="46" t="s">
        <v>115</v>
      </c>
      <c r="K500" s="48">
        <v>2</v>
      </c>
      <c r="L500" s="48" t="s">
        <v>116</v>
      </c>
      <c r="M500" s="45" t="s">
        <v>117</v>
      </c>
      <c r="N500" s="49">
        <v>0</v>
      </c>
      <c r="O500" s="49">
        <v>0</v>
      </c>
      <c r="P500" s="49">
        <v>0</v>
      </c>
      <c r="Q500" s="45" t="s">
        <v>102</v>
      </c>
      <c r="R500" s="45" t="s">
        <v>102</v>
      </c>
      <c r="S500" s="45" t="s">
        <v>102</v>
      </c>
      <c r="T500" s="45" t="s">
        <v>176</v>
      </c>
      <c r="U500" s="50">
        <v>4</v>
      </c>
    </row>
    <row r="501" spans="2:21" ht="14.5" outlineLevel="3">
      <c r="B501" s="43" t="s">
        <v>2092</v>
      </c>
      <c r="C501" s="44" t="s">
        <v>2093</v>
      </c>
      <c r="D501" s="45" t="s">
        <v>469</v>
      </c>
      <c r="E501" s="46" t="s">
        <v>1315</v>
      </c>
      <c r="F501" s="45" t="s">
        <v>2094</v>
      </c>
      <c r="G501" s="46" t="s">
        <v>2095</v>
      </c>
      <c r="H501" s="47">
        <v>39679.14</v>
      </c>
      <c r="I501" s="47">
        <v>1</v>
      </c>
      <c r="J501" s="46" t="s">
        <v>115</v>
      </c>
      <c r="K501" s="48">
        <v>2</v>
      </c>
      <c r="L501" s="48" t="s">
        <v>116</v>
      </c>
      <c r="M501" s="45" t="s">
        <v>117</v>
      </c>
      <c r="N501" s="49">
        <v>0</v>
      </c>
      <c r="O501" s="49">
        <v>0</v>
      </c>
      <c r="P501" s="49">
        <v>0</v>
      </c>
      <c r="Q501" s="45" t="s">
        <v>102</v>
      </c>
      <c r="R501" s="45" t="s">
        <v>102</v>
      </c>
      <c r="S501" s="45" t="s">
        <v>102</v>
      </c>
      <c r="T501" s="45" t="s">
        <v>182</v>
      </c>
      <c r="U501" s="50">
        <v>4</v>
      </c>
    </row>
    <row r="502" spans="2:21" ht="14.5" outlineLevel="3">
      <c r="B502" s="43" t="s">
        <v>2096</v>
      </c>
      <c r="C502" s="44" t="s">
        <v>2097</v>
      </c>
      <c r="D502" s="45" t="s">
        <v>392</v>
      </c>
      <c r="E502" s="46" t="s">
        <v>1315</v>
      </c>
      <c r="F502" s="45" t="s">
        <v>2098</v>
      </c>
      <c r="G502" s="46" t="s">
        <v>2099</v>
      </c>
      <c r="H502" s="47">
        <v>2343.9</v>
      </c>
      <c r="I502" s="47">
        <v>1</v>
      </c>
      <c r="J502" s="46" t="s">
        <v>115</v>
      </c>
      <c r="K502" s="48">
        <v>2</v>
      </c>
      <c r="L502" s="48" t="s">
        <v>116</v>
      </c>
      <c r="M502" s="45" t="s">
        <v>117</v>
      </c>
      <c r="N502" s="49">
        <v>0</v>
      </c>
      <c r="O502" s="49">
        <v>0</v>
      </c>
      <c r="P502" s="49">
        <v>0</v>
      </c>
      <c r="Q502" s="45" t="s">
        <v>102</v>
      </c>
      <c r="R502" s="45" t="s">
        <v>102</v>
      </c>
      <c r="S502" s="45" t="s">
        <v>102</v>
      </c>
      <c r="T502" s="45" t="s">
        <v>187</v>
      </c>
      <c r="U502" s="50">
        <v>4</v>
      </c>
    </row>
    <row r="503" spans="2:21" ht="14.5" outlineLevel="2">
      <c r="B503" s="35" t="s">
        <v>2100</v>
      </c>
      <c r="C503" s="36" t="s">
        <v>2101</v>
      </c>
      <c r="D503" s="37" t="s">
        <v>102</v>
      </c>
      <c r="E503" s="38" t="s">
        <v>102</v>
      </c>
      <c r="F503" s="37" t="s">
        <v>102</v>
      </c>
      <c r="G503" s="38" t="s">
        <v>102</v>
      </c>
      <c r="H503" s="39">
        <v>0</v>
      </c>
      <c r="I503" s="39">
        <v>0</v>
      </c>
      <c r="J503" s="38" t="s">
        <v>102</v>
      </c>
      <c r="K503" s="40">
        <v>0</v>
      </c>
      <c r="L503" s="40" t="s">
        <v>102</v>
      </c>
      <c r="M503" s="37" t="s">
        <v>102</v>
      </c>
      <c r="N503" s="41">
        <v>0</v>
      </c>
      <c r="O503" s="41">
        <v>0</v>
      </c>
      <c r="P503" s="41">
        <v>0</v>
      </c>
      <c r="Q503" s="37" t="s">
        <v>102</v>
      </c>
      <c r="R503" s="37" t="s">
        <v>102</v>
      </c>
      <c r="S503" s="37" t="s">
        <v>2102</v>
      </c>
      <c r="T503" s="37" t="s">
        <v>102</v>
      </c>
      <c r="U503" s="42">
        <v>3</v>
      </c>
    </row>
    <row r="504" spans="2:21" ht="14.5" outlineLevel="3">
      <c r="B504" s="43" t="s">
        <v>2103</v>
      </c>
      <c r="C504" s="44" t="s">
        <v>2104</v>
      </c>
      <c r="D504" s="45" t="s">
        <v>469</v>
      </c>
      <c r="E504" s="46" t="s">
        <v>1315</v>
      </c>
      <c r="F504" s="45" t="s">
        <v>2105</v>
      </c>
      <c r="G504" s="46" t="s">
        <v>2106</v>
      </c>
      <c r="H504" s="47">
        <v>411823.28</v>
      </c>
      <c r="I504" s="47">
        <v>2</v>
      </c>
      <c r="J504" s="46" t="s">
        <v>115</v>
      </c>
      <c r="K504" s="48">
        <v>2</v>
      </c>
      <c r="L504" s="48" t="s">
        <v>116</v>
      </c>
      <c r="M504" s="45" t="s">
        <v>117</v>
      </c>
      <c r="N504" s="49">
        <v>0</v>
      </c>
      <c r="O504" s="49">
        <v>0</v>
      </c>
      <c r="P504" s="49">
        <v>0</v>
      </c>
      <c r="Q504" s="45" t="s">
        <v>102</v>
      </c>
      <c r="R504" s="45" t="s">
        <v>102</v>
      </c>
      <c r="S504" s="45" t="s">
        <v>102</v>
      </c>
      <c r="T504" s="45" t="s">
        <v>192</v>
      </c>
      <c r="U504" s="50">
        <v>4</v>
      </c>
    </row>
    <row r="505" spans="2:21" ht="14.5" outlineLevel="3">
      <c r="B505" s="43" t="s">
        <v>2107</v>
      </c>
      <c r="C505" s="44" t="s">
        <v>2108</v>
      </c>
      <c r="D505" s="45" t="s">
        <v>458</v>
      </c>
      <c r="E505" s="46" t="s">
        <v>1315</v>
      </c>
      <c r="F505" s="45" t="s">
        <v>2109</v>
      </c>
      <c r="G505" s="46" t="s">
        <v>2110</v>
      </c>
      <c r="H505" s="47">
        <v>1039129.11</v>
      </c>
      <c r="I505" s="47">
        <v>2</v>
      </c>
      <c r="J505" s="46" t="s">
        <v>115</v>
      </c>
      <c r="K505" s="48">
        <v>2</v>
      </c>
      <c r="L505" s="48" t="s">
        <v>116</v>
      </c>
      <c r="M505" s="45" t="s">
        <v>117</v>
      </c>
      <c r="N505" s="49">
        <v>0</v>
      </c>
      <c r="O505" s="49">
        <v>0</v>
      </c>
      <c r="P505" s="49">
        <v>0</v>
      </c>
      <c r="Q505" s="45" t="s">
        <v>102</v>
      </c>
      <c r="R505" s="45" t="s">
        <v>102</v>
      </c>
      <c r="S505" s="45" t="s">
        <v>102</v>
      </c>
      <c r="T505" s="45" t="s">
        <v>208</v>
      </c>
      <c r="U505" s="50">
        <v>4</v>
      </c>
    </row>
    <row r="506" spans="2:21" ht="14.5" outlineLevel="3">
      <c r="B506" s="43" t="s">
        <v>2111</v>
      </c>
      <c r="C506" s="44" t="s">
        <v>2112</v>
      </c>
      <c r="D506" s="45" t="s">
        <v>458</v>
      </c>
      <c r="E506" s="46" t="s">
        <v>1315</v>
      </c>
      <c r="F506" s="45" t="s">
        <v>2113</v>
      </c>
      <c r="G506" s="46" t="s">
        <v>2112</v>
      </c>
      <c r="H506" s="47">
        <v>1039129.11</v>
      </c>
      <c r="I506" s="47">
        <v>2</v>
      </c>
      <c r="J506" s="46" t="s">
        <v>115</v>
      </c>
      <c r="K506" s="48">
        <v>2</v>
      </c>
      <c r="L506" s="48" t="s">
        <v>116</v>
      </c>
      <c r="M506" s="45" t="s">
        <v>117</v>
      </c>
      <c r="N506" s="49">
        <v>0</v>
      </c>
      <c r="O506" s="49">
        <v>0</v>
      </c>
      <c r="P506" s="49">
        <v>0</v>
      </c>
      <c r="Q506" s="45" t="s">
        <v>102</v>
      </c>
      <c r="R506" s="45" t="s">
        <v>102</v>
      </c>
      <c r="S506" s="45" t="s">
        <v>102</v>
      </c>
      <c r="T506" s="45" t="s">
        <v>303</v>
      </c>
      <c r="U506" s="50">
        <v>4</v>
      </c>
    </row>
    <row r="507" spans="2:21" ht="14.5" outlineLevel="3">
      <c r="B507" s="43" t="s">
        <v>2114</v>
      </c>
      <c r="C507" s="44" t="s">
        <v>2115</v>
      </c>
      <c r="D507" s="45" t="s">
        <v>392</v>
      </c>
      <c r="E507" s="46" t="s">
        <v>1315</v>
      </c>
      <c r="F507" s="45" t="s">
        <v>2116</v>
      </c>
      <c r="G507" s="46" t="s">
        <v>2117</v>
      </c>
      <c r="H507" s="47">
        <v>10338162.720000001</v>
      </c>
      <c r="I507" s="47">
        <v>1</v>
      </c>
      <c r="J507" s="46" t="s">
        <v>115</v>
      </c>
      <c r="K507" s="48">
        <v>2</v>
      </c>
      <c r="L507" s="48" t="s">
        <v>116</v>
      </c>
      <c r="M507" s="45" t="s">
        <v>117</v>
      </c>
      <c r="N507" s="49">
        <v>0</v>
      </c>
      <c r="O507" s="49">
        <v>0</v>
      </c>
      <c r="P507" s="49">
        <v>0</v>
      </c>
      <c r="Q507" s="45" t="s">
        <v>102</v>
      </c>
      <c r="R507" s="45" t="s">
        <v>102</v>
      </c>
      <c r="S507" s="45" t="s">
        <v>102</v>
      </c>
      <c r="T507" s="45" t="s">
        <v>213</v>
      </c>
      <c r="U507" s="50">
        <v>4</v>
      </c>
    </row>
    <row r="508" spans="2:21" ht="14.5" outlineLevel="3">
      <c r="B508" s="43" t="s">
        <v>2118</v>
      </c>
      <c r="C508" s="44" t="s">
        <v>2119</v>
      </c>
      <c r="D508" s="45" t="s">
        <v>392</v>
      </c>
      <c r="E508" s="46" t="s">
        <v>1315</v>
      </c>
      <c r="F508" s="45" t="s">
        <v>2120</v>
      </c>
      <c r="G508" s="46" t="s">
        <v>2121</v>
      </c>
      <c r="H508" s="47">
        <v>4687800.51</v>
      </c>
      <c r="I508" s="47">
        <v>1</v>
      </c>
      <c r="J508" s="46" t="s">
        <v>115</v>
      </c>
      <c r="K508" s="48">
        <v>2</v>
      </c>
      <c r="L508" s="48" t="s">
        <v>116</v>
      </c>
      <c r="M508" s="45" t="s">
        <v>117</v>
      </c>
      <c r="N508" s="49">
        <v>0</v>
      </c>
      <c r="O508" s="49">
        <v>0</v>
      </c>
      <c r="P508" s="49">
        <v>0</v>
      </c>
      <c r="Q508" s="45" t="s">
        <v>102</v>
      </c>
      <c r="R508" s="45" t="s">
        <v>102</v>
      </c>
      <c r="S508" s="45" t="s">
        <v>102</v>
      </c>
      <c r="T508" s="45" t="s">
        <v>658</v>
      </c>
      <c r="U508" s="50">
        <v>4</v>
      </c>
    </row>
    <row r="509" spans="2:21" ht="14.5" outlineLevel="3">
      <c r="B509" s="43" t="s">
        <v>2122</v>
      </c>
      <c r="C509" s="44" t="s">
        <v>2123</v>
      </c>
      <c r="D509" s="45" t="s">
        <v>392</v>
      </c>
      <c r="E509" s="46" t="s">
        <v>1315</v>
      </c>
      <c r="F509" s="45" t="s">
        <v>2124</v>
      </c>
      <c r="G509" s="46" t="s">
        <v>2125</v>
      </c>
      <c r="H509" s="47">
        <v>1207577.4099999999</v>
      </c>
      <c r="I509" s="47">
        <v>1</v>
      </c>
      <c r="J509" s="46" t="s">
        <v>115</v>
      </c>
      <c r="K509" s="48">
        <v>2</v>
      </c>
      <c r="L509" s="48" t="s">
        <v>116</v>
      </c>
      <c r="M509" s="45" t="s">
        <v>117</v>
      </c>
      <c r="N509" s="49">
        <v>0</v>
      </c>
      <c r="O509" s="49">
        <v>0</v>
      </c>
      <c r="P509" s="49">
        <v>0</v>
      </c>
      <c r="Q509" s="45" t="s">
        <v>102</v>
      </c>
      <c r="R509" s="45" t="s">
        <v>102</v>
      </c>
      <c r="S509" s="45" t="s">
        <v>102</v>
      </c>
      <c r="T509" s="45" t="s">
        <v>663</v>
      </c>
      <c r="U509" s="50">
        <v>4</v>
      </c>
    </row>
    <row r="510" spans="2:21" ht="14.5" outlineLevel="3">
      <c r="B510" s="43" t="s">
        <v>2126</v>
      </c>
      <c r="C510" s="44" t="s">
        <v>2127</v>
      </c>
      <c r="D510" s="45" t="s">
        <v>392</v>
      </c>
      <c r="E510" s="46" t="s">
        <v>1315</v>
      </c>
      <c r="F510" s="45" t="s">
        <v>2128</v>
      </c>
      <c r="G510" s="46" t="s">
        <v>2129</v>
      </c>
      <c r="H510" s="47">
        <v>6596047.8300000001</v>
      </c>
      <c r="I510" s="47">
        <v>1</v>
      </c>
      <c r="J510" s="46" t="s">
        <v>115</v>
      </c>
      <c r="K510" s="48">
        <v>2</v>
      </c>
      <c r="L510" s="48" t="s">
        <v>116</v>
      </c>
      <c r="M510" s="45" t="s">
        <v>117</v>
      </c>
      <c r="N510" s="49">
        <v>0</v>
      </c>
      <c r="O510" s="49">
        <v>0</v>
      </c>
      <c r="P510" s="49">
        <v>0</v>
      </c>
      <c r="Q510" s="45" t="s">
        <v>102</v>
      </c>
      <c r="R510" s="45" t="s">
        <v>102</v>
      </c>
      <c r="S510" s="45" t="s">
        <v>102</v>
      </c>
      <c r="T510" s="45" t="s">
        <v>668</v>
      </c>
      <c r="U510" s="50">
        <v>4</v>
      </c>
    </row>
    <row r="511" spans="2:21" ht="14.5" outlineLevel="3">
      <c r="B511" s="43" t="s">
        <v>2130</v>
      </c>
      <c r="C511" s="44" t="s">
        <v>2131</v>
      </c>
      <c r="D511" s="45" t="s">
        <v>392</v>
      </c>
      <c r="E511" s="46" t="s">
        <v>1315</v>
      </c>
      <c r="F511" s="45" t="s">
        <v>2132</v>
      </c>
      <c r="G511" s="46" t="s">
        <v>2133</v>
      </c>
      <c r="H511" s="47">
        <v>1836367.71</v>
      </c>
      <c r="I511" s="47">
        <v>1</v>
      </c>
      <c r="J511" s="46" t="s">
        <v>115</v>
      </c>
      <c r="K511" s="48">
        <v>2</v>
      </c>
      <c r="L511" s="48" t="s">
        <v>116</v>
      </c>
      <c r="M511" s="45" t="s">
        <v>117</v>
      </c>
      <c r="N511" s="49">
        <v>0</v>
      </c>
      <c r="O511" s="49">
        <v>0</v>
      </c>
      <c r="P511" s="49">
        <v>0</v>
      </c>
      <c r="Q511" s="45" t="s">
        <v>102</v>
      </c>
      <c r="R511" s="45" t="s">
        <v>102</v>
      </c>
      <c r="S511" s="45" t="s">
        <v>102</v>
      </c>
      <c r="T511" s="45" t="s">
        <v>673</v>
      </c>
      <c r="U511" s="50">
        <v>4</v>
      </c>
    </row>
    <row r="512" spans="2:21" ht="14.5" outlineLevel="3">
      <c r="B512" s="43" t="s">
        <v>2134</v>
      </c>
      <c r="C512" s="44" t="s">
        <v>2135</v>
      </c>
      <c r="D512" s="45" t="s">
        <v>392</v>
      </c>
      <c r="E512" s="46" t="s">
        <v>1315</v>
      </c>
      <c r="F512" s="45" t="s">
        <v>2136</v>
      </c>
      <c r="G512" s="46" t="s">
        <v>2137</v>
      </c>
      <c r="H512" s="47">
        <v>12313119.560000001</v>
      </c>
      <c r="I512" s="47">
        <v>1</v>
      </c>
      <c r="J512" s="46" t="s">
        <v>115</v>
      </c>
      <c r="K512" s="48">
        <v>2</v>
      </c>
      <c r="L512" s="48" t="s">
        <v>116</v>
      </c>
      <c r="M512" s="45" t="s">
        <v>117</v>
      </c>
      <c r="N512" s="49">
        <v>0</v>
      </c>
      <c r="O512" s="49">
        <v>0</v>
      </c>
      <c r="P512" s="49">
        <v>0</v>
      </c>
      <c r="Q512" s="45" t="s">
        <v>102</v>
      </c>
      <c r="R512" s="45" t="s">
        <v>102</v>
      </c>
      <c r="S512" s="45" t="s">
        <v>102</v>
      </c>
      <c r="T512" s="45" t="s">
        <v>678</v>
      </c>
      <c r="U512" s="50">
        <v>4</v>
      </c>
    </row>
    <row r="513" spans="2:21" ht="14.5" outlineLevel="3">
      <c r="B513" s="43" t="s">
        <v>2138</v>
      </c>
      <c r="C513" s="44" t="s">
        <v>2139</v>
      </c>
      <c r="D513" s="45" t="s">
        <v>392</v>
      </c>
      <c r="E513" s="46" t="s">
        <v>1315</v>
      </c>
      <c r="F513" s="45" t="s">
        <v>2140</v>
      </c>
      <c r="G513" s="46" t="s">
        <v>2141</v>
      </c>
      <c r="H513" s="47">
        <v>1191013.8500000001</v>
      </c>
      <c r="I513" s="47">
        <v>1</v>
      </c>
      <c r="J513" s="46" t="s">
        <v>115</v>
      </c>
      <c r="K513" s="48">
        <v>2</v>
      </c>
      <c r="L513" s="48" t="s">
        <v>116</v>
      </c>
      <c r="M513" s="45" t="s">
        <v>117</v>
      </c>
      <c r="N513" s="49">
        <v>0</v>
      </c>
      <c r="O513" s="49">
        <v>0</v>
      </c>
      <c r="P513" s="49">
        <v>0</v>
      </c>
      <c r="Q513" s="45" t="s">
        <v>102</v>
      </c>
      <c r="R513" s="45" t="s">
        <v>102</v>
      </c>
      <c r="S513" s="45" t="s">
        <v>102</v>
      </c>
      <c r="T513" s="45" t="s">
        <v>218</v>
      </c>
      <c r="U513" s="50">
        <v>4</v>
      </c>
    </row>
    <row r="514" spans="2:21" ht="14.5" outlineLevel="3">
      <c r="B514" s="43" t="s">
        <v>2142</v>
      </c>
      <c r="C514" s="44" t="s">
        <v>2143</v>
      </c>
      <c r="D514" s="45" t="s">
        <v>469</v>
      </c>
      <c r="E514" s="46" t="s">
        <v>1315</v>
      </c>
      <c r="F514" s="45" t="s">
        <v>2144</v>
      </c>
      <c r="G514" s="46" t="s">
        <v>2145</v>
      </c>
      <c r="H514" s="47">
        <v>1250080.1299999999</v>
      </c>
      <c r="I514" s="47">
        <v>1</v>
      </c>
      <c r="J514" s="46" t="s">
        <v>115</v>
      </c>
      <c r="K514" s="48">
        <v>2</v>
      </c>
      <c r="L514" s="48" t="s">
        <v>116</v>
      </c>
      <c r="M514" s="45" t="s">
        <v>117</v>
      </c>
      <c r="N514" s="49">
        <v>0</v>
      </c>
      <c r="O514" s="49">
        <v>0</v>
      </c>
      <c r="P514" s="49">
        <v>0</v>
      </c>
      <c r="Q514" s="45" t="s">
        <v>102</v>
      </c>
      <c r="R514" s="45" t="s">
        <v>102</v>
      </c>
      <c r="S514" s="45" t="s">
        <v>102</v>
      </c>
      <c r="T514" s="45" t="s">
        <v>223</v>
      </c>
      <c r="U514" s="50">
        <v>4</v>
      </c>
    </row>
    <row r="515" spans="2:21" ht="14.5" outlineLevel="3">
      <c r="B515" s="43" t="s">
        <v>2146</v>
      </c>
      <c r="C515" s="44" t="s">
        <v>2147</v>
      </c>
      <c r="D515" s="45" t="s">
        <v>392</v>
      </c>
      <c r="E515" s="46" t="s">
        <v>1315</v>
      </c>
      <c r="F515" s="45" t="s">
        <v>2148</v>
      </c>
      <c r="G515" s="46" t="s">
        <v>2149</v>
      </c>
      <c r="H515" s="47">
        <v>93756.01</v>
      </c>
      <c r="I515" s="47">
        <v>1</v>
      </c>
      <c r="J515" s="46" t="s">
        <v>115</v>
      </c>
      <c r="K515" s="48">
        <v>2</v>
      </c>
      <c r="L515" s="48" t="s">
        <v>116</v>
      </c>
      <c r="M515" s="45" t="s">
        <v>117</v>
      </c>
      <c r="N515" s="49">
        <v>0</v>
      </c>
      <c r="O515" s="49">
        <v>0</v>
      </c>
      <c r="P515" s="49">
        <v>0</v>
      </c>
      <c r="Q515" s="45" t="s">
        <v>102</v>
      </c>
      <c r="R515" s="45" t="s">
        <v>102</v>
      </c>
      <c r="S515" s="45" t="s">
        <v>102</v>
      </c>
      <c r="T515" s="45" t="s">
        <v>691</v>
      </c>
      <c r="U515" s="50">
        <v>4</v>
      </c>
    </row>
    <row r="516" spans="2:21" ht="14.5" outlineLevel="3">
      <c r="B516" s="43" t="s">
        <v>2150</v>
      </c>
      <c r="C516" s="44" t="s">
        <v>2151</v>
      </c>
      <c r="D516" s="45" t="s">
        <v>469</v>
      </c>
      <c r="E516" s="46" t="s">
        <v>1315</v>
      </c>
      <c r="F516" s="45" t="s">
        <v>2152</v>
      </c>
      <c r="G516" s="46" t="s">
        <v>2153</v>
      </c>
      <c r="H516" s="47">
        <v>1112556.6000000001</v>
      </c>
      <c r="I516" s="47">
        <v>1</v>
      </c>
      <c r="J516" s="46" t="s">
        <v>115</v>
      </c>
      <c r="K516" s="48">
        <v>2</v>
      </c>
      <c r="L516" s="48" t="s">
        <v>116</v>
      </c>
      <c r="M516" s="45" t="s">
        <v>117</v>
      </c>
      <c r="N516" s="49">
        <v>0</v>
      </c>
      <c r="O516" s="49">
        <v>0</v>
      </c>
      <c r="P516" s="49">
        <v>0</v>
      </c>
      <c r="Q516" s="45" t="s">
        <v>102</v>
      </c>
      <c r="R516" s="45" t="s">
        <v>102</v>
      </c>
      <c r="S516" s="45" t="s">
        <v>102</v>
      </c>
      <c r="T516" s="45" t="s">
        <v>736</v>
      </c>
      <c r="U516" s="50">
        <v>4</v>
      </c>
    </row>
    <row r="517" spans="2:21" ht="14.5" outlineLevel="3">
      <c r="B517" s="43" t="s">
        <v>2154</v>
      </c>
      <c r="C517" s="44" t="s">
        <v>2155</v>
      </c>
      <c r="D517" s="45" t="s">
        <v>469</v>
      </c>
      <c r="E517" s="46" t="s">
        <v>1315</v>
      </c>
      <c r="F517" s="45" t="s">
        <v>2156</v>
      </c>
      <c r="G517" s="46" t="s">
        <v>2157</v>
      </c>
      <c r="H517" s="47">
        <v>154590.32999999999</v>
      </c>
      <c r="I517" s="47">
        <v>2</v>
      </c>
      <c r="J517" s="46" t="s">
        <v>115</v>
      </c>
      <c r="K517" s="48">
        <v>2</v>
      </c>
      <c r="L517" s="48" t="s">
        <v>116</v>
      </c>
      <c r="M517" s="45" t="s">
        <v>117</v>
      </c>
      <c r="N517" s="49">
        <v>0</v>
      </c>
      <c r="O517" s="49">
        <v>0</v>
      </c>
      <c r="P517" s="49">
        <v>0</v>
      </c>
      <c r="Q517" s="45" t="s">
        <v>102</v>
      </c>
      <c r="R517" s="45" t="s">
        <v>102</v>
      </c>
      <c r="S517" s="45" t="s">
        <v>102</v>
      </c>
      <c r="T517" s="45" t="s">
        <v>741</v>
      </c>
      <c r="U517" s="50">
        <v>4</v>
      </c>
    </row>
    <row r="518" spans="2:21" ht="14.5" outlineLevel="3">
      <c r="B518" s="43" t="s">
        <v>2158</v>
      </c>
      <c r="C518" s="44" t="s">
        <v>2159</v>
      </c>
      <c r="D518" s="45" t="s">
        <v>458</v>
      </c>
      <c r="E518" s="46" t="s">
        <v>1315</v>
      </c>
      <c r="F518" s="45" t="s">
        <v>2160</v>
      </c>
      <c r="G518" s="46" t="s">
        <v>2161</v>
      </c>
      <c r="H518" s="47">
        <v>2578.29</v>
      </c>
      <c r="I518" s="47">
        <v>70</v>
      </c>
      <c r="J518" s="46" t="s">
        <v>115</v>
      </c>
      <c r="K518" s="48">
        <v>2</v>
      </c>
      <c r="L518" s="48" t="s">
        <v>116</v>
      </c>
      <c r="M518" s="45" t="s">
        <v>117</v>
      </c>
      <c r="N518" s="49">
        <v>0</v>
      </c>
      <c r="O518" s="49">
        <v>0</v>
      </c>
      <c r="P518" s="49">
        <v>0</v>
      </c>
      <c r="Q518" s="45" t="s">
        <v>102</v>
      </c>
      <c r="R518" s="45" t="s">
        <v>102</v>
      </c>
      <c r="S518" s="45" t="s">
        <v>102</v>
      </c>
      <c r="T518" s="45" t="s">
        <v>243</v>
      </c>
      <c r="U518" s="50">
        <v>4</v>
      </c>
    </row>
    <row r="519" spans="2:21" ht="14.5" outlineLevel="3">
      <c r="B519" s="43" t="s">
        <v>2162</v>
      </c>
      <c r="C519" s="44" t="s">
        <v>2163</v>
      </c>
      <c r="D519" s="45" t="s">
        <v>458</v>
      </c>
      <c r="E519" s="46" t="s">
        <v>1315</v>
      </c>
      <c r="F519" s="45" t="s">
        <v>2164</v>
      </c>
      <c r="G519" s="46" t="s">
        <v>2163</v>
      </c>
      <c r="H519" s="47">
        <v>26315.32</v>
      </c>
      <c r="I519" s="47">
        <v>10</v>
      </c>
      <c r="J519" s="46" t="s">
        <v>115</v>
      </c>
      <c r="K519" s="48">
        <v>2</v>
      </c>
      <c r="L519" s="48" t="s">
        <v>116</v>
      </c>
      <c r="M519" s="45" t="s">
        <v>117</v>
      </c>
      <c r="N519" s="49">
        <v>0</v>
      </c>
      <c r="O519" s="49">
        <v>0</v>
      </c>
      <c r="P519" s="49">
        <v>0</v>
      </c>
      <c r="Q519" s="45" t="s">
        <v>102</v>
      </c>
      <c r="R519" s="45" t="s">
        <v>102</v>
      </c>
      <c r="S519" s="45" t="s">
        <v>102</v>
      </c>
      <c r="T519" s="45" t="s">
        <v>750</v>
      </c>
      <c r="U519" s="50">
        <v>4</v>
      </c>
    </row>
    <row r="520" spans="2:21" ht="14.5" outlineLevel="3">
      <c r="B520" s="43" t="s">
        <v>2165</v>
      </c>
      <c r="C520" s="44" t="s">
        <v>2166</v>
      </c>
      <c r="D520" s="45" t="s">
        <v>458</v>
      </c>
      <c r="E520" s="46" t="s">
        <v>1315</v>
      </c>
      <c r="F520" s="45" t="s">
        <v>2167</v>
      </c>
      <c r="G520" s="46" t="s">
        <v>2166</v>
      </c>
      <c r="H520" s="47">
        <v>29132.25</v>
      </c>
      <c r="I520" s="47">
        <v>10</v>
      </c>
      <c r="J520" s="46" t="s">
        <v>115</v>
      </c>
      <c r="K520" s="48">
        <v>2</v>
      </c>
      <c r="L520" s="48" t="s">
        <v>116</v>
      </c>
      <c r="M520" s="45" t="s">
        <v>117</v>
      </c>
      <c r="N520" s="49">
        <v>0</v>
      </c>
      <c r="O520" s="49">
        <v>0</v>
      </c>
      <c r="P520" s="49">
        <v>0</v>
      </c>
      <c r="Q520" s="45" t="s">
        <v>102</v>
      </c>
      <c r="R520" s="45" t="s">
        <v>102</v>
      </c>
      <c r="S520" s="45" t="s">
        <v>102</v>
      </c>
      <c r="T520" s="45" t="s">
        <v>755</v>
      </c>
      <c r="U520" s="50">
        <v>4</v>
      </c>
    </row>
    <row r="521" spans="2:21" ht="14.5" outlineLevel="3">
      <c r="B521" s="43" t="s">
        <v>2168</v>
      </c>
      <c r="C521" s="44" t="s">
        <v>2169</v>
      </c>
      <c r="D521" s="45" t="s">
        <v>458</v>
      </c>
      <c r="E521" s="46" t="s">
        <v>1315</v>
      </c>
      <c r="F521" s="45" t="s">
        <v>2170</v>
      </c>
      <c r="G521" s="46" t="s">
        <v>2169</v>
      </c>
      <c r="H521" s="47">
        <v>19130.5</v>
      </c>
      <c r="I521" s="47">
        <v>50</v>
      </c>
      <c r="J521" s="46" t="s">
        <v>115</v>
      </c>
      <c r="K521" s="48">
        <v>2</v>
      </c>
      <c r="L521" s="48" t="s">
        <v>116</v>
      </c>
      <c r="M521" s="45" t="s">
        <v>117</v>
      </c>
      <c r="N521" s="49">
        <v>0</v>
      </c>
      <c r="O521" s="49">
        <v>0</v>
      </c>
      <c r="P521" s="49">
        <v>0</v>
      </c>
      <c r="Q521" s="45" t="s">
        <v>102</v>
      </c>
      <c r="R521" s="45" t="s">
        <v>102</v>
      </c>
      <c r="S521" s="45" t="s">
        <v>102</v>
      </c>
      <c r="T521" s="45" t="s">
        <v>760</v>
      </c>
      <c r="U521" s="50">
        <v>4</v>
      </c>
    </row>
    <row r="522" spans="2:21" ht="14.5" outlineLevel="3">
      <c r="B522" s="43" t="s">
        <v>2171</v>
      </c>
      <c r="C522" s="44" t="s">
        <v>2172</v>
      </c>
      <c r="D522" s="45" t="s">
        <v>458</v>
      </c>
      <c r="E522" s="46" t="s">
        <v>1315</v>
      </c>
      <c r="F522" s="45" t="s">
        <v>2173</v>
      </c>
      <c r="G522" s="46" t="s">
        <v>2174</v>
      </c>
      <c r="H522" s="47">
        <v>474061.47</v>
      </c>
      <c r="I522" s="47">
        <v>3</v>
      </c>
      <c r="J522" s="46" t="s">
        <v>115</v>
      </c>
      <c r="K522" s="48">
        <v>2</v>
      </c>
      <c r="L522" s="48" t="s">
        <v>116</v>
      </c>
      <c r="M522" s="45" t="s">
        <v>117</v>
      </c>
      <c r="N522" s="49">
        <v>0</v>
      </c>
      <c r="O522" s="49">
        <v>0</v>
      </c>
      <c r="P522" s="49">
        <v>0</v>
      </c>
      <c r="Q522" s="45" t="s">
        <v>102</v>
      </c>
      <c r="R522" s="45" t="s">
        <v>102</v>
      </c>
      <c r="S522" s="45" t="s">
        <v>102</v>
      </c>
      <c r="T522" s="45" t="s">
        <v>765</v>
      </c>
      <c r="U522" s="50">
        <v>4</v>
      </c>
    </row>
    <row r="523" spans="2:21" ht="14.5" outlineLevel="3">
      <c r="B523" s="43" t="s">
        <v>2175</v>
      </c>
      <c r="C523" s="44" t="s">
        <v>2176</v>
      </c>
      <c r="D523" s="45" t="s">
        <v>392</v>
      </c>
      <c r="E523" s="46" t="s">
        <v>1315</v>
      </c>
      <c r="F523" s="45" t="s">
        <v>2177</v>
      </c>
      <c r="G523" s="46" t="s">
        <v>2178</v>
      </c>
      <c r="H523" s="47">
        <v>331491.90999999997</v>
      </c>
      <c r="I523" s="47">
        <v>1</v>
      </c>
      <c r="J523" s="46" t="s">
        <v>115</v>
      </c>
      <c r="K523" s="48">
        <v>2</v>
      </c>
      <c r="L523" s="48" t="s">
        <v>116</v>
      </c>
      <c r="M523" s="45" t="s">
        <v>117</v>
      </c>
      <c r="N523" s="49">
        <v>0</v>
      </c>
      <c r="O523" s="49">
        <v>0</v>
      </c>
      <c r="P523" s="49">
        <v>0</v>
      </c>
      <c r="Q523" s="45" t="s">
        <v>102</v>
      </c>
      <c r="R523" s="45" t="s">
        <v>102</v>
      </c>
      <c r="S523" s="45" t="s">
        <v>102</v>
      </c>
      <c r="T523" s="45" t="s">
        <v>770</v>
      </c>
      <c r="U523" s="50">
        <v>4</v>
      </c>
    </row>
    <row r="524" spans="2:21" ht="14.5" outlineLevel="3">
      <c r="B524" s="43" t="s">
        <v>2179</v>
      </c>
      <c r="C524" s="44" t="s">
        <v>2180</v>
      </c>
      <c r="D524" s="45" t="s">
        <v>392</v>
      </c>
      <c r="E524" s="46" t="s">
        <v>1315</v>
      </c>
      <c r="F524" s="45" t="s">
        <v>2181</v>
      </c>
      <c r="G524" s="46" t="s">
        <v>2182</v>
      </c>
      <c r="H524" s="47">
        <v>437528.05</v>
      </c>
      <c r="I524" s="47">
        <v>1</v>
      </c>
      <c r="J524" s="46" t="s">
        <v>115</v>
      </c>
      <c r="K524" s="48">
        <v>2</v>
      </c>
      <c r="L524" s="48" t="s">
        <v>116</v>
      </c>
      <c r="M524" s="45" t="s">
        <v>117</v>
      </c>
      <c r="N524" s="49">
        <v>0</v>
      </c>
      <c r="O524" s="49">
        <v>0</v>
      </c>
      <c r="P524" s="49">
        <v>0</v>
      </c>
      <c r="Q524" s="45" t="s">
        <v>102</v>
      </c>
      <c r="R524" s="45" t="s">
        <v>102</v>
      </c>
      <c r="S524" s="45" t="s">
        <v>102</v>
      </c>
      <c r="T524" s="45" t="s">
        <v>778</v>
      </c>
      <c r="U524" s="50">
        <v>4</v>
      </c>
    </row>
    <row r="525" spans="2:21" ht="14.5" outlineLevel="2">
      <c r="B525" s="35" t="s">
        <v>2183</v>
      </c>
      <c r="C525" s="36" t="s">
        <v>2184</v>
      </c>
      <c r="D525" s="37" t="s">
        <v>102</v>
      </c>
      <c r="E525" s="38" t="s">
        <v>102</v>
      </c>
      <c r="F525" s="37" t="s">
        <v>102</v>
      </c>
      <c r="G525" s="38" t="s">
        <v>102</v>
      </c>
      <c r="H525" s="39">
        <v>0</v>
      </c>
      <c r="I525" s="39">
        <v>0</v>
      </c>
      <c r="J525" s="38" t="s">
        <v>102</v>
      </c>
      <c r="K525" s="40">
        <v>0</v>
      </c>
      <c r="L525" s="40" t="s">
        <v>102</v>
      </c>
      <c r="M525" s="37" t="s">
        <v>102</v>
      </c>
      <c r="N525" s="41">
        <v>0</v>
      </c>
      <c r="O525" s="41">
        <v>0</v>
      </c>
      <c r="P525" s="41">
        <v>0</v>
      </c>
      <c r="Q525" s="37" t="s">
        <v>102</v>
      </c>
      <c r="R525" s="37" t="s">
        <v>102</v>
      </c>
      <c r="S525" s="37" t="s">
        <v>2185</v>
      </c>
      <c r="T525" s="37" t="s">
        <v>102</v>
      </c>
      <c r="U525" s="42">
        <v>3</v>
      </c>
    </row>
    <row r="526" spans="2:21" ht="14.5" outlineLevel="3">
      <c r="B526" s="43" t="s">
        <v>2186</v>
      </c>
      <c r="C526" s="44" t="s">
        <v>2187</v>
      </c>
      <c r="D526" s="45" t="s">
        <v>392</v>
      </c>
      <c r="E526" s="46" t="s">
        <v>1315</v>
      </c>
      <c r="F526" s="45" t="s">
        <v>2188</v>
      </c>
      <c r="G526" s="46" t="s">
        <v>2189</v>
      </c>
      <c r="H526" s="47">
        <v>810433.44</v>
      </c>
      <c r="I526" s="47">
        <v>1</v>
      </c>
      <c r="J526" s="46" t="s">
        <v>115</v>
      </c>
      <c r="K526" s="48">
        <v>2</v>
      </c>
      <c r="L526" s="48" t="s">
        <v>116</v>
      </c>
      <c r="M526" s="45" t="s">
        <v>117</v>
      </c>
      <c r="N526" s="49">
        <v>0</v>
      </c>
      <c r="O526" s="49">
        <v>0</v>
      </c>
      <c r="P526" s="49">
        <v>0</v>
      </c>
      <c r="Q526" s="45" t="s">
        <v>102</v>
      </c>
      <c r="R526" s="45" t="s">
        <v>102</v>
      </c>
      <c r="S526" s="45" t="s">
        <v>102</v>
      </c>
      <c r="T526" s="45" t="s">
        <v>118</v>
      </c>
      <c r="U526" s="50">
        <v>4</v>
      </c>
    </row>
    <row r="527" spans="2:21" ht="14.5" outlineLevel="3">
      <c r="B527" s="43" t="s">
        <v>2190</v>
      </c>
      <c r="C527" s="44" t="s">
        <v>2191</v>
      </c>
      <c r="D527" s="45" t="s">
        <v>392</v>
      </c>
      <c r="E527" s="46" t="s">
        <v>1315</v>
      </c>
      <c r="F527" s="45" t="s">
        <v>2192</v>
      </c>
      <c r="G527" s="46" t="s">
        <v>2193</v>
      </c>
      <c r="H527" s="47">
        <v>6279168.8200000003</v>
      </c>
      <c r="I527" s="47">
        <v>1</v>
      </c>
      <c r="J527" s="46" t="s">
        <v>115</v>
      </c>
      <c r="K527" s="48">
        <v>2</v>
      </c>
      <c r="L527" s="48" t="s">
        <v>116</v>
      </c>
      <c r="M527" s="45" t="s">
        <v>117</v>
      </c>
      <c r="N527" s="49">
        <v>0</v>
      </c>
      <c r="O527" s="49">
        <v>0</v>
      </c>
      <c r="P527" s="49">
        <v>0</v>
      </c>
      <c r="Q527" s="45" t="s">
        <v>102</v>
      </c>
      <c r="R527" s="45" t="s">
        <v>102</v>
      </c>
      <c r="S527" s="45" t="s">
        <v>102</v>
      </c>
      <c r="T527" s="45" t="s">
        <v>123</v>
      </c>
      <c r="U527" s="50">
        <v>4</v>
      </c>
    </row>
    <row r="528" spans="2:21" ht="14.5" outlineLevel="3">
      <c r="B528" s="43" t="s">
        <v>2194</v>
      </c>
      <c r="C528" s="44" t="s">
        <v>2195</v>
      </c>
      <c r="D528" s="45" t="s">
        <v>469</v>
      </c>
      <c r="E528" s="46" t="s">
        <v>1315</v>
      </c>
      <c r="F528" s="45" t="s">
        <v>2196</v>
      </c>
      <c r="G528" s="46" t="s">
        <v>2197</v>
      </c>
      <c r="H528" s="47">
        <v>2344115.27</v>
      </c>
      <c r="I528" s="47">
        <v>1</v>
      </c>
      <c r="J528" s="46" t="s">
        <v>115</v>
      </c>
      <c r="K528" s="48">
        <v>2</v>
      </c>
      <c r="L528" s="48" t="s">
        <v>116</v>
      </c>
      <c r="M528" s="45" t="s">
        <v>117</v>
      </c>
      <c r="N528" s="49">
        <v>0</v>
      </c>
      <c r="O528" s="49">
        <v>0</v>
      </c>
      <c r="P528" s="49">
        <v>0</v>
      </c>
      <c r="Q528" s="45" t="s">
        <v>102</v>
      </c>
      <c r="R528" s="45" t="s">
        <v>102</v>
      </c>
      <c r="S528" s="45" t="s">
        <v>102</v>
      </c>
      <c r="T528" s="45" t="s">
        <v>128</v>
      </c>
      <c r="U528" s="50">
        <v>4</v>
      </c>
    </row>
    <row r="529" spans="2:21" ht="14.5" outlineLevel="3">
      <c r="B529" s="43" t="s">
        <v>2198</v>
      </c>
      <c r="C529" s="44" t="s">
        <v>2199</v>
      </c>
      <c r="D529" s="45" t="s">
        <v>469</v>
      </c>
      <c r="E529" s="46" t="s">
        <v>1315</v>
      </c>
      <c r="F529" s="45" t="s">
        <v>2200</v>
      </c>
      <c r="G529" s="46" t="s">
        <v>2201</v>
      </c>
      <c r="H529" s="47">
        <v>1563486.32</v>
      </c>
      <c r="I529" s="47">
        <v>1</v>
      </c>
      <c r="J529" s="46" t="s">
        <v>115</v>
      </c>
      <c r="K529" s="48">
        <v>2</v>
      </c>
      <c r="L529" s="48" t="s">
        <v>116</v>
      </c>
      <c r="M529" s="45" t="s">
        <v>117</v>
      </c>
      <c r="N529" s="49">
        <v>0</v>
      </c>
      <c r="O529" s="49">
        <v>0</v>
      </c>
      <c r="P529" s="49">
        <v>0</v>
      </c>
      <c r="Q529" s="45" t="s">
        <v>102</v>
      </c>
      <c r="R529" s="45" t="s">
        <v>102</v>
      </c>
      <c r="S529" s="45" t="s">
        <v>102</v>
      </c>
      <c r="T529" s="45" t="s">
        <v>133</v>
      </c>
      <c r="U529" s="50">
        <v>4</v>
      </c>
    </row>
    <row r="530" spans="2:21" ht="14.5" outlineLevel="3">
      <c r="B530" s="43" t="s">
        <v>2202</v>
      </c>
      <c r="C530" s="44" t="s">
        <v>2203</v>
      </c>
      <c r="D530" s="45" t="s">
        <v>469</v>
      </c>
      <c r="E530" s="46" t="s">
        <v>1315</v>
      </c>
      <c r="F530" s="45" t="s">
        <v>2204</v>
      </c>
      <c r="G530" s="46" t="s">
        <v>2205</v>
      </c>
      <c r="H530" s="47">
        <v>5479259.7800000003</v>
      </c>
      <c r="I530" s="47">
        <v>1</v>
      </c>
      <c r="J530" s="46" t="s">
        <v>115</v>
      </c>
      <c r="K530" s="48">
        <v>2</v>
      </c>
      <c r="L530" s="48" t="s">
        <v>116</v>
      </c>
      <c r="M530" s="45" t="s">
        <v>117</v>
      </c>
      <c r="N530" s="49">
        <v>0</v>
      </c>
      <c r="O530" s="49">
        <v>0</v>
      </c>
      <c r="P530" s="49">
        <v>0</v>
      </c>
      <c r="Q530" s="45" t="s">
        <v>102</v>
      </c>
      <c r="R530" s="45" t="s">
        <v>102</v>
      </c>
      <c r="S530" s="45" t="s">
        <v>102</v>
      </c>
      <c r="T530" s="45" t="s">
        <v>138</v>
      </c>
      <c r="U530" s="50">
        <v>4</v>
      </c>
    </row>
    <row r="531" spans="2:21" ht="14.5" outlineLevel="3">
      <c r="B531" s="43" t="s">
        <v>2206</v>
      </c>
      <c r="C531" s="44" t="s">
        <v>1335</v>
      </c>
      <c r="D531" s="45" t="s">
        <v>458</v>
      </c>
      <c r="E531" s="46" t="s">
        <v>1315</v>
      </c>
      <c r="F531" s="45" t="s">
        <v>2207</v>
      </c>
      <c r="G531" s="46" t="s">
        <v>1337</v>
      </c>
      <c r="H531" s="47">
        <v>362362.57</v>
      </c>
      <c r="I531" s="47">
        <v>10</v>
      </c>
      <c r="J531" s="46" t="s">
        <v>115</v>
      </c>
      <c r="K531" s="48">
        <v>2</v>
      </c>
      <c r="L531" s="48" t="s">
        <v>116</v>
      </c>
      <c r="M531" s="45" t="s">
        <v>117</v>
      </c>
      <c r="N531" s="49">
        <v>0</v>
      </c>
      <c r="O531" s="49">
        <v>0</v>
      </c>
      <c r="P531" s="49">
        <v>0</v>
      </c>
      <c r="Q531" s="45" t="s">
        <v>102</v>
      </c>
      <c r="R531" s="45" t="s">
        <v>102</v>
      </c>
      <c r="S531" s="45" t="s">
        <v>102</v>
      </c>
      <c r="T531" s="45" t="s">
        <v>143</v>
      </c>
      <c r="U531" s="50">
        <v>4</v>
      </c>
    </row>
    <row r="532" spans="2:21" ht="14.5" outlineLevel="3">
      <c r="B532" s="43" t="s">
        <v>2208</v>
      </c>
      <c r="C532" s="44" t="s">
        <v>1339</v>
      </c>
      <c r="D532" s="45" t="s">
        <v>469</v>
      </c>
      <c r="E532" s="46" t="s">
        <v>1315</v>
      </c>
      <c r="F532" s="45" t="s">
        <v>2209</v>
      </c>
      <c r="G532" s="46" t="s">
        <v>1341</v>
      </c>
      <c r="H532" s="47">
        <v>42601.11</v>
      </c>
      <c r="I532" s="47">
        <v>1</v>
      </c>
      <c r="J532" s="46" t="s">
        <v>115</v>
      </c>
      <c r="K532" s="48">
        <v>2</v>
      </c>
      <c r="L532" s="48" t="s">
        <v>116</v>
      </c>
      <c r="M532" s="45" t="s">
        <v>117</v>
      </c>
      <c r="N532" s="49">
        <v>0</v>
      </c>
      <c r="O532" s="49">
        <v>0</v>
      </c>
      <c r="P532" s="49">
        <v>0</v>
      </c>
      <c r="Q532" s="45" t="s">
        <v>102</v>
      </c>
      <c r="R532" s="45" t="s">
        <v>102</v>
      </c>
      <c r="S532" s="45" t="s">
        <v>102</v>
      </c>
      <c r="T532" s="45" t="s">
        <v>176</v>
      </c>
      <c r="U532" s="50">
        <v>4</v>
      </c>
    </row>
    <row r="533" spans="2:21" ht="14.5" outlineLevel="3">
      <c r="B533" s="43" t="s">
        <v>2210</v>
      </c>
      <c r="C533" s="44" t="s">
        <v>2211</v>
      </c>
      <c r="D533" s="45" t="s">
        <v>458</v>
      </c>
      <c r="E533" s="46" t="s">
        <v>1315</v>
      </c>
      <c r="F533" s="45" t="s">
        <v>2212</v>
      </c>
      <c r="G533" s="46" t="s">
        <v>2213</v>
      </c>
      <c r="H533" s="47">
        <v>37958.699999999997</v>
      </c>
      <c r="I533" s="47">
        <v>1</v>
      </c>
      <c r="J533" s="46" t="s">
        <v>115</v>
      </c>
      <c r="K533" s="48">
        <v>2</v>
      </c>
      <c r="L533" s="48" t="s">
        <v>116</v>
      </c>
      <c r="M533" s="45" t="s">
        <v>117</v>
      </c>
      <c r="N533" s="49">
        <v>0</v>
      </c>
      <c r="O533" s="49">
        <v>0</v>
      </c>
      <c r="P533" s="49">
        <v>0</v>
      </c>
      <c r="Q533" s="45" t="s">
        <v>102</v>
      </c>
      <c r="R533" s="45" t="s">
        <v>102</v>
      </c>
      <c r="S533" s="45" t="s">
        <v>102</v>
      </c>
      <c r="T533" s="45" t="s">
        <v>182</v>
      </c>
      <c r="U533" s="50">
        <v>4</v>
      </c>
    </row>
    <row r="534" spans="2:21" ht="14.5" outlineLevel="3">
      <c r="B534" s="43" t="s">
        <v>2214</v>
      </c>
      <c r="C534" s="44" t="s">
        <v>2215</v>
      </c>
      <c r="D534" s="45" t="s">
        <v>458</v>
      </c>
      <c r="E534" s="46" t="s">
        <v>1315</v>
      </c>
      <c r="F534" s="45" t="s">
        <v>2216</v>
      </c>
      <c r="G534" s="46" t="s">
        <v>2217</v>
      </c>
      <c r="H534" s="47">
        <v>14958.55</v>
      </c>
      <c r="I534" s="47">
        <v>321</v>
      </c>
      <c r="J534" s="46" t="s">
        <v>115</v>
      </c>
      <c r="K534" s="48">
        <v>2</v>
      </c>
      <c r="L534" s="48" t="s">
        <v>116</v>
      </c>
      <c r="M534" s="45" t="s">
        <v>117</v>
      </c>
      <c r="N534" s="49">
        <v>0</v>
      </c>
      <c r="O534" s="49">
        <v>0</v>
      </c>
      <c r="P534" s="49">
        <v>0</v>
      </c>
      <c r="Q534" s="45" t="s">
        <v>102</v>
      </c>
      <c r="R534" s="45" t="s">
        <v>102</v>
      </c>
      <c r="S534" s="45" t="s">
        <v>102</v>
      </c>
      <c r="T534" s="45" t="s">
        <v>187</v>
      </c>
      <c r="U534" s="50">
        <v>4</v>
      </c>
    </row>
    <row r="535" spans="2:21" ht="14.5" outlineLevel="3">
      <c r="B535" s="43" t="s">
        <v>2218</v>
      </c>
      <c r="C535" s="44" t="s">
        <v>2219</v>
      </c>
      <c r="D535" s="45" t="s">
        <v>458</v>
      </c>
      <c r="E535" s="46" t="s">
        <v>1315</v>
      </c>
      <c r="F535" s="45" t="s">
        <v>2220</v>
      </c>
      <c r="G535" s="46" t="s">
        <v>2221</v>
      </c>
      <c r="H535" s="47">
        <v>49897.4</v>
      </c>
      <c r="I535" s="47">
        <v>17</v>
      </c>
      <c r="J535" s="46" t="s">
        <v>115</v>
      </c>
      <c r="K535" s="48">
        <v>2</v>
      </c>
      <c r="L535" s="48" t="s">
        <v>116</v>
      </c>
      <c r="M535" s="45" t="s">
        <v>117</v>
      </c>
      <c r="N535" s="49">
        <v>0</v>
      </c>
      <c r="O535" s="49">
        <v>0</v>
      </c>
      <c r="P535" s="49">
        <v>0</v>
      </c>
      <c r="Q535" s="45" t="s">
        <v>102</v>
      </c>
      <c r="R535" s="45" t="s">
        <v>102</v>
      </c>
      <c r="S535" s="45" t="s">
        <v>102</v>
      </c>
      <c r="T535" s="45" t="s">
        <v>259</v>
      </c>
      <c r="U535" s="50">
        <v>4</v>
      </c>
    </row>
    <row r="536" spans="2:21" ht="14.5" outlineLevel="3">
      <c r="B536" s="43" t="s">
        <v>2222</v>
      </c>
      <c r="C536" s="44" t="s">
        <v>2223</v>
      </c>
      <c r="D536" s="45" t="s">
        <v>458</v>
      </c>
      <c r="E536" s="46" t="s">
        <v>1315</v>
      </c>
      <c r="F536" s="45" t="s">
        <v>2224</v>
      </c>
      <c r="G536" s="46" t="s">
        <v>2225</v>
      </c>
      <c r="H536" s="47">
        <v>2176.58</v>
      </c>
      <c r="I536" s="47">
        <v>321</v>
      </c>
      <c r="J536" s="46" t="s">
        <v>115</v>
      </c>
      <c r="K536" s="48">
        <v>2</v>
      </c>
      <c r="L536" s="48" t="s">
        <v>116</v>
      </c>
      <c r="M536" s="45" t="s">
        <v>117</v>
      </c>
      <c r="N536" s="49">
        <v>0</v>
      </c>
      <c r="O536" s="49">
        <v>0</v>
      </c>
      <c r="P536" s="49">
        <v>0</v>
      </c>
      <c r="Q536" s="45" t="s">
        <v>102</v>
      </c>
      <c r="R536" s="45" t="s">
        <v>102</v>
      </c>
      <c r="S536" s="45" t="s">
        <v>102</v>
      </c>
      <c r="T536" s="45" t="s">
        <v>192</v>
      </c>
      <c r="U536" s="50">
        <v>4</v>
      </c>
    </row>
    <row r="537" spans="2:21" ht="14.5" outlineLevel="3">
      <c r="B537" s="43" t="s">
        <v>2226</v>
      </c>
      <c r="C537" s="44" t="s">
        <v>2227</v>
      </c>
      <c r="D537" s="45" t="s">
        <v>458</v>
      </c>
      <c r="E537" s="46" t="s">
        <v>1315</v>
      </c>
      <c r="F537" s="45" t="s">
        <v>2228</v>
      </c>
      <c r="G537" s="46" t="s">
        <v>2229</v>
      </c>
      <c r="H537" s="47">
        <v>10243.25</v>
      </c>
      <c r="I537" s="47">
        <v>221</v>
      </c>
      <c r="J537" s="46" t="s">
        <v>115</v>
      </c>
      <c r="K537" s="48">
        <v>2</v>
      </c>
      <c r="L537" s="48" t="s">
        <v>116</v>
      </c>
      <c r="M537" s="45" t="s">
        <v>117</v>
      </c>
      <c r="N537" s="49">
        <v>0</v>
      </c>
      <c r="O537" s="49">
        <v>0</v>
      </c>
      <c r="P537" s="49">
        <v>0</v>
      </c>
      <c r="Q537" s="45" t="s">
        <v>102</v>
      </c>
      <c r="R537" s="45" t="s">
        <v>102</v>
      </c>
      <c r="S537" s="45" t="s">
        <v>102</v>
      </c>
      <c r="T537" s="45" t="s">
        <v>615</v>
      </c>
      <c r="U537" s="50">
        <v>4</v>
      </c>
    </row>
    <row r="538" spans="2:21" ht="14.5" outlineLevel="3">
      <c r="B538" s="43" t="s">
        <v>2230</v>
      </c>
      <c r="C538" s="44" t="s">
        <v>2231</v>
      </c>
      <c r="D538" s="45" t="s">
        <v>458</v>
      </c>
      <c r="E538" s="46" t="s">
        <v>1315</v>
      </c>
      <c r="F538" s="45" t="s">
        <v>2232</v>
      </c>
      <c r="G538" s="46" t="s">
        <v>2233</v>
      </c>
      <c r="H538" s="47">
        <v>7948.1</v>
      </c>
      <c r="I538" s="47">
        <v>110</v>
      </c>
      <c r="J538" s="46" t="s">
        <v>115</v>
      </c>
      <c r="K538" s="48">
        <v>2</v>
      </c>
      <c r="L538" s="48" t="s">
        <v>116</v>
      </c>
      <c r="M538" s="45" t="s">
        <v>117</v>
      </c>
      <c r="N538" s="49">
        <v>0</v>
      </c>
      <c r="O538" s="49">
        <v>0</v>
      </c>
      <c r="P538" s="49">
        <v>0</v>
      </c>
      <c r="Q538" s="45" t="s">
        <v>102</v>
      </c>
      <c r="R538" s="45" t="s">
        <v>102</v>
      </c>
      <c r="S538" s="45" t="s">
        <v>102</v>
      </c>
      <c r="T538" s="45" t="s">
        <v>268</v>
      </c>
      <c r="U538" s="50">
        <v>4</v>
      </c>
    </row>
    <row r="539" spans="2:21" ht="14.5" outlineLevel="3">
      <c r="B539" s="43" t="s">
        <v>2234</v>
      </c>
      <c r="C539" s="44" t="s">
        <v>2235</v>
      </c>
      <c r="D539" s="45" t="s">
        <v>458</v>
      </c>
      <c r="E539" s="46" t="s">
        <v>1315</v>
      </c>
      <c r="F539" s="45" t="s">
        <v>2236</v>
      </c>
      <c r="G539" s="46" t="s">
        <v>2237</v>
      </c>
      <c r="H539" s="47">
        <v>2963.98</v>
      </c>
      <c r="I539" s="47">
        <v>321</v>
      </c>
      <c r="J539" s="46" t="s">
        <v>115</v>
      </c>
      <c r="K539" s="48">
        <v>2</v>
      </c>
      <c r="L539" s="48" t="s">
        <v>116</v>
      </c>
      <c r="M539" s="45" t="s">
        <v>117</v>
      </c>
      <c r="N539" s="49">
        <v>0</v>
      </c>
      <c r="O539" s="49">
        <v>0</v>
      </c>
      <c r="P539" s="49">
        <v>0</v>
      </c>
      <c r="Q539" s="45" t="s">
        <v>102</v>
      </c>
      <c r="R539" s="45" t="s">
        <v>102</v>
      </c>
      <c r="S539" s="45" t="s">
        <v>102</v>
      </c>
      <c r="T539" s="45" t="s">
        <v>273</v>
      </c>
      <c r="U539" s="50">
        <v>4</v>
      </c>
    </row>
    <row r="540" spans="2:21" ht="14.5" outlineLevel="3">
      <c r="B540" s="43" t="s">
        <v>2238</v>
      </c>
      <c r="C540" s="44" t="s">
        <v>2239</v>
      </c>
      <c r="D540" s="45" t="s">
        <v>458</v>
      </c>
      <c r="E540" s="46" t="s">
        <v>1315</v>
      </c>
      <c r="F540" s="45" t="s">
        <v>2240</v>
      </c>
      <c r="G540" s="46" t="s">
        <v>2241</v>
      </c>
      <c r="H540" s="47">
        <v>11562.11</v>
      </c>
      <c r="I540" s="47">
        <v>338</v>
      </c>
      <c r="J540" s="46" t="s">
        <v>115</v>
      </c>
      <c r="K540" s="48">
        <v>2</v>
      </c>
      <c r="L540" s="48" t="s">
        <v>116</v>
      </c>
      <c r="M540" s="45" t="s">
        <v>117</v>
      </c>
      <c r="N540" s="49">
        <v>0</v>
      </c>
      <c r="O540" s="49">
        <v>0</v>
      </c>
      <c r="P540" s="49">
        <v>0</v>
      </c>
      <c r="Q540" s="45" t="s">
        <v>102</v>
      </c>
      <c r="R540" s="45" t="s">
        <v>102</v>
      </c>
      <c r="S540" s="45" t="s">
        <v>102</v>
      </c>
      <c r="T540" s="45" t="s">
        <v>198</v>
      </c>
      <c r="U540" s="50">
        <v>4</v>
      </c>
    </row>
    <row r="541" spans="2:21" ht="14.5" outlineLevel="3">
      <c r="B541" s="43" t="s">
        <v>2242</v>
      </c>
      <c r="C541" s="44" t="s">
        <v>2243</v>
      </c>
      <c r="D541" s="45" t="s">
        <v>469</v>
      </c>
      <c r="E541" s="46" t="s">
        <v>1315</v>
      </c>
      <c r="F541" s="45" t="s">
        <v>2244</v>
      </c>
      <c r="G541" s="46" t="s">
        <v>2245</v>
      </c>
      <c r="H541" s="47">
        <v>713326.98</v>
      </c>
      <c r="I541" s="47">
        <v>1</v>
      </c>
      <c r="J541" s="46" t="s">
        <v>115</v>
      </c>
      <c r="K541" s="48">
        <v>2</v>
      </c>
      <c r="L541" s="48" t="s">
        <v>116</v>
      </c>
      <c r="M541" s="45" t="s">
        <v>117</v>
      </c>
      <c r="N541" s="49">
        <v>0</v>
      </c>
      <c r="O541" s="49">
        <v>0</v>
      </c>
      <c r="P541" s="49">
        <v>0</v>
      </c>
      <c r="Q541" s="45" t="s">
        <v>102</v>
      </c>
      <c r="R541" s="45" t="s">
        <v>102</v>
      </c>
      <c r="S541" s="45" t="s">
        <v>102</v>
      </c>
      <c r="T541" s="45" t="s">
        <v>283</v>
      </c>
      <c r="U541" s="50">
        <v>4</v>
      </c>
    </row>
    <row r="542" spans="2:21" ht="14.5" outlineLevel="3">
      <c r="B542" s="43" t="s">
        <v>2246</v>
      </c>
      <c r="C542" s="44" t="s">
        <v>2247</v>
      </c>
      <c r="D542" s="45" t="s">
        <v>458</v>
      </c>
      <c r="E542" s="46" t="s">
        <v>1315</v>
      </c>
      <c r="F542" s="45" t="s">
        <v>2248</v>
      </c>
      <c r="G542" s="46" t="s">
        <v>2249</v>
      </c>
      <c r="H542" s="47">
        <v>27359.51</v>
      </c>
      <c r="I542" s="47">
        <v>21</v>
      </c>
      <c r="J542" s="46" t="s">
        <v>115</v>
      </c>
      <c r="K542" s="48">
        <v>2</v>
      </c>
      <c r="L542" s="48" t="s">
        <v>116</v>
      </c>
      <c r="M542" s="45" t="s">
        <v>117</v>
      </c>
      <c r="N542" s="49">
        <v>0</v>
      </c>
      <c r="O542" s="49">
        <v>0</v>
      </c>
      <c r="P542" s="49">
        <v>0</v>
      </c>
      <c r="Q542" s="45" t="s">
        <v>102</v>
      </c>
      <c r="R542" s="45" t="s">
        <v>102</v>
      </c>
      <c r="S542" s="45" t="s">
        <v>102</v>
      </c>
      <c r="T542" s="45" t="s">
        <v>288</v>
      </c>
      <c r="U542" s="50">
        <v>4</v>
      </c>
    </row>
    <row r="543" spans="2:21" ht="14.5" outlineLevel="3">
      <c r="B543" s="43" t="s">
        <v>2250</v>
      </c>
      <c r="C543" s="44" t="s">
        <v>2251</v>
      </c>
      <c r="D543" s="45" t="s">
        <v>392</v>
      </c>
      <c r="E543" s="46" t="s">
        <v>1315</v>
      </c>
      <c r="F543" s="45" t="s">
        <v>2252</v>
      </c>
      <c r="G543" s="46" t="s">
        <v>2253</v>
      </c>
      <c r="H543" s="47">
        <v>271398</v>
      </c>
      <c r="I543" s="47">
        <v>1</v>
      </c>
      <c r="J543" s="46" t="s">
        <v>115</v>
      </c>
      <c r="K543" s="48">
        <v>2</v>
      </c>
      <c r="L543" s="48" t="s">
        <v>116</v>
      </c>
      <c r="M543" s="45" t="s">
        <v>117</v>
      </c>
      <c r="N543" s="49">
        <v>0</v>
      </c>
      <c r="O543" s="49">
        <v>0</v>
      </c>
      <c r="P543" s="49">
        <v>0</v>
      </c>
      <c r="Q543" s="45" t="s">
        <v>102</v>
      </c>
      <c r="R543" s="45" t="s">
        <v>102</v>
      </c>
      <c r="S543" s="45" t="s">
        <v>102</v>
      </c>
      <c r="T543" s="45" t="s">
        <v>203</v>
      </c>
      <c r="U543" s="50">
        <v>4</v>
      </c>
    </row>
    <row r="544" spans="2:21" ht="14.5" outlineLevel="3">
      <c r="B544" s="43" t="s">
        <v>2254</v>
      </c>
      <c r="C544" s="44" t="s">
        <v>2255</v>
      </c>
      <c r="D544" s="45" t="s">
        <v>392</v>
      </c>
      <c r="E544" s="46" t="s">
        <v>1315</v>
      </c>
      <c r="F544" s="45" t="s">
        <v>2256</v>
      </c>
      <c r="G544" s="46" t="s">
        <v>2257</v>
      </c>
      <c r="H544" s="47">
        <v>16984.79</v>
      </c>
      <c r="I544" s="47">
        <v>1</v>
      </c>
      <c r="J544" s="46" t="s">
        <v>115</v>
      </c>
      <c r="K544" s="48">
        <v>2</v>
      </c>
      <c r="L544" s="48" t="s">
        <v>116</v>
      </c>
      <c r="M544" s="45" t="s">
        <v>117</v>
      </c>
      <c r="N544" s="49">
        <v>0</v>
      </c>
      <c r="O544" s="49">
        <v>0</v>
      </c>
      <c r="P544" s="49">
        <v>0</v>
      </c>
      <c r="Q544" s="45" t="s">
        <v>102</v>
      </c>
      <c r="R544" s="45" t="s">
        <v>102</v>
      </c>
      <c r="S544" s="45" t="s">
        <v>102</v>
      </c>
      <c r="T544" s="45" t="s">
        <v>298</v>
      </c>
      <c r="U544" s="50">
        <v>4</v>
      </c>
    </row>
    <row r="545" spans="2:21" ht="14.5" outlineLevel="2">
      <c r="B545" s="35" t="s">
        <v>2258</v>
      </c>
      <c r="C545" s="36" t="s">
        <v>2259</v>
      </c>
      <c r="D545" s="37" t="s">
        <v>102</v>
      </c>
      <c r="E545" s="38" t="s">
        <v>102</v>
      </c>
      <c r="F545" s="37" t="s">
        <v>102</v>
      </c>
      <c r="G545" s="38" t="s">
        <v>102</v>
      </c>
      <c r="H545" s="39">
        <v>0</v>
      </c>
      <c r="I545" s="39">
        <v>0</v>
      </c>
      <c r="J545" s="38" t="s">
        <v>102</v>
      </c>
      <c r="K545" s="40">
        <v>0</v>
      </c>
      <c r="L545" s="40" t="s">
        <v>102</v>
      </c>
      <c r="M545" s="37" t="s">
        <v>102</v>
      </c>
      <c r="N545" s="41">
        <v>0</v>
      </c>
      <c r="O545" s="41">
        <v>0</v>
      </c>
      <c r="P545" s="41">
        <v>0</v>
      </c>
      <c r="Q545" s="37" t="s">
        <v>102</v>
      </c>
      <c r="R545" s="37" t="s">
        <v>102</v>
      </c>
      <c r="S545" s="37" t="s">
        <v>2260</v>
      </c>
      <c r="T545" s="37" t="s">
        <v>102</v>
      </c>
      <c r="U545" s="42">
        <v>3</v>
      </c>
    </row>
    <row r="546" spans="2:21" ht="14.5" outlineLevel="3">
      <c r="B546" s="43" t="s">
        <v>2261</v>
      </c>
      <c r="C546" s="44" t="s">
        <v>2262</v>
      </c>
      <c r="D546" s="45" t="s">
        <v>469</v>
      </c>
      <c r="E546" s="46" t="s">
        <v>1315</v>
      </c>
      <c r="F546" s="45" t="s">
        <v>2263</v>
      </c>
      <c r="G546" s="46" t="s">
        <v>2264</v>
      </c>
      <c r="H546" s="47">
        <v>24499.7</v>
      </c>
      <c r="I546" s="47">
        <v>29</v>
      </c>
      <c r="J546" s="46" t="s">
        <v>115</v>
      </c>
      <c r="K546" s="48">
        <v>2</v>
      </c>
      <c r="L546" s="48" t="s">
        <v>116</v>
      </c>
      <c r="M546" s="45" t="s">
        <v>117</v>
      </c>
      <c r="N546" s="49">
        <v>0</v>
      </c>
      <c r="O546" s="49">
        <v>0</v>
      </c>
      <c r="P546" s="49">
        <v>0</v>
      </c>
      <c r="Q546" s="45" t="s">
        <v>102</v>
      </c>
      <c r="R546" s="45" t="s">
        <v>102</v>
      </c>
      <c r="S546" s="45" t="s">
        <v>102</v>
      </c>
      <c r="T546" s="45" t="s">
        <v>118</v>
      </c>
      <c r="U546" s="50">
        <v>4</v>
      </c>
    </row>
    <row r="547" spans="2:21" ht="14.5" outlineLevel="3">
      <c r="B547" s="43" t="s">
        <v>2265</v>
      </c>
      <c r="C547" s="44" t="s">
        <v>2266</v>
      </c>
      <c r="D547" s="45" t="s">
        <v>469</v>
      </c>
      <c r="E547" s="46" t="s">
        <v>1315</v>
      </c>
      <c r="F547" s="45" t="s">
        <v>2267</v>
      </c>
      <c r="G547" s="46" t="s">
        <v>2268</v>
      </c>
      <c r="H547" s="47">
        <v>390650.04</v>
      </c>
      <c r="I547" s="47">
        <v>1</v>
      </c>
      <c r="J547" s="46" t="s">
        <v>115</v>
      </c>
      <c r="K547" s="48">
        <v>2</v>
      </c>
      <c r="L547" s="48" t="s">
        <v>116</v>
      </c>
      <c r="M547" s="45" t="s">
        <v>117</v>
      </c>
      <c r="N547" s="49">
        <v>0</v>
      </c>
      <c r="O547" s="49">
        <v>0</v>
      </c>
      <c r="P547" s="49">
        <v>0</v>
      </c>
      <c r="Q547" s="45" t="s">
        <v>102</v>
      </c>
      <c r="R547" s="45" t="s">
        <v>102</v>
      </c>
      <c r="S547" s="45" t="s">
        <v>102</v>
      </c>
      <c r="T547" s="45" t="s">
        <v>123</v>
      </c>
      <c r="U547" s="50">
        <v>4</v>
      </c>
    </row>
    <row r="548" spans="2:21" ht="14.5" outlineLevel="3">
      <c r="B548" s="43" t="s">
        <v>2269</v>
      </c>
      <c r="C548" s="44" t="s">
        <v>2270</v>
      </c>
      <c r="D548" s="45" t="s">
        <v>469</v>
      </c>
      <c r="E548" s="46" t="s">
        <v>1315</v>
      </c>
      <c r="F548" s="45" t="s">
        <v>2271</v>
      </c>
      <c r="G548" s="46" t="s">
        <v>2272</v>
      </c>
      <c r="H548" s="47">
        <v>42134.720000000001</v>
      </c>
      <c r="I548" s="47">
        <v>29</v>
      </c>
      <c r="J548" s="46" t="s">
        <v>115</v>
      </c>
      <c r="K548" s="48">
        <v>2</v>
      </c>
      <c r="L548" s="48" t="s">
        <v>116</v>
      </c>
      <c r="M548" s="45" t="s">
        <v>117</v>
      </c>
      <c r="N548" s="49">
        <v>0</v>
      </c>
      <c r="O548" s="49">
        <v>0</v>
      </c>
      <c r="P548" s="49">
        <v>0</v>
      </c>
      <c r="Q548" s="45" t="s">
        <v>102</v>
      </c>
      <c r="R548" s="45" t="s">
        <v>102</v>
      </c>
      <c r="S548" s="45" t="s">
        <v>102</v>
      </c>
      <c r="T548" s="45" t="s">
        <v>128</v>
      </c>
      <c r="U548" s="50">
        <v>4</v>
      </c>
    </row>
    <row r="549" spans="2:21" ht="14.5" outlineLevel="3">
      <c r="B549" s="43" t="s">
        <v>2273</v>
      </c>
      <c r="C549" s="44" t="s">
        <v>2274</v>
      </c>
      <c r="D549" s="45" t="s">
        <v>469</v>
      </c>
      <c r="E549" s="46" t="s">
        <v>1315</v>
      </c>
      <c r="F549" s="45" t="s">
        <v>2275</v>
      </c>
      <c r="G549" s="46" t="s">
        <v>2276</v>
      </c>
      <c r="H549" s="47">
        <v>5580.91</v>
      </c>
      <c r="I549" s="47">
        <v>29</v>
      </c>
      <c r="J549" s="46" t="s">
        <v>115</v>
      </c>
      <c r="K549" s="48">
        <v>2</v>
      </c>
      <c r="L549" s="48" t="s">
        <v>116</v>
      </c>
      <c r="M549" s="45" t="s">
        <v>117</v>
      </c>
      <c r="N549" s="49">
        <v>0</v>
      </c>
      <c r="O549" s="49">
        <v>0</v>
      </c>
      <c r="P549" s="49">
        <v>0</v>
      </c>
      <c r="Q549" s="45" t="s">
        <v>102</v>
      </c>
      <c r="R549" s="45" t="s">
        <v>102</v>
      </c>
      <c r="S549" s="45" t="s">
        <v>102</v>
      </c>
      <c r="T549" s="45" t="s">
        <v>133</v>
      </c>
      <c r="U549" s="50">
        <v>4</v>
      </c>
    </row>
    <row r="550" spans="2:21" ht="14.5" outlineLevel="3">
      <c r="B550" s="43" t="s">
        <v>2277</v>
      </c>
      <c r="C550" s="44" t="s">
        <v>2278</v>
      </c>
      <c r="D550" s="45" t="s">
        <v>469</v>
      </c>
      <c r="E550" s="46" t="s">
        <v>1315</v>
      </c>
      <c r="F550" s="45" t="s">
        <v>2279</v>
      </c>
      <c r="G550" s="46" t="s">
        <v>2280</v>
      </c>
      <c r="H550" s="47">
        <v>80585.73</v>
      </c>
      <c r="I550" s="47">
        <v>29</v>
      </c>
      <c r="J550" s="46" t="s">
        <v>115</v>
      </c>
      <c r="K550" s="48">
        <v>2</v>
      </c>
      <c r="L550" s="48" t="s">
        <v>116</v>
      </c>
      <c r="M550" s="45" t="s">
        <v>117</v>
      </c>
      <c r="N550" s="49">
        <v>0</v>
      </c>
      <c r="O550" s="49">
        <v>0</v>
      </c>
      <c r="P550" s="49">
        <v>0</v>
      </c>
      <c r="Q550" s="45" t="s">
        <v>102</v>
      </c>
      <c r="R550" s="45" t="s">
        <v>102</v>
      </c>
      <c r="S550" s="45" t="s">
        <v>102</v>
      </c>
      <c r="T550" s="45" t="s">
        <v>138</v>
      </c>
      <c r="U550" s="50">
        <v>4</v>
      </c>
    </row>
    <row r="551" spans="2:21" ht="14.5" outlineLevel="3">
      <c r="B551" s="43" t="s">
        <v>2281</v>
      </c>
      <c r="C551" s="44" t="s">
        <v>2282</v>
      </c>
      <c r="D551" s="45" t="s">
        <v>392</v>
      </c>
      <c r="E551" s="46" t="s">
        <v>1315</v>
      </c>
      <c r="F551" s="45" t="s">
        <v>2283</v>
      </c>
      <c r="G551" s="46" t="s">
        <v>2284</v>
      </c>
      <c r="H551" s="47">
        <v>157873.71</v>
      </c>
      <c r="I551" s="47">
        <v>1</v>
      </c>
      <c r="J551" s="46" t="s">
        <v>115</v>
      </c>
      <c r="K551" s="48">
        <v>2</v>
      </c>
      <c r="L551" s="48" t="s">
        <v>116</v>
      </c>
      <c r="M551" s="45" t="s">
        <v>117</v>
      </c>
      <c r="N551" s="49">
        <v>0</v>
      </c>
      <c r="O551" s="49">
        <v>0</v>
      </c>
      <c r="P551" s="49">
        <v>0</v>
      </c>
      <c r="Q551" s="45" t="s">
        <v>102</v>
      </c>
      <c r="R551" s="45" t="s">
        <v>102</v>
      </c>
      <c r="S551" s="45" t="s">
        <v>102</v>
      </c>
      <c r="T551" s="45" t="s">
        <v>143</v>
      </c>
      <c r="U551" s="50">
        <v>4</v>
      </c>
    </row>
    <row r="552" spans="2:21" ht="14.5" outlineLevel="2">
      <c r="B552" s="35" t="s">
        <v>2285</v>
      </c>
      <c r="C552" s="36" t="s">
        <v>2286</v>
      </c>
      <c r="D552" s="37" t="s">
        <v>102</v>
      </c>
      <c r="E552" s="38" t="s">
        <v>102</v>
      </c>
      <c r="F552" s="37" t="s">
        <v>102</v>
      </c>
      <c r="G552" s="38" t="s">
        <v>102</v>
      </c>
      <c r="H552" s="39">
        <v>0</v>
      </c>
      <c r="I552" s="39">
        <v>0</v>
      </c>
      <c r="J552" s="38" t="s">
        <v>102</v>
      </c>
      <c r="K552" s="40">
        <v>0</v>
      </c>
      <c r="L552" s="40" t="s">
        <v>102</v>
      </c>
      <c r="M552" s="37" t="s">
        <v>102</v>
      </c>
      <c r="N552" s="41">
        <v>0</v>
      </c>
      <c r="O552" s="41">
        <v>0</v>
      </c>
      <c r="P552" s="41">
        <v>0</v>
      </c>
      <c r="Q552" s="37" t="s">
        <v>102</v>
      </c>
      <c r="R552" s="37" t="s">
        <v>102</v>
      </c>
      <c r="S552" s="37" t="s">
        <v>2287</v>
      </c>
      <c r="T552" s="37" t="s">
        <v>102</v>
      </c>
      <c r="U552" s="42">
        <v>3</v>
      </c>
    </row>
    <row r="553" spans="2:21" ht="14.5" outlineLevel="3">
      <c r="B553" s="43" t="s">
        <v>2288</v>
      </c>
      <c r="C553" s="44" t="s">
        <v>2289</v>
      </c>
      <c r="D553" s="45" t="s">
        <v>469</v>
      </c>
      <c r="E553" s="46" t="s">
        <v>1315</v>
      </c>
      <c r="F553" s="45" t="s">
        <v>2290</v>
      </c>
      <c r="G553" s="46" t="s">
        <v>2291</v>
      </c>
      <c r="H553" s="47">
        <v>242203.02</v>
      </c>
      <c r="I553" s="47">
        <v>38</v>
      </c>
      <c r="J553" s="46" t="s">
        <v>115</v>
      </c>
      <c r="K553" s="48">
        <v>2</v>
      </c>
      <c r="L553" s="48" t="s">
        <v>116</v>
      </c>
      <c r="M553" s="45" t="s">
        <v>117</v>
      </c>
      <c r="N553" s="49">
        <v>0</v>
      </c>
      <c r="O553" s="49">
        <v>0</v>
      </c>
      <c r="P553" s="49">
        <v>0</v>
      </c>
      <c r="Q553" s="45" t="s">
        <v>102</v>
      </c>
      <c r="R553" s="45" t="s">
        <v>102</v>
      </c>
      <c r="S553" s="45" t="s">
        <v>102</v>
      </c>
      <c r="T553" s="45" t="s">
        <v>118</v>
      </c>
      <c r="U553" s="50">
        <v>4</v>
      </c>
    </row>
    <row r="554" spans="2:21" ht="14.5" outlineLevel="3">
      <c r="B554" s="43" t="s">
        <v>2292</v>
      </c>
      <c r="C554" s="44" t="s">
        <v>2293</v>
      </c>
      <c r="D554" s="45" t="s">
        <v>469</v>
      </c>
      <c r="E554" s="46" t="s">
        <v>1315</v>
      </c>
      <c r="F554" s="45" t="s">
        <v>2294</v>
      </c>
      <c r="G554" s="46" t="s">
        <v>2295</v>
      </c>
      <c r="H554" s="47">
        <v>268876.61</v>
      </c>
      <c r="I554" s="47">
        <v>18</v>
      </c>
      <c r="J554" s="46" t="s">
        <v>115</v>
      </c>
      <c r="K554" s="48">
        <v>2</v>
      </c>
      <c r="L554" s="48" t="s">
        <v>116</v>
      </c>
      <c r="M554" s="45" t="s">
        <v>117</v>
      </c>
      <c r="N554" s="49">
        <v>0</v>
      </c>
      <c r="O554" s="49">
        <v>0</v>
      </c>
      <c r="P554" s="49">
        <v>0</v>
      </c>
      <c r="Q554" s="45" t="s">
        <v>102</v>
      </c>
      <c r="R554" s="45" t="s">
        <v>102</v>
      </c>
      <c r="S554" s="45" t="s">
        <v>102</v>
      </c>
      <c r="T554" s="45" t="s">
        <v>123</v>
      </c>
      <c r="U554" s="50">
        <v>4</v>
      </c>
    </row>
    <row r="555" spans="2:21" ht="14.5" outlineLevel="3">
      <c r="B555" s="43" t="s">
        <v>2296</v>
      </c>
      <c r="C555" s="44" t="s">
        <v>2297</v>
      </c>
      <c r="D555" s="45" t="s">
        <v>469</v>
      </c>
      <c r="E555" s="46" t="s">
        <v>1315</v>
      </c>
      <c r="F555" s="45" t="s">
        <v>2298</v>
      </c>
      <c r="G555" s="46" t="s">
        <v>2299</v>
      </c>
      <c r="H555" s="47">
        <v>334427.69</v>
      </c>
      <c r="I555" s="47">
        <v>2</v>
      </c>
      <c r="J555" s="46" t="s">
        <v>115</v>
      </c>
      <c r="K555" s="48">
        <v>2</v>
      </c>
      <c r="L555" s="48" t="s">
        <v>116</v>
      </c>
      <c r="M555" s="45" t="s">
        <v>117</v>
      </c>
      <c r="N555" s="49">
        <v>0</v>
      </c>
      <c r="O555" s="49">
        <v>0</v>
      </c>
      <c r="P555" s="49">
        <v>0</v>
      </c>
      <c r="Q555" s="45" t="s">
        <v>102</v>
      </c>
      <c r="R555" s="45" t="s">
        <v>102</v>
      </c>
      <c r="S555" s="45" t="s">
        <v>102</v>
      </c>
      <c r="T555" s="45" t="s">
        <v>128</v>
      </c>
      <c r="U555" s="50">
        <v>4</v>
      </c>
    </row>
    <row r="556" spans="2:21" ht="14.5" outlineLevel="3">
      <c r="B556" s="43" t="s">
        <v>2300</v>
      </c>
      <c r="C556" s="44" t="s">
        <v>2301</v>
      </c>
      <c r="D556" s="45" t="s">
        <v>469</v>
      </c>
      <c r="E556" s="46" t="s">
        <v>1315</v>
      </c>
      <c r="F556" s="45" t="s">
        <v>2302</v>
      </c>
      <c r="G556" s="46" t="s">
        <v>2303</v>
      </c>
      <c r="H556" s="47">
        <v>85943.01</v>
      </c>
      <c r="I556" s="47">
        <v>23</v>
      </c>
      <c r="J556" s="46" t="s">
        <v>115</v>
      </c>
      <c r="K556" s="48">
        <v>2</v>
      </c>
      <c r="L556" s="48" t="s">
        <v>116</v>
      </c>
      <c r="M556" s="45" t="s">
        <v>117</v>
      </c>
      <c r="N556" s="49">
        <v>0</v>
      </c>
      <c r="O556" s="49">
        <v>0</v>
      </c>
      <c r="P556" s="49">
        <v>0</v>
      </c>
      <c r="Q556" s="45" t="s">
        <v>102</v>
      </c>
      <c r="R556" s="45" t="s">
        <v>102</v>
      </c>
      <c r="S556" s="45" t="s">
        <v>102</v>
      </c>
      <c r="T556" s="45" t="s">
        <v>133</v>
      </c>
      <c r="U556" s="50">
        <v>4</v>
      </c>
    </row>
    <row r="557" spans="2:21" ht="14.5" outlineLevel="3">
      <c r="B557" s="43" t="s">
        <v>2304</v>
      </c>
      <c r="C557" s="44" t="s">
        <v>2305</v>
      </c>
      <c r="D557" s="45" t="s">
        <v>469</v>
      </c>
      <c r="E557" s="46" t="s">
        <v>1315</v>
      </c>
      <c r="F557" s="45" t="s">
        <v>2306</v>
      </c>
      <c r="G557" s="46" t="s">
        <v>2307</v>
      </c>
      <c r="H557" s="47">
        <v>4062760.44</v>
      </c>
      <c r="I557" s="47">
        <v>1</v>
      </c>
      <c r="J557" s="46" t="s">
        <v>115</v>
      </c>
      <c r="K557" s="48">
        <v>2</v>
      </c>
      <c r="L557" s="48" t="s">
        <v>116</v>
      </c>
      <c r="M557" s="45" t="s">
        <v>117</v>
      </c>
      <c r="N557" s="49">
        <v>0</v>
      </c>
      <c r="O557" s="49">
        <v>0</v>
      </c>
      <c r="P557" s="49">
        <v>0</v>
      </c>
      <c r="Q557" s="45" t="s">
        <v>102</v>
      </c>
      <c r="R557" s="45" t="s">
        <v>102</v>
      </c>
      <c r="S557" s="45" t="s">
        <v>102</v>
      </c>
      <c r="T557" s="45" t="s">
        <v>138</v>
      </c>
      <c r="U557" s="50">
        <v>4</v>
      </c>
    </row>
    <row r="558" spans="2:21" ht="14.5" outlineLevel="3">
      <c r="B558" s="43" t="s">
        <v>2308</v>
      </c>
      <c r="C558" s="44" t="s">
        <v>2309</v>
      </c>
      <c r="D558" s="45" t="s">
        <v>469</v>
      </c>
      <c r="E558" s="46" t="s">
        <v>1315</v>
      </c>
      <c r="F558" s="45" t="s">
        <v>2310</v>
      </c>
      <c r="G558" s="46" t="s">
        <v>2311</v>
      </c>
      <c r="H558" s="47">
        <v>152353.51</v>
      </c>
      <c r="I558" s="47">
        <v>5</v>
      </c>
      <c r="J558" s="46" t="s">
        <v>115</v>
      </c>
      <c r="K558" s="48">
        <v>2</v>
      </c>
      <c r="L558" s="48" t="s">
        <v>116</v>
      </c>
      <c r="M558" s="45" t="s">
        <v>117</v>
      </c>
      <c r="N558" s="49">
        <v>0</v>
      </c>
      <c r="O558" s="49">
        <v>0</v>
      </c>
      <c r="P558" s="49">
        <v>0</v>
      </c>
      <c r="Q558" s="45" t="s">
        <v>102</v>
      </c>
      <c r="R558" s="45" t="s">
        <v>102</v>
      </c>
      <c r="S558" s="45" t="s">
        <v>102</v>
      </c>
      <c r="T558" s="45" t="s">
        <v>143</v>
      </c>
      <c r="U558" s="50">
        <v>4</v>
      </c>
    </row>
    <row r="559" spans="2:21" ht="14.5" outlineLevel="3">
      <c r="B559" s="43" t="s">
        <v>2312</v>
      </c>
      <c r="C559" s="44" t="s">
        <v>2313</v>
      </c>
      <c r="D559" s="45" t="s">
        <v>469</v>
      </c>
      <c r="E559" s="46" t="s">
        <v>1315</v>
      </c>
      <c r="F559" s="45" t="s">
        <v>2314</v>
      </c>
      <c r="G559" s="46" t="s">
        <v>2315</v>
      </c>
      <c r="H559" s="47">
        <v>32033.31</v>
      </c>
      <c r="I559" s="47">
        <v>5</v>
      </c>
      <c r="J559" s="46" t="s">
        <v>115</v>
      </c>
      <c r="K559" s="48">
        <v>2</v>
      </c>
      <c r="L559" s="48" t="s">
        <v>116</v>
      </c>
      <c r="M559" s="45" t="s">
        <v>117</v>
      </c>
      <c r="N559" s="49">
        <v>0</v>
      </c>
      <c r="O559" s="49">
        <v>0</v>
      </c>
      <c r="P559" s="49">
        <v>0</v>
      </c>
      <c r="Q559" s="45" t="s">
        <v>102</v>
      </c>
      <c r="R559" s="45" t="s">
        <v>102</v>
      </c>
      <c r="S559" s="45" t="s">
        <v>102</v>
      </c>
      <c r="T559" s="45" t="s">
        <v>176</v>
      </c>
      <c r="U559" s="50">
        <v>4</v>
      </c>
    </row>
    <row r="560" spans="2:21" ht="14.5" outlineLevel="3">
      <c r="B560" s="43" t="s">
        <v>2316</v>
      </c>
      <c r="C560" s="44" t="s">
        <v>2317</v>
      </c>
      <c r="D560" s="45" t="s">
        <v>469</v>
      </c>
      <c r="E560" s="46" t="s">
        <v>1315</v>
      </c>
      <c r="F560" s="45" t="s">
        <v>2318</v>
      </c>
      <c r="G560" s="46" t="s">
        <v>2319</v>
      </c>
      <c r="H560" s="47">
        <v>60628.89</v>
      </c>
      <c r="I560" s="47">
        <v>38</v>
      </c>
      <c r="J560" s="46" t="s">
        <v>115</v>
      </c>
      <c r="K560" s="48">
        <v>2</v>
      </c>
      <c r="L560" s="48" t="s">
        <v>116</v>
      </c>
      <c r="M560" s="45" t="s">
        <v>117</v>
      </c>
      <c r="N560" s="49">
        <v>0</v>
      </c>
      <c r="O560" s="49">
        <v>0</v>
      </c>
      <c r="P560" s="49">
        <v>0</v>
      </c>
      <c r="Q560" s="45" t="s">
        <v>102</v>
      </c>
      <c r="R560" s="45" t="s">
        <v>102</v>
      </c>
      <c r="S560" s="45" t="s">
        <v>102</v>
      </c>
      <c r="T560" s="45" t="s">
        <v>182</v>
      </c>
      <c r="U560" s="50">
        <v>4</v>
      </c>
    </row>
    <row r="561" spans="2:21" ht="14.5" outlineLevel="3">
      <c r="B561" s="43" t="s">
        <v>2320</v>
      </c>
      <c r="C561" s="44" t="s">
        <v>2321</v>
      </c>
      <c r="D561" s="45" t="s">
        <v>469</v>
      </c>
      <c r="E561" s="46" t="s">
        <v>1315</v>
      </c>
      <c r="F561" s="45" t="s">
        <v>2322</v>
      </c>
      <c r="G561" s="46" t="s">
        <v>2323</v>
      </c>
      <c r="H561" s="47">
        <v>1893246.37</v>
      </c>
      <c r="I561" s="47">
        <v>1</v>
      </c>
      <c r="J561" s="46" t="s">
        <v>115</v>
      </c>
      <c r="K561" s="48">
        <v>2</v>
      </c>
      <c r="L561" s="48" t="s">
        <v>116</v>
      </c>
      <c r="M561" s="45" t="s">
        <v>117</v>
      </c>
      <c r="N561" s="49">
        <v>0</v>
      </c>
      <c r="O561" s="49">
        <v>0</v>
      </c>
      <c r="P561" s="49">
        <v>0</v>
      </c>
      <c r="Q561" s="45" t="s">
        <v>102</v>
      </c>
      <c r="R561" s="45" t="s">
        <v>102</v>
      </c>
      <c r="S561" s="45" t="s">
        <v>102</v>
      </c>
      <c r="T561" s="45" t="s">
        <v>187</v>
      </c>
      <c r="U561" s="50">
        <v>4</v>
      </c>
    </row>
    <row r="562" spans="2:21" ht="14.5" outlineLevel="3">
      <c r="B562" s="43" t="s">
        <v>2324</v>
      </c>
      <c r="C562" s="44" t="s">
        <v>2325</v>
      </c>
      <c r="D562" s="45" t="s">
        <v>392</v>
      </c>
      <c r="E562" s="46" t="s">
        <v>1315</v>
      </c>
      <c r="F562" s="45" t="s">
        <v>2326</v>
      </c>
      <c r="G562" s="46" t="s">
        <v>2327</v>
      </c>
      <c r="H562" s="47">
        <v>5390970.5800000001</v>
      </c>
      <c r="I562" s="47">
        <v>1</v>
      </c>
      <c r="J562" s="46" t="s">
        <v>115</v>
      </c>
      <c r="K562" s="48">
        <v>2</v>
      </c>
      <c r="L562" s="48" t="s">
        <v>116</v>
      </c>
      <c r="M562" s="45" t="s">
        <v>117</v>
      </c>
      <c r="N562" s="49">
        <v>0</v>
      </c>
      <c r="O562" s="49">
        <v>0</v>
      </c>
      <c r="P562" s="49">
        <v>0</v>
      </c>
      <c r="Q562" s="45" t="s">
        <v>102</v>
      </c>
      <c r="R562" s="45" t="s">
        <v>102</v>
      </c>
      <c r="S562" s="45" t="s">
        <v>102</v>
      </c>
      <c r="T562" s="45" t="s">
        <v>259</v>
      </c>
      <c r="U562" s="50">
        <v>4</v>
      </c>
    </row>
    <row r="563" spans="2:21" ht="14.5" outlineLevel="3">
      <c r="B563" s="43" t="s">
        <v>2328</v>
      </c>
      <c r="C563" s="44" t="s">
        <v>2329</v>
      </c>
      <c r="D563" s="45" t="s">
        <v>392</v>
      </c>
      <c r="E563" s="46" t="s">
        <v>1315</v>
      </c>
      <c r="F563" s="45" t="s">
        <v>2330</v>
      </c>
      <c r="G563" s="46" t="s">
        <v>2331</v>
      </c>
      <c r="H563" s="47">
        <v>546910.06000000006</v>
      </c>
      <c r="I563" s="47">
        <v>1</v>
      </c>
      <c r="J563" s="46" t="s">
        <v>115</v>
      </c>
      <c r="K563" s="48">
        <v>2</v>
      </c>
      <c r="L563" s="48" t="s">
        <v>116</v>
      </c>
      <c r="M563" s="45" t="s">
        <v>117</v>
      </c>
      <c r="N563" s="49">
        <v>0</v>
      </c>
      <c r="O563" s="49">
        <v>0</v>
      </c>
      <c r="P563" s="49">
        <v>0</v>
      </c>
      <c r="Q563" s="45" t="s">
        <v>102</v>
      </c>
      <c r="R563" s="45" t="s">
        <v>102</v>
      </c>
      <c r="S563" s="45" t="s">
        <v>102</v>
      </c>
      <c r="T563" s="45" t="s">
        <v>192</v>
      </c>
      <c r="U563" s="50">
        <v>4</v>
      </c>
    </row>
    <row r="564" spans="2:21" ht="14.5" outlineLevel="2">
      <c r="B564" s="35" t="s">
        <v>2332</v>
      </c>
      <c r="C564" s="36" t="s">
        <v>2333</v>
      </c>
      <c r="D564" s="37" t="s">
        <v>102</v>
      </c>
      <c r="E564" s="38" t="s">
        <v>102</v>
      </c>
      <c r="F564" s="37" t="s">
        <v>102</v>
      </c>
      <c r="G564" s="38" t="s">
        <v>102</v>
      </c>
      <c r="H564" s="39">
        <v>0</v>
      </c>
      <c r="I564" s="39">
        <v>0</v>
      </c>
      <c r="J564" s="38" t="s">
        <v>102</v>
      </c>
      <c r="K564" s="40">
        <v>0</v>
      </c>
      <c r="L564" s="40" t="s">
        <v>102</v>
      </c>
      <c r="M564" s="37" t="s">
        <v>102</v>
      </c>
      <c r="N564" s="41">
        <v>0</v>
      </c>
      <c r="O564" s="41">
        <v>0</v>
      </c>
      <c r="P564" s="41">
        <v>0</v>
      </c>
      <c r="Q564" s="37" t="s">
        <v>102</v>
      </c>
      <c r="R564" s="37" t="s">
        <v>102</v>
      </c>
      <c r="S564" s="37" t="s">
        <v>2334</v>
      </c>
      <c r="T564" s="37" t="s">
        <v>102</v>
      </c>
      <c r="U564" s="42">
        <v>3</v>
      </c>
    </row>
    <row r="565" spans="2:21" ht="14.5" outlineLevel="3">
      <c r="B565" s="43" t="s">
        <v>2335</v>
      </c>
      <c r="C565" s="44" t="s">
        <v>2336</v>
      </c>
      <c r="D565" s="45" t="s">
        <v>469</v>
      </c>
      <c r="E565" s="46" t="s">
        <v>1315</v>
      </c>
      <c r="F565" s="45" t="s">
        <v>2337</v>
      </c>
      <c r="G565" s="46" t="s">
        <v>2338</v>
      </c>
      <c r="H565" s="47">
        <v>923052.29</v>
      </c>
      <c r="I565" s="47">
        <v>3</v>
      </c>
      <c r="J565" s="46" t="s">
        <v>115</v>
      </c>
      <c r="K565" s="48">
        <v>2</v>
      </c>
      <c r="L565" s="48" t="s">
        <v>116</v>
      </c>
      <c r="M565" s="45" t="s">
        <v>117</v>
      </c>
      <c r="N565" s="49">
        <v>0</v>
      </c>
      <c r="O565" s="49">
        <v>0</v>
      </c>
      <c r="P565" s="49">
        <v>0</v>
      </c>
      <c r="Q565" s="45" t="s">
        <v>102</v>
      </c>
      <c r="R565" s="45" t="s">
        <v>102</v>
      </c>
      <c r="S565" s="45" t="s">
        <v>102</v>
      </c>
      <c r="T565" s="45" t="s">
        <v>118</v>
      </c>
      <c r="U565" s="50">
        <v>4</v>
      </c>
    </row>
    <row r="566" spans="2:21" ht="14.5" outlineLevel="3">
      <c r="B566" s="43" t="s">
        <v>2339</v>
      </c>
      <c r="C566" s="44" t="s">
        <v>2340</v>
      </c>
      <c r="D566" s="45" t="s">
        <v>469</v>
      </c>
      <c r="E566" s="46" t="s">
        <v>1315</v>
      </c>
      <c r="F566" s="45" t="s">
        <v>2341</v>
      </c>
      <c r="G566" s="46" t="s">
        <v>2342</v>
      </c>
      <c r="H566" s="47">
        <v>1142456.33</v>
      </c>
      <c r="I566" s="47">
        <v>1</v>
      </c>
      <c r="J566" s="46" t="s">
        <v>115</v>
      </c>
      <c r="K566" s="48">
        <v>2</v>
      </c>
      <c r="L566" s="48" t="s">
        <v>116</v>
      </c>
      <c r="M566" s="45" t="s">
        <v>117</v>
      </c>
      <c r="N566" s="49">
        <v>0</v>
      </c>
      <c r="O566" s="49">
        <v>0</v>
      </c>
      <c r="P566" s="49">
        <v>0</v>
      </c>
      <c r="Q566" s="45" t="s">
        <v>102</v>
      </c>
      <c r="R566" s="45" t="s">
        <v>102</v>
      </c>
      <c r="S566" s="45" t="s">
        <v>102</v>
      </c>
      <c r="T566" s="45" t="s">
        <v>123</v>
      </c>
      <c r="U566" s="50">
        <v>4</v>
      </c>
    </row>
    <row r="567" spans="2:21" ht="14.5" outlineLevel="3">
      <c r="B567" s="43" t="s">
        <v>2343</v>
      </c>
      <c r="C567" s="44" t="s">
        <v>2344</v>
      </c>
      <c r="D567" s="45" t="s">
        <v>469</v>
      </c>
      <c r="E567" s="46" t="s">
        <v>1315</v>
      </c>
      <c r="F567" s="45" t="s">
        <v>2345</v>
      </c>
      <c r="G567" s="46" t="s">
        <v>2346</v>
      </c>
      <c r="H567" s="47">
        <v>703647.71</v>
      </c>
      <c r="I567" s="47">
        <v>1</v>
      </c>
      <c r="J567" s="46" t="s">
        <v>115</v>
      </c>
      <c r="K567" s="48">
        <v>2</v>
      </c>
      <c r="L567" s="48" t="s">
        <v>116</v>
      </c>
      <c r="M567" s="45" t="s">
        <v>117</v>
      </c>
      <c r="N567" s="49">
        <v>0</v>
      </c>
      <c r="O567" s="49">
        <v>0</v>
      </c>
      <c r="P567" s="49">
        <v>0</v>
      </c>
      <c r="Q567" s="45" t="s">
        <v>102</v>
      </c>
      <c r="R567" s="45" t="s">
        <v>102</v>
      </c>
      <c r="S567" s="45" t="s">
        <v>102</v>
      </c>
      <c r="T567" s="45" t="s">
        <v>128</v>
      </c>
      <c r="U567" s="50">
        <v>4</v>
      </c>
    </row>
    <row r="568" spans="2:21" ht="14.5" outlineLevel="3">
      <c r="B568" s="43" t="s">
        <v>2347</v>
      </c>
      <c r="C568" s="44" t="s">
        <v>2348</v>
      </c>
      <c r="D568" s="45" t="s">
        <v>469</v>
      </c>
      <c r="E568" s="46" t="s">
        <v>1315</v>
      </c>
      <c r="F568" s="45" t="s">
        <v>2349</v>
      </c>
      <c r="G568" s="46" t="s">
        <v>2350</v>
      </c>
      <c r="H568" s="47">
        <v>358236.11</v>
      </c>
      <c r="I568" s="47">
        <v>1</v>
      </c>
      <c r="J568" s="46" t="s">
        <v>115</v>
      </c>
      <c r="K568" s="48">
        <v>2</v>
      </c>
      <c r="L568" s="48" t="s">
        <v>116</v>
      </c>
      <c r="M568" s="45" t="s">
        <v>117</v>
      </c>
      <c r="N568" s="49">
        <v>0</v>
      </c>
      <c r="O568" s="49">
        <v>0</v>
      </c>
      <c r="P568" s="49">
        <v>0</v>
      </c>
      <c r="Q568" s="45" t="s">
        <v>102</v>
      </c>
      <c r="R568" s="45" t="s">
        <v>102</v>
      </c>
      <c r="S568" s="45" t="s">
        <v>102</v>
      </c>
      <c r="T568" s="45" t="s">
        <v>133</v>
      </c>
      <c r="U568" s="50">
        <v>4</v>
      </c>
    </row>
    <row r="569" spans="2:21" ht="14.5" outlineLevel="3">
      <c r="B569" s="43" t="s">
        <v>2351</v>
      </c>
      <c r="C569" s="44" t="s">
        <v>2352</v>
      </c>
      <c r="D569" s="45" t="s">
        <v>469</v>
      </c>
      <c r="E569" s="46" t="s">
        <v>1315</v>
      </c>
      <c r="F569" s="45" t="s">
        <v>2353</v>
      </c>
      <c r="G569" s="46" t="s">
        <v>2354</v>
      </c>
      <c r="H569" s="47">
        <v>3088709.93</v>
      </c>
      <c r="I569" s="47">
        <v>1</v>
      </c>
      <c r="J569" s="46" t="s">
        <v>115</v>
      </c>
      <c r="K569" s="48">
        <v>2</v>
      </c>
      <c r="L569" s="48" t="s">
        <v>116</v>
      </c>
      <c r="M569" s="45" t="s">
        <v>117</v>
      </c>
      <c r="N569" s="49">
        <v>0</v>
      </c>
      <c r="O569" s="49">
        <v>0</v>
      </c>
      <c r="P569" s="49">
        <v>0</v>
      </c>
      <c r="Q569" s="45" t="s">
        <v>102</v>
      </c>
      <c r="R569" s="45" t="s">
        <v>102</v>
      </c>
      <c r="S569" s="45" t="s">
        <v>102</v>
      </c>
      <c r="T569" s="45" t="s">
        <v>138</v>
      </c>
      <c r="U569" s="50">
        <v>4</v>
      </c>
    </row>
    <row r="570" spans="2:21" ht="14.5" outlineLevel="3">
      <c r="B570" s="43" t="s">
        <v>2355</v>
      </c>
      <c r="C570" s="44" t="s">
        <v>2356</v>
      </c>
      <c r="D570" s="45" t="s">
        <v>469</v>
      </c>
      <c r="E570" s="46" t="s">
        <v>1315</v>
      </c>
      <c r="F570" s="45" t="s">
        <v>2357</v>
      </c>
      <c r="G570" s="46" t="s">
        <v>2358</v>
      </c>
      <c r="H570" s="47">
        <v>48833.42</v>
      </c>
      <c r="I570" s="47">
        <v>3</v>
      </c>
      <c r="J570" s="46" t="s">
        <v>115</v>
      </c>
      <c r="K570" s="48">
        <v>2</v>
      </c>
      <c r="L570" s="48" t="s">
        <v>116</v>
      </c>
      <c r="M570" s="45" t="s">
        <v>117</v>
      </c>
      <c r="N570" s="49">
        <v>0</v>
      </c>
      <c r="O570" s="49">
        <v>0</v>
      </c>
      <c r="P570" s="49">
        <v>0</v>
      </c>
      <c r="Q570" s="45" t="s">
        <v>102</v>
      </c>
      <c r="R570" s="45" t="s">
        <v>102</v>
      </c>
      <c r="S570" s="45" t="s">
        <v>102</v>
      </c>
      <c r="T570" s="45" t="s">
        <v>143</v>
      </c>
      <c r="U570" s="50">
        <v>4</v>
      </c>
    </row>
    <row r="571" spans="2:21" ht="14.5" outlineLevel="3">
      <c r="B571" s="43" t="s">
        <v>2359</v>
      </c>
      <c r="C571" s="44" t="s">
        <v>2360</v>
      </c>
      <c r="D571" s="45" t="s">
        <v>469</v>
      </c>
      <c r="E571" s="46" t="s">
        <v>1315</v>
      </c>
      <c r="F571" s="45" t="s">
        <v>2361</v>
      </c>
      <c r="G571" s="46" t="s">
        <v>2362</v>
      </c>
      <c r="H571" s="47">
        <v>81389.03</v>
      </c>
      <c r="I571" s="47">
        <v>1</v>
      </c>
      <c r="J571" s="46" t="s">
        <v>115</v>
      </c>
      <c r="K571" s="48">
        <v>2</v>
      </c>
      <c r="L571" s="48" t="s">
        <v>116</v>
      </c>
      <c r="M571" s="45" t="s">
        <v>117</v>
      </c>
      <c r="N571" s="49">
        <v>0</v>
      </c>
      <c r="O571" s="49">
        <v>0</v>
      </c>
      <c r="P571" s="49">
        <v>0</v>
      </c>
      <c r="Q571" s="45" t="s">
        <v>102</v>
      </c>
      <c r="R571" s="45" t="s">
        <v>102</v>
      </c>
      <c r="S571" s="45" t="s">
        <v>102</v>
      </c>
      <c r="T571" s="45" t="s">
        <v>176</v>
      </c>
      <c r="U571" s="50">
        <v>4</v>
      </c>
    </row>
    <row r="572" spans="2:21" ht="14.5" outlineLevel="3">
      <c r="B572" s="43" t="s">
        <v>2363</v>
      </c>
      <c r="C572" s="44" t="s">
        <v>2364</v>
      </c>
      <c r="D572" s="45" t="s">
        <v>469</v>
      </c>
      <c r="E572" s="46" t="s">
        <v>1315</v>
      </c>
      <c r="F572" s="45" t="s">
        <v>2365</v>
      </c>
      <c r="G572" s="46" t="s">
        <v>2366</v>
      </c>
      <c r="H572" s="47">
        <v>81389.03</v>
      </c>
      <c r="I572" s="47">
        <v>1</v>
      </c>
      <c r="J572" s="46" t="s">
        <v>115</v>
      </c>
      <c r="K572" s="48">
        <v>2</v>
      </c>
      <c r="L572" s="48" t="s">
        <v>116</v>
      </c>
      <c r="M572" s="45" t="s">
        <v>117</v>
      </c>
      <c r="N572" s="49">
        <v>0</v>
      </c>
      <c r="O572" s="49">
        <v>0</v>
      </c>
      <c r="P572" s="49">
        <v>0</v>
      </c>
      <c r="Q572" s="45" t="s">
        <v>102</v>
      </c>
      <c r="R572" s="45" t="s">
        <v>102</v>
      </c>
      <c r="S572" s="45" t="s">
        <v>102</v>
      </c>
      <c r="T572" s="45" t="s">
        <v>182</v>
      </c>
      <c r="U572" s="50">
        <v>4</v>
      </c>
    </row>
    <row r="573" spans="2:21" ht="14.5" outlineLevel="3">
      <c r="B573" s="43" t="s">
        <v>2367</v>
      </c>
      <c r="C573" s="44" t="s">
        <v>2368</v>
      </c>
      <c r="D573" s="45" t="s">
        <v>469</v>
      </c>
      <c r="E573" s="46" t="s">
        <v>1315</v>
      </c>
      <c r="F573" s="45" t="s">
        <v>2369</v>
      </c>
      <c r="G573" s="46" t="s">
        <v>2370</v>
      </c>
      <c r="H573" s="47">
        <v>81389.03</v>
      </c>
      <c r="I573" s="47">
        <v>1</v>
      </c>
      <c r="J573" s="46" t="s">
        <v>115</v>
      </c>
      <c r="K573" s="48">
        <v>2</v>
      </c>
      <c r="L573" s="48" t="s">
        <v>116</v>
      </c>
      <c r="M573" s="45" t="s">
        <v>117</v>
      </c>
      <c r="N573" s="49">
        <v>0</v>
      </c>
      <c r="O573" s="49">
        <v>0</v>
      </c>
      <c r="P573" s="49">
        <v>0</v>
      </c>
      <c r="Q573" s="45" t="s">
        <v>102</v>
      </c>
      <c r="R573" s="45" t="s">
        <v>102</v>
      </c>
      <c r="S573" s="45" t="s">
        <v>102</v>
      </c>
      <c r="T573" s="45" t="s">
        <v>187</v>
      </c>
      <c r="U573" s="50">
        <v>4</v>
      </c>
    </row>
    <row r="574" spans="2:21" ht="14.5" outlineLevel="3">
      <c r="B574" s="43" t="s">
        <v>2371</v>
      </c>
      <c r="C574" s="44" t="s">
        <v>2372</v>
      </c>
      <c r="D574" s="45" t="s">
        <v>469</v>
      </c>
      <c r="E574" s="46" t="s">
        <v>1315</v>
      </c>
      <c r="F574" s="45" t="s">
        <v>2373</v>
      </c>
      <c r="G574" s="46" t="s">
        <v>2374</v>
      </c>
      <c r="H574" s="47">
        <v>312520.03000000003</v>
      </c>
      <c r="I574" s="47">
        <v>1</v>
      </c>
      <c r="J574" s="46" t="s">
        <v>115</v>
      </c>
      <c r="K574" s="48">
        <v>2</v>
      </c>
      <c r="L574" s="48" t="s">
        <v>116</v>
      </c>
      <c r="M574" s="45" t="s">
        <v>117</v>
      </c>
      <c r="N574" s="49">
        <v>0</v>
      </c>
      <c r="O574" s="49">
        <v>0</v>
      </c>
      <c r="P574" s="49">
        <v>0</v>
      </c>
      <c r="Q574" s="45" t="s">
        <v>102</v>
      </c>
      <c r="R574" s="45" t="s">
        <v>102</v>
      </c>
      <c r="S574" s="45" t="s">
        <v>102</v>
      </c>
      <c r="T574" s="45" t="s">
        <v>259</v>
      </c>
      <c r="U574" s="50">
        <v>4</v>
      </c>
    </row>
    <row r="575" spans="2:21" ht="14.5" outlineLevel="3">
      <c r="B575" s="43" t="s">
        <v>2375</v>
      </c>
      <c r="C575" s="44" t="s">
        <v>2376</v>
      </c>
      <c r="D575" s="45" t="s">
        <v>469</v>
      </c>
      <c r="E575" s="46" t="s">
        <v>1315</v>
      </c>
      <c r="F575" s="45" t="s">
        <v>2377</v>
      </c>
      <c r="G575" s="46" t="s">
        <v>2378</v>
      </c>
      <c r="H575" s="47">
        <v>156260.01999999999</v>
      </c>
      <c r="I575" s="47">
        <v>1</v>
      </c>
      <c r="J575" s="46" t="s">
        <v>115</v>
      </c>
      <c r="K575" s="48">
        <v>2</v>
      </c>
      <c r="L575" s="48" t="s">
        <v>116</v>
      </c>
      <c r="M575" s="45" t="s">
        <v>117</v>
      </c>
      <c r="N575" s="49">
        <v>0</v>
      </c>
      <c r="O575" s="49">
        <v>0</v>
      </c>
      <c r="P575" s="49">
        <v>0</v>
      </c>
      <c r="Q575" s="45" t="s">
        <v>102</v>
      </c>
      <c r="R575" s="45" t="s">
        <v>102</v>
      </c>
      <c r="S575" s="45" t="s">
        <v>102</v>
      </c>
      <c r="T575" s="45" t="s">
        <v>192</v>
      </c>
      <c r="U575" s="50">
        <v>4</v>
      </c>
    </row>
    <row r="576" spans="2:21" ht="14.5" outlineLevel="3">
      <c r="B576" s="43" t="s">
        <v>2379</v>
      </c>
      <c r="C576" s="44" t="s">
        <v>2380</v>
      </c>
      <c r="D576" s="45" t="s">
        <v>469</v>
      </c>
      <c r="E576" s="46" t="s">
        <v>1315</v>
      </c>
      <c r="F576" s="45" t="s">
        <v>2381</v>
      </c>
      <c r="G576" s="46" t="s">
        <v>2382</v>
      </c>
      <c r="H576" s="47">
        <v>144462.81</v>
      </c>
      <c r="I576" s="47">
        <v>2</v>
      </c>
      <c r="J576" s="46" t="s">
        <v>115</v>
      </c>
      <c r="K576" s="48">
        <v>2</v>
      </c>
      <c r="L576" s="48" t="s">
        <v>116</v>
      </c>
      <c r="M576" s="45" t="s">
        <v>117</v>
      </c>
      <c r="N576" s="49">
        <v>0</v>
      </c>
      <c r="O576" s="49">
        <v>0</v>
      </c>
      <c r="P576" s="49">
        <v>0</v>
      </c>
      <c r="Q576" s="45" t="s">
        <v>102</v>
      </c>
      <c r="R576" s="45" t="s">
        <v>102</v>
      </c>
      <c r="S576" s="45" t="s">
        <v>102</v>
      </c>
      <c r="T576" s="45" t="s">
        <v>615</v>
      </c>
      <c r="U576" s="50">
        <v>4</v>
      </c>
    </row>
    <row r="577" spans="2:21" ht="14.5" outlineLevel="3">
      <c r="B577" s="43" t="s">
        <v>2383</v>
      </c>
      <c r="C577" s="44" t="s">
        <v>2384</v>
      </c>
      <c r="D577" s="45" t="s">
        <v>469</v>
      </c>
      <c r="E577" s="46" t="s">
        <v>1315</v>
      </c>
      <c r="F577" s="45" t="s">
        <v>2385</v>
      </c>
      <c r="G577" s="46" t="s">
        <v>2386</v>
      </c>
      <c r="H577" s="47">
        <v>121580.55</v>
      </c>
      <c r="I577" s="47">
        <v>1</v>
      </c>
      <c r="J577" s="46" t="s">
        <v>115</v>
      </c>
      <c r="K577" s="48">
        <v>2</v>
      </c>
      <c r="L577" s="48" t="s">
        <v>116</v>
      </c>
      <c r="M577" s="45" t="s">
        <v>117</v>
      </c>
      <c r="N577" s="49">
        <v>0</v>
      </c>
      <c r="O577" s="49">
        <v>0</v>
      </c>
      <c r="P577" s="49">
        <v>0</v>
      </c>
      <c r="Q577" s="45" t="s">
        <v>102</v>
      </c>
      <c r="R577" s="45" t="s">
        <v>102</v>
      </c>
      <c r="S577" s="45" t="s">
        <v>102</v>
      </c>
      <c r="T577" s="45" t="s">
        <v>268</v>
      </c>
      <c r="U577" s="50">
        <v>4</v>
      </c>
    </row>
    <row r="578" spans="2:21" ht="14.5" outlineLevel="3">
      <c r="B578" s="43" t="s">
        <v>2387</v>
      </c>
      <c r="C578" s="44" t="s">
        <v>2388</v>
      </c>
      <c r="D578" s="45" t="s">
        <v>469</v>
      </c>
      <c r="E578" s="46" t="s">
        <v>1315</v>
      </c>
      <c r="F578" s="45" t="s">
        <v>2389</v>
      </c>
      <c r="G578" s="46" t="s">
        <v>2390</v>
      </c>
      <c r="H578" s="47">
        <v>81389.03</v>
      </c>
      <c r="I578" s="47">
        <v>1</v>
      </c>
      <c r="J578" s="46" t="s">
        <v>115</v>
      </c>
      <c r="K578" s="48">
        <v>2</v>
      </c>
      <c r="L578" s="48" t="s">
        <v>116</v>
      </c>
      <c r="M578" s="45" t="s">
        <v>117</v>
      </c>
      <c r="N578" s="49">
        <v>0</v>
      </c>
      <c r="O578" s="49">
        <v>0</v>
      </c>
      <c r="P578" s="49">
        <v>0</v>
      </c>
      <c r="Q578" s="45" t="s">
        <v>102</v>
      </c>
      <c r="R578" s="45" t="s">
        <v>102</v>
      </c>
      <c r="S578" s="45" t="s">
        <v>102</v>
      </c>
      <c r="T578" s="45" t="s">
        <v>273</v>
      </c>
      <c r="U578" s="50">
        <v>4</v>
      </c>
    </row>
    <row r="579" spans="2:21" ht="14.5" outlineLevel="3">
      <c r="B579" s="43" t="s">
        <v>2391</v>
      </c>
      <c r="C579" s="44" t="s">
        <v>2392</v>
      </c>
      <c r="D579" s="45" t="s">
        <v>469</v>
      </c>
      <c r="E579" s="46" t="s">
        <v>1315</v>
      </c>
      <c r="F579" s="45" t="s">
        <v>2393</v>
      </c>
      <c r="G579" s="46" t="s">
        <v>2394</v>
      </c>
      <c r="H579" s="47">
        <v>81389.03</v>
      </c>
      <c r="I579" s="47">
        <v>1</v>
      </c>
      <c r="J579" s="46" t="s">
        <v>115</v>
      </c>
      <c r="K579" s="48">
        <v>2</v>
      </c>
      <c r="L579" s="48" t="s">
        <v>116</v>
      </c>
      <c r="M579" s="45" t="s">
        <v>117</v>
      </c>
      <c r="N579" s="49">
        <v>0</v>
      </c>
      <c r="O579" s="49">
        <v>0</v>
      </c>
      <c r="P579" s="49">
        <v>0</v>
      </c>
      <c r="Q579" s="45" t="s">
        <v>102</v>
      </c>
      <c r="R579" s="45" t="s">
        <v>102</v>
      </c>
      <c r="S579" s="45" t="s">
        <v>102</v>
      </c>
      <c r="T579" s="45" t="s">
        <v>198</v>
      </c>
      <c r="U579" s="50">
        <v>4</v>
      </c>
    </row>
    <row r="580" spans="2:21" ht="14.5" outlineLevel="3">
      <c r="B580" s="43" t="s">
        <v>2395</v>
      </c>
      <c r="C580" s="44" t="s">
        <v>2396</v>
      </c>
      <c r="D580" s="45" t="s">
        <v>469</v>
      </c>
      <c r="E580" s="46" t="s">
        <v>1315</v>
      </c>
      <c r="F580" s="45" t="s">
        <v>2397</v>
      </c>
      <c r="G580" s="46" t="s">
        <v>2398</v>
      </c>
      <c r="H580" s="47">
        <v>81389.03</v>
      </c>
      <c r="I580" s="47">
        <v>1</v>
      </c>
      <c r="J580" s="46" t="s">
        <v>115</v>
      </c>
      <c r="K580" s="48">
        <v>2</v>
      </c>
      <c r="L580" s="48" t="s">
        <v>116</v>
      </c>
      <c r="M580" s="45" t="s">
        <v>117</v>
      </c>
      <c r="N580" s="49">
        <v>0</v>
      </c>
      <c r="O580" s="49">
        <v>0</v>
      </c>
      <c r="P580" s="49">
        <v>0</v>
      </c>
      <c r="Q580" s="45" t="s">
        <v>102</v>
      </c>
      <c r="R580" s="45" t="s">
        <v>102</v>
      </c>
      <c r="S580" s="45" t="s">
        <v>102</v>
      </c>
      <c r="T580" s="45" t="s">
        <v>283</v>
      </c>
      <c r="U580" s="50">
        <v>4</v>
      </c>
    </row>
    <row r="581" spans="2:21" ht="14.5" outlineLevel="3">
      <c r="B581" s="43" t="s">
        <v>2399</v>
      </c>
      <c r="C581" s="44" t="s">
        <v>2400</v>
      </c>
      <c r="D581" s="45" t="s">
        <v>469</v>
      </c>
      <c r="E581" s="46" t="s">
        <v>1315</v>
      </c>
      <c r="F581" s="45" t="s">
        <v>2401</v>
      </c>
      <c r="G581" s="46" t="s">
        <v>2402</v>
      </c>
      <c r="H581" s="47">
        <v>637099.29</v>
      </c>
      <c r="I581" s="47">
        <v>1</v>
      </c>
      <c r="J581" s="46" t="s">
        <v>115</v>
      </c>
      <c r="K581" s="48">
        <v>2</v>
      </c>
      <c r="L581" s="48" t="s">
        <v>116</v>
      </c>
      <c r="M581" s="45" t="s">
        <v>117</v>
      </c>
      <c r="N581" s="49">
        <v>0</v>
      </c>
      <c r="O581" s="49">
        <v>0</v>
      </c>
      <c r="P581" s="49">
        <v>0</v>
      </c>
      <c r="Q581" s="45" t="s">
        <v>102</v>
      </c>
      <c r="R581" s="45" t="s">
        <v>102</v>
      </c>
      <c r="S581" s="45" t="s">
        <v>102</v>
      </c>
      <c r="T581" s="45" t="s">
        <v>288</v>
      </c>
      <c r="U581" s="50">
        <v>4</v>
      </c>
    </row>
    <row r="582" spans="2:21" ht="14.5" outlineLevel="3">
      <c r="B582" s="43" t="s">
        <v>2403</v>
      </c>
      <c r="C582" s="44" t="s">
        <v>2404</v>
      </c>
      <c r="D582" s="45" t="s">
        <v>469</v>
      </c>
      <c r="E582" s="46" t="s">
        <v>1315</v>
      </c>
      <c r="F582" s="45" t="s">
        <v>2405</v>
      </c>
      <c r="G582" s="46" t="s">
        <v>2406</v>
      </c>
      <c r="H582" s="47">
        <v>236719.89</v>
      </c>
      <c r="I582" s="47">
        <v>2</v>
      </c>
      <c r="J582" s="46" t="s">
        <v>115</v>
      </c>
      <c r="K582" s="48">
        <v>2</v>
      </c>
      <c r="L582" s="48" t="s">
        <v>116</v>
      </c>
      <c r="M582" s="45" t="s">
        <v>117</v>
      </c>
      <c r="N582" s="49">
        <v>0</v>
      </c>
      <c r="O582" s="49">
        <v>0</v>
      </c>
      <c r="P582" s="49">
        <v>0</v>
      </c>
      <c r="Q582" s="45" t="s">
        <v>102</v>
      </c>
      <c r="R582" s="45" t="s">
        <v>102</v>
      </c>
      <c r="S582" s="45" t="s">
        <v>102</v>
      </c>
      <c r="T582" s="45" t="s">
        <v>203</v>
      </c>
      <c r="U582" s="50">
        <v>4</v>
      </c>
    </row>
    <row r="583" spans="2:21" ht="14.5" outlineLevel="3">
      <c r="B583" s="43" t="s">
        <v>2407</v>
      </c>
      <c r="C583" s="44" t="s">
        <v>2408</v>
      </c>
      <c r="D583" s="45" t="s">
        <v>469</v>
      </c>
      <c r="E583" s="46" t="s">
        <v>1315</v>
      </c>
      <c r="F583" s="45" t="s">
        <v>2409</v>
      </c>
      <c r="G583" s="46" t="s">
        <v>2410</v>
      </c>
      <c r="H583" s="47">
        <v>388883.53</v>
      </c>
      <c r="I583" s="47">
        <v>1</v>
      </c>
      <c r="J583" s="46" t="s">
        <v>115</v>
      </c>
      <c r="K583" s="48">
        <v>2</v>
      </c>
      <c r="L583" s="48" t="s">
        <v>116</v>
      </c>
      <c r="M583" s="45" t="s">
        <v>117</v>
      </c>
      <c r="N583" s="49">
        <v>0</v>
      </c>
      <c r="O583" s="49">
        <v>0</v>
      </c>
      <c r="P583" s="49">
        <v>0</v>
      </c>
      <c r="Q583" s="45" t="s">
        <v>102</v>
      </c>
      <c r="R583" s="45" t="s">
        <v>102</v>
      </c>
      <c r="S583" s="45" t="s">
        <v>102</v>
      </c>
      <c r="T583" s="45" t="s">
        <v>298</v>
      </c>
      <c r="U583" s="50">
        <v>4</v>
      </c>
    </row>
    <row r="584" spans="2:21" ht="14.5" outlineLevel="3">
      <c r="B584" s="43" t="s">
        <v>2411</v>
      </c>
      <c r="C584" s="44" t="s">
        <v>2412</v>
      </c>
      <c r="D584" s="45" t="s">
        <v>469</v>
      </c>
      <c r="E584" s="46" t="s">
        <v>1315</v>
      </c>
      <c r="F584" s="45" t="s">
        <v>2413</v>
      </c>
      <c r="G584" s="46" t="s">
        <v>2414</v>
      </c>
      <c r="H584" s="47">
        <v>23711.39</v>
      </c>
      <c r="I584" s="47">
        <v>1</v>
      </c>
      <c r="J584" s="46" t="s">
        <v>115</v>
      </c>
      <c r="K584" s="48">
        <v>2</v>
      </c>
      <c r="L584" s="48" t="s">
        <v>116</v>
      </c>
      <c r="M584" s="45" t="s">
        <v>117</v>
      </c>
      <c r="N584" s="49">
        <v>0</v>
      </c>
      <c r="O584" s="49">
        <v>0</v>
      </c>
      <c r="P584" s="49">
        <v>0</v>
      </c>
      <c r="Q584" s="45" t="s">
        <v>102</v>
      </c>
      <c r="R584" s="45" t="s">
        <v>102</v>
      </c>
      <c r="S584" s="45" t="s">
        <v>102</v>
      </c>
      <c r="T584" s="45" t="s">
        <v>418</v>
      </c>
      <c r="U584" s="50">
        <v>4</v>
      </c>
    </row>
    <row r="585" spans="2:21" ht="14.5" outlineLevel="3">
      <c r="B585" s="43" t="s">
        <v>2415</v>
      </c>
      <c r="C585" s="44" t="s">
        <v>2416</v>
      </c>
      <c r="D585" s="45" t="s">
        <v>469</v>
      </c>
      <c r="E585" s="46" t="s">
        <v>1315</v>
      </c>
      <c r="F585" s="45" t="s">
        <v>2417</v>
      </c>
      <c r="G585" s="46" t="s">
        <v>2418</v>
      </c>
      <c r="H585" s="47">
        <v>63472.28</v>
      </c>
      <c r="I585" s="47">
        <v>1</v>
      </c>
      <c r="J585" s="46" t="s">
        <v>115</v>
      </c>
      <c r="K585" s="48">
        <v>2</v>
      </c>
      <c r="L585" s="48" t="s">
        <v>116</v>
      </c>
      <c r="M585" s="45" t="s">
        <v>117</v>
      </c>
      <c r="N585" s="49">
        <v>0</v>
      </c>
      <c r="O585" s="49">
        <v>0</v>
      </c>
      <c r="P585" s="49">
        <v>0</v>
      </c>
      <c r="Q585" s="45" t="s">
        <v>102</v>
      </c>
      <c r="R585" s="45" t="s">
        <v>102</v>
      </c>
      <c r="S585" s="45" t="s">
        <v>102</v>
      </c>
      <c r="T585" s="45" t="s">
        <v>208</v>
      </c>
      <c r="U585" s="50">
        <v>4</v>
      </c>
    </row>
    <row r="586" spans="2:21" ht="14.5" outlineLevel="3">
      <c r="B586" s="43" t="s">
        <v>2419</v>
      </c>
      <c r="C586" s="44" t="s">
        <v>2420</v>
      </c>
      <c r="D586" s="45" t="s">
        <v>469</v>
      </c>
      <c r="E586" s="46" t="s">
        <v>1315</v>
      </c>
      <c r="F586" s="45" t="s">
        <v>2421</v>
      </c>
      <c r="G586" s="46" t="s">
        <v>2422</v>
      </c>
      <c r="H586" s="47">
        <v>23711.39</v>
      </c>
      <c r="I586" s="47">
        <v>1</v>
      </c>
      <c r="J586" s="46" t="s">
        <v>115</v>
      </c>
      <c r="K586" s="48">
        <v>2</v>
      </c>
      <c r="L586" s="48" t="s">
        <v>116</v>
      </c>
      <c r="M586" s="45" t="s">
        <v>117</v>
      </c>
      <c r="N586" s="49">
        <v>0</v>
      </c>
      <c r="O586" s="49">
        <v>0</v>
      </c>
      <c r="P586" s="49">
        <v>0</v>
      </c>
      <c r="Q586" s="45" t="s">
        <v>102</v>
      </c>
      <c r="R586" s="45" t="s">
        <v>102</v>
      </c>
      <c r="S586" s="45" t="s">
        <v>102</v>
      </c>
      <c r="T586" s="45" t="s">
        <v>303</v>
      </c>
      <c r="U586" s="50">
        <v>4</v>
      </c>
    </row>
    <row r="587" spans="2:21" ht="14.5" outlineLevel="3">
      <c r="B587" s="43" t="s">
        <v>2423</v>
      </c>
      <c r="C587" s="44" t="s">
        <v>2424</v>
      </c>
      <c r="D587" s="45" t="s">
        <v>469</v>
      </c>
      <c r="E587" s="46" t="s">
        <v>1315</v>
      </c>
      <c r="F587" s="45" t="s">
        <v>2425</v>
      </c>
      <c r="G587" s="46" t="s">
        <v>2426</v>
      </c>
      <c r="H587" s="47">
        <v>160637.97</v>
      </c>
      <c r="I587" s="47">
        <v>1</v>
      </c>
      <c r="J587" s="46" t="s">
        <v>115</v>
      </c>
      <c r="K587" s="48">
        <v>2</v>
      </c>
      <c r="L587" s="48" t="s">
        <v>116</v>
      </c>
      <c r="M587" s="45" t="s">
        <v>117</v>
      </c>
      <c r="N587" s="49">
        <v>0</v>
      </c>
      <c r="O587" s="49">
        <v>0</v>
      </c>
      <c r="P587" s="49">
        <v>0</v>
      </c>
      <c r="Q587" s="45" t="s">
        <v>102</v>
      </c>
      <c r="R587" s="45" t="s">
        <v>102</v>
      </c>
      <c r="S587" s="45" t="s">
        <v>102</v>
      </c>
      <c r="T587" s="45" t="s">
        <v>213</v>
      </c>
      <c r="U587" s="50">
        <v>4</v>
      </c>
    </row>
    <row r="588" spans="2:21" ht="14.5" outlineLevel="3">
      <c r="B588" s="43" t="s">
        <v>2427</v>
      </c>
      <c r="C588" s="44" t="s">
        <v>2428</v>
      </c>
      <c r="D588" s="45" t="s">
        <v>469</v>
      </c>
      <c r="E588" s="46" t="s">
        <v>1315</v>
      </c>
      <c r="F588" s="45" t="s">
        <v>2429</v>
      </c>
      <c r="G588" s="46" t="s">
        <v>2430</v>
      </c>
      <c r="H588" s="47">
        <v>122596.93</v>
      </c>
      <c r="I588" s="47">
        <v>2</v>
      </c>
      <c r="J588" s="46" t="s">
        <v>115</v>
      </c>
      <c r="K588" s="48">
        <v>2</v>
      </c>
      <c r="L588" s="48" t="s">
        <v>116</v>
      </c>
      <c r="M588" s="45" t="s">
        <v>117</v>
      </c>
      <c r="N588" s="49">
        <v>0</v>
      </c>
      <c r="O588" s="49">
        <v>0</v>
      </c>
      <c r="P588" s="49">
        <v>0</v>
      </c>
      <c r="Q588" s="45" t="s">
        <v>102</v>
      </c>
      <c r="R588" s="45" t="s">
        <v>102</v>
      </c>
      <c r="S588" s="45" t="s">
        <v>102</v>
      </c>
      <c r="T588" s="45" t="s">
        <v>658</v>
      </c>
      <c r="U588" s="50">
        <v>4</v>
      </c>
    </row>
    <row r="589" spans="2:21" ht="14.5" outlineLevel="2">
      <c r="B589" s="35" t="s">
        <v>2431</v>
      </c>
      <c r="C589" s="36" t="s">
        <v>2432</v>
      </c>
      <c r="D589" s="37" t="s">
        <v>102</v>
      </c>
      <c r="E589" s="38" t="s">
        <v>102</v>
      </c>
      <c r="F589" s="37" t="s">
        <v>102</v>
      </c>
      <c r="G589" s="38" t="s">
        <v>102</v>
      </c>
      <c r="H589" s="39">
        <v>0</v>
      </c>
      <c r="I589" s="39">
        <v>0</v>
      </c>
      <c r="J589" s="38" t="s">
        <v>102</v>
      </c>
      <c r="K589" s="40">
        <v>0</v>
      </c>
      <c r="L589" s="40" t="s">
        <v>102</v>
      </c>
      <c r="M589" s="37" t="s">
        <v>102</v>
      </c>
      <c r="N589" s="41">
        <v>0</v>
      </c>
      <c r="O589" s="41">
        <v>0</v>
      </c>
      <c r="P589" s="41">
        <v>0</v>
      </c>
      <c r="Q589" s="37" t="s">
        <v>102</v>
      </c>
      <c r="R589" s="37" t="s">
        <v>102</v>
      </c>
      <c r="S589" s="37" t="s">
        <v>2433</v>
      </c>
      <c r="T589" s="37" t="s">
        <v>102</v>
      </c>
      <c r="U589" s="42">
        <v>3</v>
      </c>
    </row>
    <row r="590" spans="2:21" ht="14.5" outlineLevel="3">
      <c r="B590" s="43" t="s">
        <v>2434</v>
      </c>
      <c r="C590" s="44" t="s">
        <v>2435</v>
      </c>
      <c r="D590" s="45" t="s">
        <v>469</v>
      </c>
      <c r="E590" s="46" t="s">
        <v>1315</v>
      </c>
      <c r="F590" s="45" t="s">
        <v>2436</v>
      </c>
      <c r="G590" s="46" t="s">
        <v>2437</v>
      </c>
      <c r="H590" s="47">
        <v>16984.79</v>
      </c>
      <c r="I590" s="47">
        <v>1</v>
      </c>
      <c r="J590" s="46" t="s">
        <v>115</v>
      </c>
      <c r="K590" s="48">
        <v>2</v>
      </c>
      <c r="L590" s="48" t="s">
        <v>116</v>
      </c>
      <c r="M590" s="45" t="s">
        <v>117</v>
      </c>
      <c r="N590" s="49">
        <v>0</v>
      </c>
      <c r="O590" s="49">
        <v>0</v>
      </c>
      <c r="P590" s="49">
        <v>0</v>
      </c>
      <c r="Q590" s="45" t="s">
        <v>102</v>
      </c>
      <c r="R590" s="45" t="s">
        <v>102</v>
      </c>
      <c r="S590" s="45" t="s">
        <v>102</v>
      </c>
      <c r="T590" s="45" t="s">
        <v>118</v>
      </c>
      <c r="U590" s="50">
        <v>4</v>
      </c>
    </row>
    <row r="591" spans="2:21" ht="14.5" outlineLevel="3">
      <c r="B591" s="43" t="s">
        <v>2438</v>
      </c>
      <c r="C591" s="44" t="s">
        <v>2439</v>
      </c>
      <c r="D591" s="45" t="s">
        <v>469</v>
      </c>
      <c r="E591" s="46" t="s">
        <v>1315</v>
      </c>
      <c r="F591" s="45" t="s">
        <v>2440</v>
      </c>
      <c r="G591" s="46" t="s">
        <v>2441</v>
      </c>
      <c r="H591" s="47">
        <v>312520.03000000003</v>
      </c>
      <c r="I591" s="47">
        <v>1</v>
      </c>
      <c r="J591" s="46" t="s">
        <v>115</v>
      </c>
      <c r="K591" s="48">
        <v>2</v>
      </c>
      <c r="L591" s="48" t="s">
        <v>116</v>
      </c>
      <c r="M591" s="45" t="s">
        <v>117</v>
      </c>
      <c r="N591" s="49">
        <v>0</v>
      </c>
      <c r="O591" s="49">
        <v>0</v>
      </c>
      <c r="P591" s="49">
        <v>0</v>
      </c>
      <c r="Q591" s="45" t="s">
        <v>102</v>
      </c>
      <c r="R591" s="45" t="s">
        <v>102</v>
      </c>
      <c r="S591" s="45" t="s">
        <v>102</v>
      </c>
      <c r="T591" s="45" t="s">
        <v>123</v>
      </c>
      <c r="U591" s="50">
        <v>4</v>
      </c>
    </row>
    <row r="592" spans="2:21" ht="14.5" outlineLevel="3">
      <c r="B592" s="43" t="s">
        <v>2442</v>
      </c>
      <c r="C592" s="44" t="s">
        <v>2443</v>
      </c>
      <c r="D592" s="45" t="s">
        <v>469</v>
      </c>
      <c r="E592" s="46" t="s">
        <v>1315</v>
      </c>
      <c r="F592" s="45" t="s">
        <v>2444</v>
      </c>
      <c r="G592" s="46" t="s">
        <v>2445</v>
      </c>
      <c r="H592" s="47">
        <v>20110.830000000002</v>
      </c>
      <c r="I592" s="47">
        <v>1</v>
      </c>
      <c r="J592" s="46" t="s">
        <v>115</v>
      </c>
      <c r="K592" s="48">
        <v>2</v>
      </c>
      <c r="L592" s="48" t="s">
        <v>116</v>
      </c>
      <c r="M592" s="45" t="s">
        <v>117</v>
      </c>
      <c r="N592" s="49">
        <v>0</v>
      </c>
      <c r="O592" s="49">
        <v>0</v>
      </c>
      <c r="P592" s="49">
        <v>0</v>
      </c>
      <c r="Q592" s="45" t="s">
        <v>102</v>
      </c>
      <c r="R592" s="45" t="s">
        <v>102</v>
      </c>
      <c r="S592" s="45" t="s">
        <v>102</v>
      </c>
      <c r="T592" s="45" t="s">
        <v>128</v>
      </c>
      <c r="U592" s="50">
        <v>4</v>
      </c>
    </row>
    <row r="593" spans="2:21" ht="14.5" outlineLevel="3">
      <c r="B593" s="43" t="s">
        <v>2446</v>
      </c>
      <c r="C593" s="44" t="s">
        <v>2447</v>
      </c>
      <c r="D593" s="45" t="s">
        <v>469</v>
      </c>
      <c r="E593" s="46" t="s">
        <v>1315</v>
      </c>
      <c r="F593" s="45" t="s">
        <v>2448</v>
      </c>
      <c r="G593" s="46" t="s">
        <v>2449</v>
      </c>
      <c r="H593" s="47">
        <v>16984.79</v>
      </c>
      <c r="I593" s="47">
        <v>1</v>
      </c>
      <c r="J593" s="46" t="s">
        <v>115</v>
      </c>
      <c r="K593" s="48">
        <v>2</v>
      </c>
      <c r="L593" s="48" t="s">
        <v>116</v>
      </c>
      <c r="M593" s="45" t="s">
        <v>117</v>
      </c>
      <c r="N593" s="49">
        <v>0</v>
      </c>
      <c r="O593" s="49">
        <v>0</v>
      </c>
      <c r="P593" s="49">
        <v>0</v>
      </c>
      <c r="Q593" s="45" t="s">
        <v>102</v>
      </c>
      <c r="R593" s="45" t="s">
        <v>102</v>
      </c>
      <c r="S593" s="45" t="s">
        <v>102</v>
      </c>
      <c r="T593" s="45" t="s">
        <v>133</v>
      </c>
      <c r="U593" s="50">
        <v>4</v>
      </c>
    </row>
    <row r="594" spans="2:21" ht="14.5" outlineLevel="3">
      <c r="B594" s="43" t="s">
        <v>2450</v>
      </c>
      <c r="C594" s="44" t="s">
        <v>2451</v>
      </c>
      <c r="D594" s="45" t="s">
        <v>469</v>
      </c>
      <c r="E594" s="46" t="s">
        <v>1315</v>
      </c>
      <c r="F594" s="45" t="s">
        <v>2452</v>
      </c>
      <c r="G594" s="46" t="s">
        <v>2453</v>
      </c>
      <c r="H594" s="47">
        <v>8492.39</v>
      </c>
      <c r="I594" s="47">
        <v>1</v>
      </c>
      <c r="J594" s="46" t="s">
        <v>115</v>
      </c>
      <c r="K594" s="48">
        <v>2</v>
      </c>
      <c r="L594" s="48" t="s">
        <v>116</v>
      </c>
      <c r="M594" s="45" t="s">
        <v>117</v>
      </c>
      <c r="N594" s="49">
        <v>0</v>
      </c>
      <c r="O594" s="49">
        <v>0</v>
      </c>
      <c r="P594" s="49">
        <v>0</v>
      </c>
      <c r="Q594" s="45" t="s">
        <v>102</v>
      </c>
      <c r="R594" s="45" t="s">
        <v>102</v>
      </c>
      <c r="S594" s="45" t="s">
        <v>102</v>
      </c>
      <c r="T594" s="45" t="s">
        <v>138</v>
      </c>
      <c r="U594" s="50">
        <v>4</v>
      </c>
    </row>
    <row r="595" spans="2:21" ht="14.5" outlineLevel="3">
      <c r="B595" s="43" t="s">
        <v>2454</v>
      </c>
      <c r="C595" s="44" t="s">
        <v>2455</v>
      </c>
      <c r="D595" s="45" t="s">
        <v>469</v>
      </c>
      <c r="E595" s="46" t="s">
        <v>1315</v>
      </c>
      <c r="F595" s="45" t="s">
        <v>2456</v>
      </c>
      <c r="G595" s="46" t="s">
        <v>2457</v>
      </c>
      <c r="H595" s="47">
        <v>8492.39</v>
      </c>
      <c r="I595" s="47">
        <v>1</v>
      </c>
      <c r="J595" s="46" t="s">
        <v>115</v>
      </c>
      <c r="K595" s="48">
        <v>2</v>
      </c>
      <c r="L595" s="48" t="s">
        <v>116</v>
      </c>
      <c r="M595" s="45" t="s">
        <v>117</v>
      </c>
      <c r="N595" s="49">
        <v>0</v>
      </c>
      <c r="O595" s="49">
        <v>0</v>
      </c>
      <c r="P595" s="49">
        <v>0</v>
      </c>
      <c r="Q595" s="45" t="s">
        <v>102</v>
      </c>
      <c r="R595" s="45" t="s">
        <v>102</v>
      </c>
      <c r="S595" s="45" t="s">
        <v>102</v>
      </c>
      <c r="T595" s="45" t="s">
        <v>143</v>
      </c>
      <c r="U595" s="50">
        <v>4</v>
      </c>
    </row>
    <row r="596" spans="2:21" ht="14.5" outlineLevel="3">
      <c r="B596" s="43" t="s">
        <v>2458</v>
      </c>
      <c r="C596" s="44" t="s">
        <v>2459</v>
      </c>
      <c r="D596" s="45" t="s">
        <v>469</v>
      </c>
      <c r="E596" s="46" t="s">
        <v>1315</v>
      </c>
      <c r="F596" s="45" t="s">
        <v>2460</v>
      </c>
      <c r="G596" s="46" t="s">
        <v>2461</v>
      </c>
      <c r="H596" s="47">
        <v>20110.830000000002</v>
      </c>
      <c r="I596" s="47">
        <v>1</v>
      </c>
      <c r="J596" s="46" t="s">
        <v>115</v>
      </c>
      <c r="K596" s="48">
        <v>2</v>
      </c>
      <c r="L596" s="48" t="s">
        <v>116</v>
      </c>
      <c r="M596" s="45" t="s">
        <v>117</v>
      </c>
      <c r="N596" s="49">
        <v>0</v>
      </c>
      <c r="O596" s="49">
        <v>0</v>
      </c>
      <c r="P596" s="49">
        <v>0</v>
      </c>
      <c r="Q596" s="45" t="s">
        <v>102</v>
      </c>
      <c r="R596" s="45" t="s">
        <v>102</v>
      </c>
      <c r="S596" s="45" t="s">
        <v>102</v>
      </c>
      <c r="T596" s="45" t="s">
        <v>176</v>
      </c>
      <c r="U596" s="50">
        <v>4</v>
      </c>
    </row>
    <row r="597" spans="2:21" ht="14.5" outlineLevel="3">
      <c r="B597" s="43" t="s">
        <v>2462</v>
      </c>
      <c r="C597" s="44" t="s">
        <v>2463</v>
      </c>
      <c r="D597" s="45" t="s">
        <v>469</v>
      </c>
      <c r="E597" s="46" t="s">
        <v>1315</v>
      </c>
      <c r="F597" s="45" t="s">
        <v>2464</v>
      </c>
      <c r="G597" s="46" t="s">
        <v>2465</v>
      </c>
      <c r="H597" s="47">
        <v>8492.39</v>
      </c>
      <c r="I597" s="47">
        <v>1</v>
      </c>
      <c r="J597" s="46" t="s">
        <v>115</v>
      </c>
      <c r="K597" s="48">
        <v>2</v>
      </c>
      <c r="L597" s="48" t="s">
        <v>116</v>
      </c>
      <c r="M597" s="45" t="s">
        <v>117</v>
      </c>
      <c r="N597" s="49">
        <v>0</v>
      </c>
      <c r="O597" s="49">
        <v>0</v>
      </c>
      <c r="P597" s="49">
        <v>0</v>
      </c>
      <c r="Q597" s="45" t="s">
        <v>102</v>
      </c>
      <c r="R597" s="45" t="s">
        <v>102</v>
      </c>
      <c r="S597" s="45" t="s">
        <v>102</v>
      </c>
      <c r="T597" s="45" t="s">
        <v>182</v>
      </c>
      <c r="U597" s="50">
        <v>4</v>
      </c>
    </row>
    <row r="598" spans="2:21" ht="14.5" outlineLevel="2">
      <c r="B598" s="35" t="s">
        <v>2466</v>
      </c>
      <c r="C598" s="36" t="s">
        <v>2467</v>
      </c>
      <c r="D598" s="37" t="s">
        <v>102</v>
      </c>
      <c r="E598" s="38" t="s">
        <v>102</v>
      </c>
      <c r="F598" s="37" t="s">
        <v>102</v>
      </c>
      <c r="G598" s="38" t="s">
        <v>102</v>
      </c>
      <c r="H598" s="39">
        <v>0</v>
      </c>
      <c r="I598" s="39">
        <v>0</v>
      </c>
      <c r="J598" s="38" t="s">
        <v>102</v>
      </c>
      <c r="K598" s="40">
        <v>0</v>
      </c>
      <c r="L598" s="40" t="s">
        <v>102</v>
      </c>
      <c r="M598" s="37" t="s">
        <v>102</v>
      </c>
      <c r="N598" s="41">
        <v>0</v>
      </c>
      <c r="O598" s="41">
        <v>0</v>
      </c>
      <c r="P598" s="41">
        <v>0</v>
      </c>
      <c r="Q598" s="37" t="s">
        <v>102</v>
      </c>
      <c r="R598" s="37" t="s">
        <v>102</v>
      </c>
      <c r="S598" s="37" t="s">
        <v>2468</v>
      </c>
      <c r="T598" s="37" t="s">
        <v>102</v>
      </c>
      <c r="U598" s="42">
        <v>3</v>
      </c>
    </row>
    <row r="599" spans="2:21" ht="14.5" outlineLevel="3">
      <c r="B599" s="43" t="s">
        <v>2469</v>
      </c>
      <c r="C599" s="44" t="s">
        <v>2470</v>
      </c>
      <c r="D599" s="45" t="s">
        <v>469</v>
      </c>
      <c r="E599" s="46" t="s">
        <v>1315</v>
      </c>
      <c r="F599" s="45" t="s">
        <v>2471</v>
      </c>
      <c r="G599" s="46" t="s">
        <v>2472</v>
      </c>
      <c r="H599" s="47">
        <v>3664.64</v>
      </c>
      <c r="I599" s="47">
        <v>2</v>
      </c>
      <c r="J599" s="46" t="s">
        <v>115</v>
      </c>
      <c r="K599" s="48">
        <v>2</v>
      </c>
      <c r="L599" s="48" t="s">
        <v>116</v>
      </c>
      <c r="M599" s="45" t="s">
        <v>117</v>
      </c>
      <c r="N599" s="49">
        <v>0</v>
      </c>
      <c r="O599" s="49">
        <v>0</v>
      </c>
      <c r="P599" s="49">
        <v>0</v>
      </c>
      <c r="Q599" s="45" t="s">
        <v>102</v>
      </c>
      <c r="R599" s="45" t="s">
        <v>102</v>
      </c>
      <c r="S599" s="45" t="s">
        <v>102</v>
      </c>
      <c r="T599" s="45" t="s">
        <v>118</v>
      </c>
      <c r="U599" s="50">
        <v>4</v>
      </c>
    </row>
    <row r="600" spans="2:21" ht="14.5" outlineLevel="3">
      <c r="B600" s="43" t="s">
        <v>2473</v>
      </c>
      <c r="C600" s="44" t="s">
        <v>2474</v>
      </c>
      <c r="D600" s="45" t="s">
        <v>469</v>
      </c>
      <c r="E600" s="46" t="s">
        <v>1315</v>
      </c>
      <c r="F600" s="45" t="s">
        <v>2475</v>
      </c>
      <c r="G600" s="46" t="s">
        <v>2476</v>
      </c>
      <c r="H600" s="47">
        <v>63907.61</v>
      </c>
      <c r="I600" s="47">
        <v>2</v>
      </c>
      <c r="J600" s="46" t="s">
        <v>115</v>
      </c>
      <c r="K600" s="48">
        <v>2</v>
      </c>
      <c r="L600" s="48" t="s">
        <v>116</v>
      </c>
      <c r="M600" s="45" t="s">
        <v>117</v>
      </c>
      <c r="N600" s="49">
        <v>0</v>
      </c>
      <c r="O600" s="49">
        <v>0</v>
      </c>
      <c r="P600" s="49">
        <v>0</v>
      </c>
      <c r="Q600" s="45" t="s">
        <v>102</v>
      </c>
      <c r="R600" s="45" t="s">
        <v>102</v>
      </c>
      <c r="S600" s="45" t="s">
        <v>102</v>
      </c>
      <c r="T600" s="45" t="s">
        <v>123</v>
      </c>
      <c r="U600" s="50">
        <v>4</v>
      </c>
    </row>
    <row r="601" spans="2:21" ht="14.5" outlineLevel="3">
      <c r="B601" s="43" t="s">
        <v>2477</v>
      </c>
      <c r="C601" s="44" t="s">
        <v>2478</v>
      </c>
      <c r="D601" s="45" t="s">
        <v>469</v>
      </c>
      <c r="E601" s="46" t="s">
        <v>1315</v>
      </c>
      <c r="F601" s="45" t="s">
        <v>2479</v>
      </c>
      <c r="G601" s="46" t="s">
        <v>2480</v>
      </c>
      <c r="H601" s="47">
        <v>5362.88</v>
      </c>
      <c r="I601" s="47">
        <v>2</v>
      </c>
      <c r="J601" s="46" t="s">
        <v>115</v>
      </c>
      <c r="K601" s="48">
        <v>2</v>
      </c>
      <c r="L601" s="48" t="s">
        <v>116</v>
      </c>
      <c r="M601" s="45" t="s">
        <v>117</v>
      </c>
      <c r="N601" s="49">
        <v>0</v>
      </c>
      <c r="O601" s="49">
        <v>0</v>
      </c>
      <c r="P601" s="49">
        <v>0</v>
      </c>
      <c r="Q601" s="45" t="s">
        <v>102</v>
      </c>
      <c r="R601" s="45" t="s">
        <v>102</v>
      </c>
      <c r="S601" s="45" t="s">
        <v>102</v>
      </c>
      <c r="T601" s="45" t="s">
        <v>128</v>
      </c>
      <c r="U601" s="50">
        <v>4</v>
      </c>
    </row>
    <row r="602" spans="2:21" ht="14.5" outlineLevel="3">
      <c r="B602" s="43" t="s">
        <v>2481</v>
      </c>
      <c r="C602" s="44" t="s">
        <v>2482</v>
      </c>
      <c r="D602" s="45" t="s">
        <v>469</v>
      </c>
      <c r="E602" s="46" t="s">
        <v>1315</v>
      </c>
      <c r="F602" s="45" t="s">
        <v>2483</v>
      </c>
      <c r="G602" s="46" t="s">
        <v>2484</v>
      </c>
      <c r="H602" s="47">
        <v>5362.88</v>
      </c>
      <c r="I602" s="47">
        <v>2</v>
      </c>
      <c r="J602" s="46" t="s">
        <v>115</v>
      </c>
      <c r="K602" s="48">
        <v>2</v>
      </c>
      <c r="L602" s="48" t="s">
        <v>116</v>
      </c>
      <c r="M602" s="45" t="s">
        <v>117</v>
      </c>
      <c r="N602" s="49">
        <v>0</v>
      </c>
      <c r="O602" s="49">
        <v>0</v>
      </c>
      <c r="P602" s="49">
        <v>0</v>
      </c>
      <c r="Q602" s="45" t="s">
        <v>102</v>
      </c>
      <c r="R602" s="45" t="s">
        <v>102</v>
      </c>
      <c r="S602" s="45" t="s">
        <v>102</v>
      </c>
      <c r="T602" s="45" t="s">
        <v>133</v>
      </c>
      <c r="U602" s="50">
        <v>4</v>
      </c>
    </row>
    <row r="603" spans="2:21" ht="14.5" outlineLevel="3">
      <c r="B603" s="43" t="s">
        <v>2485</v>
      </c>
      <c r="C603" s="44" t="s">
        <v>2486</v>
      </c>
      <c r="D603" s="45" t="s">
        <v>469</v>
      </c>
      <c r="E603" s="46" t="s">
        <v>1315</v>
      </c>
      <c r="F603" s="45" t="s">
        <v>2487</v>
      </c>
      <c r="G603" s="46" t="s">
        <v>2488</v>
      </c>
      <c r="H603" s="47">
        <v>42903.05</v>
      </c>
      <c r="I603" s="47">
        <v>2</v>
      </c>
      <c r="J603" s="46" t="s">
        <v>115</v>
      </c>
      <c r="K603" s="48">
        <v>2</v>
      </c>
      <c r="L603" s="48" t="s">
        <v>116</v>
      </c>
      <c r="M603" s="45" t="s">
        <v>117</v>
      </c>
      <c r="N603" s="49">
        <v>0</v>
      </c>
      <c r="O603" s="49">
        <v>0</v>
      </c>
      <c r="P603" s="49">
        <v>0</v>
      </c>
      <c r="Q603" s="45" t="s">
        <v>102</v>
      </c>
      <c r="R603" s="45" t="s">
        <v>102</v>
      </c>
      <c r="S603" s="45" t="s">
        <v>102</v>
      </c>
      <c r="T603" s="45" t="s">
        <v>138</v>
      </c>
      <c r="U603" s="50">
        <v>4</v>
      </c>
    </row>
    <row r="604" spans="2:21" ht="14.5" outlineLevel="3">
      <c r="B604" s="43" t="s">
        <v>2489</v>
      </c>
      <c r="C604" s="44" t="s">
        <v>2490</v>
      </c>
      <c r="D604" s="45" t="s">
        <v>469</v>
      </c>
      <c r="E604" s="46" t="s">
        <v>1315</v>
      </c>
      <c r="F604" s="45" t="s">
        <v>2491</v>
      </c>
      <c r="G604" s="46" t="s">
        <v>2492</v>
      </c>
      <c r="H604" s="47">
        <v>60332.33</v>
      </c>
      <c r="I604" s="47">
        <v>2</v>
      </c>
      <c r="J604" s="46" t="s">
        <v>115</v>
      </c>
      <c r="K604" s="48">
        <v>2</v>
      </c>
      <c r="L604" s="48" t="s">
        <v>116</v>
      </c>
      <c r="M604" s="45" t="s">
        <v>117</v>
      </c>
      <c r="N604" s="49">
        <v>0</v>
      </c>
      <c r="O604" s="49">
        <v>0</v>
      </c>
      <c r="P604" s="49">
        <v>0</v>
      </c>
      <c r="Q604" s="45" t="s">
        <v>102</v>
      </c>
      <c r="R604" s="45" t="s">
        <v>102</v>
      </c>
      <c r="S604" s="45" t="s">
        <v>102</v>
      </c>
      <c r="T604" s="45" t="s">
        <v>143</v>
      </c>
      <c r="U604" s="50">
        <v>4</v>
      </c>
    </row>
    <row r="605" spans="2:21" ht="14.5" outlineLevel="3">
      <c r="B605" s="43" t="s">
        <v>2493</v>
      </c>
      <c r="C605" s="44" t="s">
        <v>2494</v>
      </c>
      <c r="D605" s="45" t="s">
        <v>469</v>
      </c>
      <c r="E605" s="46" t="s">
        <v>1315</v>
      </c>
      <c r="F605" s="45" t="s">
        <v>2495</v>
      </c>
      <c r="G605" s="46" t="s">
        <v>2496</v>
      </c>
      <c r="H605" s="47">
        <v>16088.62</v>
      </c>
      <c r="I605" s="47">
        <v>2</v>
      </c>
      <c r="J605" s="46" t="s">
        <v>115</v>
      </c>
      <c r="K605" s="48">
        <v>2</v>
      </c>
      <c r="L605" s="48" t="s">
        <v>116</v>
      </c>
      <c r="M605" s="45" t="s">
        <v>117</v>
      </c>
      <c r="N605" s="49">
        <v>0</v>
      </c>
      <c r="O605" s="49">
        <v>0</v>
      </c>
      <c r="P605" s="49">
        <v>0</v>
      </c>
      <c r="Q605" s="45" t="s">
        <v>102</v>
      </c>
      <c r="R605" s="45" t="s">
        <v>102</v>
      </c>
      <c r="S605" s="45" t="s">
        <v>102</v>
      </c>
      <c r="T605" s="45" t="s">
        <v>176</v>
      </c>
      <c r="U605" s="50">
        <v>4</v>
      </c>
    </row>
    <row r="606" spans="2:21" ht="14.5" outlineLevel="3">
      <c r="B606" s="43" t="s">
        <v>2497</v>
      </c>
      <c r="C606" s="44" t="s">
        <v>2498</v>
      </c>
      <c r="D606" s="45" t="s">
        <v>469</v>
      </c>
      <c r="E606" s="46" t="s">
        <v>1315</v>
      </c>
      <c r="F606" s="45" t="s">
        <v>2499</v>
      </c>
      <c r="G606" s="46" t="s">
        <v>2500</v>
      </c>
      <c r="H606" s="47">
        <v>53628.73</v>
      </c>
      <c r="I606" s="47">
        <v>2</v>
      </c>
      <c r="J606" s="46" t="s">
        <v>115</v>
      </c>
      <c r="K606" s="48">
        <v>2</v>
      </c>
      <c r="L606" s="48" t="s">
        <v>116</v>
      </c>
      <c r="M606" s="45" t="s">
        <v>117</v>
      </c>
      <c r="N606" s="49">
        <v>0</v>
      </c>
      <c r="O606" s="49">
        <v>0</v>
      </c>
      <c r="P606" s="49">
        <v>0</v>
      </c>
      <c r="Q606" s="45" t="s">
        <v>102</v>
      </c>
      <c r="R606" s="45" t="s">
        <v>102</v>
      </c>
      <c r="S606" s="45" t="s">
        <v>102</v>
      </c>
      <c r="T606" s="45" t="s">
        <v>182</v>
      </c>
      <c r="U606" s="50">
        <v>4</v>
      </c>
    </row>
    <row r="607" spans="2:21" ht="14.5" outlineLevel="3">
      <c r="B607" s="43" t="s">
        <v>2501</v>
      </c>
      <c r="C607" s="44" t="s">
        <v>2502</v>
      </c>
      <c r="D607" s="45" t="s">
        <v>469</v>
      </c>
      <c r="E607" s="46" t="s">
        <v>1315</v>
      </c>
      <c r="F607" s="45" t="s">
        <v>2503</v>
      </c>
      <c r="G607" s="46" t="s">
        <v>2504</v>
      </c>
      <c r="H607" s="47">
        <v>16088.62</v>
      </c>
      <c r="I607" s="47">
        <v>2</v>
      </c>
      <c r="J607" s="46" t="s">
        <v>115</v>
      </c>
      <c r="K607" s="48">
        <v>2</v>
      </c>
      <c r="L607" s="48" t="s">
        <v>116</v>
      </c>
      <c r="M607" s="45" t="s">
        <v>117</v>
      </c>
      <c r="N607" s="49">
        <v>0</v>
      </c>
      <c r="O607" s="49">
        <v>0</v>
      </c>
      <c r="P607" s="49">
        <v>0</v>
      </c>
      <c r="Q607" s="45" t="s">
        <v>102</v>
      </c>
      <c r="R607" s="45" t="s">
        <v>102</v>
      </c>
      <c r="S607" s="45" t="s">
        <v>102</v>
      </c>
      <c r="T607" s="45" t="s">
        <v>187</v>
      </c>
      <c r="U607" s="50">
        <v>4</v>
      </c>
    </row>
    <row r="608" spans="2:21" ht="14.5" outlineLevel="3">
      <c r="B608" s="43" t="s">
        <v>2505</v>
      </c>
      <c r="C608" s="44" t="s">
        <v>2506</v>
      </c>
      <c r="D608" s="45" t="s">
        <v>469</v>
      </c>
      <c r="E608" s="46" t="s">
        <v>1315</v>
      </c>
      <c r="F608" s="45" t="s">
        <v>2507</v>
      </c>
      <c r="G608" s="46" t="s">
        <v>2508</v>
      </c>
      <c r="H608" s="47">
        <v>16088.62</v>
      </c>
      <c r="I608" s="47">
        <v>2</v>
      </c>
      <c r="J608" s="46" t="s">
        <v>115</v>
      </c>
      <c r="K608" s="48">
        <v>2</v>
      </c>
      <c r="L608" s="48" t="s">
        <v>116</v>
      </c>
      <c r="M608" s="45" t="s">
        <v>117</v>
      </c>
      <c r="N608" s="49">
        <v>0</v>
      </c>
      <c r="O608" s="49">
        <v>0</v>
      </c>
      <c r="P608" s="49">
        <v>0</v>
      </c>
      <c r="Q608" s="45" t="s">
        <v>102</v>
      </c>
      <c r="R608" s="45" t="s">
        <v>102</v>
      </c>
      <c r="S608" s="45" t="s">
        <v>102</v>
      </c>
      <c r="T608" s="45" t="s">
        <v>259</v>
      </c>
      <c r="U608" s="50">
        <v>4</v>
      </c>
    </row>
    <row r="609" spans="2:21" ht="14.5" outlineLevel="3">
      <c r="B609" s="43" t="s">
        <v>2509</v>
      </c>
      <c r="C609" s="44" t="s">
        <v>2510</v>
      </c>
      <c r="D609" s="45" t="s">
        <v>469</v>
      </c>
      <c r="E609" s="46" t="s">
        <v>1315</v>
      </c>
      <c r="F609" s="45" t="s">
        <v>2511</v>
      </c>
      <c r="G609" s="46" t="s">
        <v>2512</v>
      </c>
      <c r="H609" s="47">
        <v>16088.62</v>
      </c>
      <c r="I609" s="47">
        <v>2</v>
      </c>
      <c r="J609" s="46" t="s">
        <v>115</v>
      </c>
      <c r="K609" s="48">
        <v>2</v>
      </c>
      <c r="L609" s="48" t="s">
        <v>116</v>
      </c>
      <c r="M609" s="45" t="s">
        <v>117</v>
      </c>
      <c r="N609" s="49">
        <v>0</v>
      </c>
      <c r="O609" s="49">
        <v>0</v>
      </c>
      <c r="P609" s="49">
        <v>0</v>
      </c>
      <c r="Q609" s="45" t="s">
        <v>102</v>
      </c>
      <c r="R609" s="45" t="s">
        <v>102</v>
      </c>
      <c r="S609" s="45" t="s">
        <v>102</v>
      </c>
      <c r="T609" s="45" t="s">
        <v>192</v>
      </c>
      <c r="U609" s="50">
        <v>4</v>
      </c>
    </row>
    <row r="610" spans="2:21" ht="14.5" outlineLevel="3">
      <c r="B610" s="43" t="s">
        <v>2513</v>
      </c>
      <c r="C610" s="44" t="s">
        <v>2514</v>
      </c>
      <c r="D610" s="45" t="s">
        <v>469</v>
      </c>
      <c r="E610" s="46" t="s">
        <v>1315</v>
      </c>
      <c r="F610" s="45" t="s">
        <v>2515</v>
      </c>
      <c r="G610" s="46" t="s">
        <v>2516</v>
      </c>
      <c r="H610" s="47">
        <v>16088.62</v>
      </c>
      <c r="I610" s="47">
        <v>1</v>
      </c>
      <c r="J610" s="46" t="s">
        <v>115</v>
      </c>
      <c r="K610" s="48">
        <v>2</v>
      </c>
      <c r="L610" s="48" t="s">
        <v>116</v>
      </c>
      <c r="M610" s="45" t="s">
        <v>117</v>
      </c>
      <c r="N610" s="49">
        <v>0</v>
      </c>
      <c r="O610" s="49">
        <v>0</v>
      </c>
      <c r="P610" s="49">
        <v>0</v>
      </c>
      <c r="Q610" s="45" t="s">
        <v>102</v>
      </c>
      <c r="R610" s="45" t="s">
        <v>102</v>
      </c>
      <c r="S610" s="45" t="s">
        <v>102</v>
      </c>
      <c r="T610" s="45" t="s">
        <v>615</v>
      </c>
      <c r="U610" s="50">
        <v>4</v>
      </c>
    </row>
    <row r="611" spans="2:21" ht="14.5" outlineLevel="3">
      <c r="B611" s="43" t="s">
        <v>2517</v>
      </c>
      <c r="C611" s="44" t="s">
        <v>2518</v>
      </c>
      <c r="D611" s="45" t="s">
        <v>392</v>
      </c>
      <c r="E611" s="46" t="s">
        <v>1315</v>
      </c>
      <c r="F611" s="45" t="s">
        <v>2519</v>
      </c>
      <c r="G611" s="46" t="s">
        <v>2520</v>
      </c>
      <c r="H611" s="47">
        <v>4384012.74</v>
      </c>
      <c r="I611" s="47">
        <v>1</v>
      </c>
      <c r="J611" s="46" t="s">
        <v>115</v>
      </c>
      <c r="K611" s="48">
        <v>2</v>
      </c>
      <c r="L611" s="48" t="s">
        <v>116</v>
      </c>
      <c r="M611" s="45" t="s">
        <v>117</v>
      </c>
      <c r="N611" s="49">
        <v>0</v>
      </c>
      <c r="O611" s="49">
        <v>0</v>
      </c>
      <c r="P611" s="49">
        <v>0</v>
      </c>
      <c r="Q611" s="45" t="s">
        <v>102</v>
      </c>
      <c r="R611" s="45" t="s">
        <v>102</v>
      </c>
      <c r="S611" s="45" t="s">
        <v>102</v>
      </c>
      <c r="T611" s="45" t="s">
        <v>208</v>
      </c>
      <c r="U611" s="50">
        <v>4</v>
      </c>
    </row>
    <row r="612" spans="2:21" ht="14.5" outlineLevel="2">
      <c r="B612" s="35" t="s">
        <v>2521</v>
      </c>
      <c r="C612" s="36" t="s">
        <v>2522</v>
      </c>
      <c r="D612" s="37" t="s">
        <v>102</v>
      </c>
      <c r="E612" s="38" t="s">
        <v>102</v>
      </c>
      <c r="F612" s="37" t="s">
        <v>102</v>
      </c>
      <c r="G612" s="38" t="s">
        <v>102</v>
      </c>
      <c r="H612" s="39">
        <v>0</v>
      </c>
      <c r="I612" s="39">
        <v>0</v>
      </c>
      <c r="J612" s="38" t="s">
        <v>102</v>
      </c>
      <c r="K612" s="40">
        <v>0</v>
      </c>
      <c r="L612" s="40" t="s">
        <v>102</v>
      </c>
      <c r="M612" s="37" t="s">
        <v>102</v>
      </c>
      <c r="N612" s="41">
        <v>0</v>
      </c>
      <c r="O612" s="41">
        <v>0</v>
      </c>
      <c r="P612" s="41">
        <v>0</v>
      </c>
      <c r="Q612" s="37" t="s">
        <v>102</v>
      </c>
      <c r="R612" s="37" t="s">
        <v>102</v>
      </c>
      <c r="S612" s="37" t="s">
        <v>2523</v>
      </c>
      <c r="T612" s="37" t="s">
        <v>102</v>
      </c>
      <c r="U612" s="42">
        <v>3</v>
      </c>
    </row>
    <row r="613" spans="2:21" ht="14.5" outlineLevel="3">
      <c r="B613" s="43" t="s">
        <v>2524</v>
      </c>
      <c r="C613" s="44" t="s">
        <v>2525</v>
      </c>
      <c r="D613" s="45" t="s">
        <v>392</v>
      </c>
      <c r="E613" s="46" t="s">
        <v>1315</v>
      </c>
      <c r="F613" s="45" t="s">
        <v>2526</v>
      </c>
      <c r="G613" s="46" t="s">
        <v>2527</v>
      </c>
      <c r="H613" s="47">
        <v>20995615.309999999</v>
      </c>
      <c r="I613" s="47">
        <v>1</v>
      </c>
      <c r="J613" s="46" t="s">
        <v>115</v>
      </c>
      <c r="K613" s="48">
        <v>2</v>
      </c>
      <c r="L613" s="48" t="s">
        <v>116</v>
      </c>
      <c r="M613" s="45" t="s">
        <v>117</v>
      </c>
      <c r="N613" s="49">
        <v>0</v>
      </c>
      <c r="O613" s="49">
        <v>0</v>
      </c>
      <c r="P613" s="49">
        <v>0</v>
      </c>
      <c r="Q613" s="45" t="s">
        <v>102</v>
      </c>
      <c r="R613" s="45" t="s">
        <v>102</v>
      </c>
      <c r="S613" s="45" t="s">
        <v>102</v>
      </c>
      <c r="T613" s="45" t="s">
        <v>118</v>
      </c>
      <c r="U613" s="50">
        <v>4</v>
      </c>
    </row>
    <row r="614" spans="2:21" ht="14.5" outlineLevel="2">
      <c r="B614" s="35" t="s">
        <v>2528</v>
      </c>
      <c r="C614" s="36" t="s">
        <v>2529</v>
      </c>
      <c r="D614" s="37" t="s">
        <v>102</v>
      </c>
      <c r="E614" s="38" t="s">
        <v>102</v>
      </c>
      <c r="F614" s="37" t="s">
        <v>102</v>
      </c>
      <c r="G614" s="38" t="s">
        <v>102</v>
      </c>
      <c r="H614" s="39">
        <v>0</v>
      </c>
      <c r="I614" s="39">
        <v>0</v>
      </c>
      <c r="J614" s="38" t="s">
        <v>102</v>
      </c>
      <c r="K614" s="40">
        <v>0</v>
      </c>
      <c r="L614" s="40" t="s">
        <v>102</v>
      </c>
      <c r="M614" s="37" t="s">
        <v>102</v>
      </c>
      <c r="N614" s="41">
        <v>0</v>
      </c>
      <c r="O614" s="41">
        <v>0</v>
      </c>
      <c r="P614" s="41">
        <v>0</v>
      </c>
      <c r="Q614" s="37" t="s">
        <v>102</v>
      </c>
      <c r="R614" s="37" t="s">
        <v>102</v>
      </c>
      <c r="S614" s="37" t="s">
        <v>2530</v>
      </c>
      <c r="T614" s="37" t="s">
        <v>102</v>
      </c>
      <c r="U614" s="42">
        <v>3</v>
      </c>
    </row>
    <row r="615" spans="2:21" ht="14.5" outlineLevel="1">
      <c r="B615" s="27" t="s">
        <v>2531</v>
      </c>
      <c r="C615" s="28" t="s">
        <v>2532</v>
      </c>
      <c r="D615" s="29" t="s">
        <v>102</v>
      </c>
      <c r="E615" s="30" t="s">
        <v>102</v>
      </c>
      <c r="F615" s="29" t="s">
        <v>102</v>
      </c>
      <c r="G615" s="30" t="s">
        <v>102</v>
      </c>
      <c r="H615" s="31">
        <v>0</v>
      </c>
      <c r="I615" s="31">
        <v>0</v>
      </c>
      <c r="J615" s="30" t="s">
        <v>102</v>
      </c>
      <c r="K615" s="32">
        <v>0</v>
      </c>
      <c r="L615" s="32" t="s">
        <v>102</v>
      </c>
      <c r="M615" s="29" t="s">
        <v>102</v>
      </c>
      <c r="N615" s="33">
        <v>0</v>
      </c>
      <c r="O615" s="33">
        <v>0</v>
      </c>
      <c r="P615" s="33">
        <v>0</v>
      </c>
      <c r="Q615" s="29" t="s">
        <v>102</v>
      </c>
      <c r="R615" s="29" t="s">
        <v>2533</v>
      </c>
      <c r="S615" s="29" t="s">
        <v>102</v>
      </c>
      <c r="T615" s="29" t="s">
        <v>102</v>
      </c>
      <c r="U615" s="34">
        <v>2</v>
      </c>
    </row>
    <row r="616" spans="2:21" ht="14.5" outlineLevel="2">
      <c r="B616" s="35" t="s">
        <v>2534</v>
      </c>
      <c r="C616" s="36" t="s">
        <v>2535</v>
      </c>
      <c r="D616" s="37" t="s">
        <v>102</v>
      </c>
      <c r="E616" s="38" t="s">
        <v>102</v>
      </c>
      <c r="F616" s="37" t="s">
        <v>102</v>
      </c>
      <c r="G616" s="38" t="s">
        <v>102</v>
      </c>
      <c r="H616" s="39">
        <v>0</v>
      </c>
      <c r="I616" s="39">
        <v>0</v>
      </c>
      <c r="J616" s="38" t="s">
        <v>102</v>
      </c>
      <c r="K616" s="40">
        <v>0</v>
      </c>
      <c r="L616" s="40" t="s">
        <v>102</v>
      </c>
      <c r="M616" s="37" t="s">
        <v>102</v>
      </c>
      <c r="N616" s="41">
        <v>0</v>
      </c>
      <c r="O616" s="41">
        <v>0</v>
      </c>
      <c r="P616" s="41">
        <v>0</v>
      </c>
      <c r="Q616" s="37" t="s">
        <v>102</v>
      </c>
      <c r="R616" s="37" t="s">
        <v>102</v>
      </c>
      <c r="S616" s="37" t="s">
        <v>2536</v>
      </c>
      <c r="T616" s="37" t="s">
        <v>102</v>
      </c>
      <c r="U616" s="42">
        <v>3</v>
      </c>
    </row>
    <row r="617" spans="2:21" ht="14.5" outlineLevel="3">
      <c r="B617" s="43" t="s">
        <v>2537</v>
      </c>
      <c r="C617" s="44" t="s">
        <v>2538</v>
      </c>
      <c r="D617" s="45" t="s">
        <v>392</v>
      </c>
      <c r="E617" s="46" t="s">
        <v>2539</v>
      </c>
      <c r="F617" s="45" t="s">
        <v>2540</v>
      </c>
      <c r="G617" s="46" t="s">
        <v>2541</v>
      </c>
      <c r="H617" s="47">
        <v>50000000</v>
      </c>
      <c r="I617" s="47">
        <v>1</v>
      </c>
      <c r="J617" s="46" t="s">
        <v>115</v>
      </c>
      <c r="K617" s="48">
        <v>2</v>
      </c>
      <c r="L617" s="48" t="s">
        <v>116</v>
      </c>
      <c r="M617" s="45" t="s">
        <v>117</v>
      </c>
      <c r="N617" s="49">
        <v>0</v>
      </c>
      <c r="O617" s="49">
        <v>0</v>
      </c>
      <c r="P617" s="49">
        <v>0</v>
      </c>
      <c r="Q617" s="45" t="s">
        <v>102</v>
      </c>
      <c r="R617" s="45" t="s">
        <v>102</v>
      </c>
      <c r="S617" s="45" t="s">
        <v>102</v>
      </c>
      <c r="T617" s="45" t="s">
        <v>118</v>
      </c>
      <c r="U617" s="50">
        <v>4</v>
      </c>
    </row>
    <row r="618" spans="2:21" ht="14.5" outlineLevel="1">
      <c r="B618" s="27" t="s">
        <v>2542</v>
      </c>
      <c r="C618" s="28" t="s">
        <v>2543</v>
      </c>
      <c r="D618" s="29" t="s">
        <v>102</v>
      </c>
      <c r="E618" s="30" t="s">
        <v>102</v>
      </c>
      <c r="F618" s="29" t="s">
        <v>102</v>
      </c>
      <c r="G618" s="30" t="s">
        <v>102</v>
      </c>
      <c r="H618" s="31">
        <v>0</v>
      </c>
      <c r="I618" s="31">
        <v>0</v>
      </c>
      <c r="J618" s="30" t="s">
        <v>102</v>
      </c>
      <c r="K618" s="32">
        <v>0</v>
      </c>
      <c r="L618" s="32" t="s">
        <v>102</v>
      </c>
      <c r="M618" s="29" t="s">
        <v>102</v>
      </c>
      <c r="N618" s="33">
        <v>0</v>
      </c>
      <c r="O618" s="33">
        <v>0</v>
      </c>
      <c r="P618" s="33">
        <v>0</v>
      </c>
      <c r="Q618" s="29" t="s">
        <v>102</v>
      </c>
      <c r="R618" s="29" t="s">
        <v>2544</v>
      </c>
      <c r="S618" s="29" t="s">
        <v>102</v>
      </c>
      <c r="T618" s="29" t="s">
        <v>102</v>
      </c>
      <c r="U618" s="34">
        <v>2</v>
      </c>
    </row>
    <row r="619" spans="2:21" ht="14.5" outlineLevel="2">
      <c r="B619" s="35" t="s">
        <v>2545</v>
      </c>
      <c r="C619" s="36" t="s">
        <v>2546</v>
      </c>
      <c r="D619" s="37" t="s">
        <v>102</v>
      </c>
      <c r="E619" s="38" t="s">
        <v>102</v>
      </c>
      <c r="F619" s="37" t="s">
        <v>102</v>
      </c>
      <c r="G619" s="38" t="s">
        <v>102</v>
      </c>
      <c r="H619" s="39">
        <v>0</v>
      </c>
      <c r="I619" s="39">
        <v>0</v>
      </c>
      <c r="J619" s="38" t="s">
        <v>102</v>
      </c>
      <c r="K619" s="40">
        <v>0</v>
      </c>
      <c r="L619" s="40" t="s">
        <v>102</v>
      </c>
      <c r="M619" s="37" t="s">
        <v>102</v>
      </c>
      <c r="N619" s="41">
        <v>0</v>
      </c>
      <c r="O619" s="41">
        <v>0</v>
      </c>
      <c r="P619" s="41">
        <v>0</v>
      </c>
      <c r="Q619" s="37" t="s">
        <v>102</v>
      </c>
      <c r="R619" s="37" t="s">
        <v>102</v>
      </c>
      <c r="S619" s="37" t="s">
        <v>146</v>
      </c>
      <c r="T619" s="37" t="s">
        <v>102</v>
      </c>
      <c r="U619" s="42">
        <v>3</v>
      </c>
    </row>
    <row r="620" spans="2:21" ht="14.5" outlineLevel="3">
      <c r="B620" s="43" t="s">
        <v>2547</v>
      </c>
      <c r="C620" s="44" t="s">
        <v>2548</v>
      </c>
      <c r="D620" s="45" t="s">
        <v>165</v>
      </c>
      <c r="E620" s="46" t="s">
        <v>112</v>
      </c>
      <c r="F620" s="45" t="s">
        <v>166</v>
      </c>
      <c r="G620" s="46" t="s">
        <v>167</v>
      </c>
      <c r="H620" s="47">
        <v>13000</v>
      </c>
      <c r="I620" s="47">
        <v>83862</v>
      </c>
      <c r="J620" s="46" t="s">
        <v>115</v>
      </c>
      <c r="K620" s="48">
        <v>2</v>
      </c>
      <c r="L620" s="48" t="s">
        <v>116</v>
      </c>
      <c r="M620" s="45" t="s">
        <v>2549</v>
      </c>
      <c r="N620" s="49">
        <v>0.2</v>
      </c>
      <c r="O620" s="49">
        <v>0.3</v>
      </c>
      <c r="P620" s="49">
        <v>0.25</v>
      </c>
      <c r="Q620" s="45" t="s">
        <v>102</v>
      </c>
      <c r="R620" s="45" t="s">
        <v>102</v>
      </c>
      <c r="S620" s="45" t="s">
        <v>102</v>
      </c>
      <c r="T620" s="45" t="s">
        <v>138</v>
      </c>
      <c r="U620" s="50">
        <v>4</v>
      </c>
    </row>
    <row r="621" spans="2:21" ht="14.5" outlineLevel="3">
      <c r="B621" s="43" t="s">
        <v>2550</v>
      </c>
      <c r="C621" s="44" t="s">
        <v>2551</v>
      </c>
      <c r="D621" s="45" t="s">
        <v>165</v>
      </c>
      <c r="E621" s="46" t="s">
        <v>112</v>
      </c>
      <c r="F621" s="45" t="s">
        <v>216</v>
      </c>
      <c r="G621" s="46" t="s">
        <v>217</v>
      </c>
      <c r="H621" s="47">
        <v>16000</v>
      </c>
      <c r="I621" s="47">
        <v>7200</v>
      </c>
      <c r="J621" s="46" t="s">
        <v>115</v>
      </c>
      <c r="K621" s="48">
        <v>2</v>
      </c>
      <c r="L621" s="48" t="s">
        <v>116</v>
      </c>
      <c r="M621" s="45" t="s">
        <v>2549</v>
      </c>
      <c r="N621" s="49">
        <v>0.2</v>
      </c>
      <c r="O621" s="49">
        <v>0.3</v>
      </c>
      <c r="P621" s="49">
        <v>0.25</v>
      </c>
      <c r="Q621" s="45" t="s">
        <v>102</v>
      </c>
      <c r="R621" s="45" t="s">
        <v>102</v>
      </c>
      <c r="S621" s="45" t="s">
        <v>102</v>
      </c>
      <c r="T621" s="45" t="s">
        <v>218</v>
      </c>
      <c r="U621" s="50">
        <v>4</v>
      </c>
    </row>
    <row r="622" spans="2:21" ht="14.5" outlineLevel="3">
      <c r="B622" s="43" t="s">
        <v>2552</v>
      </c>
      <c r="C622" s="44" t="s">
        <v>2553</v>
      </c>
      <c r="D622" s="45" t="s">
        <v>179</v>
      </c>
      <c r="E622" s="46" t="s">
        <v>112</v>
      </c>
      <c r="F622" s="45" t="s">
        <v>236</v>
      </c>
      <c r="G622" s="46" t="s">
        <v>237</v>
      </c>
      <c r="H622" s="47">
        <v>407.36</v>
      </c>
      <c r="I622" s="47">
        <v>630000</v>
      </c>
      <c r="J622" s="46" t="s">
        <v>115</v>
      </c>
      <c r="K622" s="48">
        <v>2</v>
      </c>
      <c r="L622" s="48" t="s">
        <v>116</v>
      </c>
      <c r="M622" s="45" t="s">
        <v>2549</v>
      </c>
      <c r="N622" s="49">
        <v>0.2</v>
      </c>
      <c r="O622" s="49">
        <v>0.3</v>
      </c>
      <c r="P622" s="49">
        <v>0.25</v>
      </c>
      <c r="Q622" s="45" t="s">
        <v>102</v>
      </c>
      <c r="R622" s="45" t="s">
        <v>102</v>
      </c>
      <c r="S622" s="45" t="s">
        <v>102</v>
      </c>
      <c r="T622" s="45" t="s">
        <v>238</v>
      </c>
      <c r="U622" s="50">
        <v>4</v>
      </c>
    </row>
    <row r="623" spans="2:21" ht="14.5" outlineLevel="2">
      <c r="B623" s="35" t="s">
        <v>2554</v>
      </c>
      <c r="C623" s="36" t="s">
        <v>2555</v>
      </c>
      <c r="D623" s="37" t="s">
        <v>102</v>
      </c>
      <c r="E623" s="38" t="s">
        <v>102</v>
      </c>
      <c r="F623" s="37" t="s">
        <v>102</v>
      </c>
      <c r="G623" s="38" t="s">
        <v>102</v>
      </c>
      <c r="H623" s="39">
        <v>0</v>
      </c>
      <c r="I623" s="39">
        <v>0</v>
      </c>
      <c r="J623" s="38" t="s">
        <v>102</v>
      </c>
      <c r="K623" s="40">
        <v>0</v>
      </c>
      <c r="L623" s="40" t="s">
        <v>102</v>
      </c>
      <c r="M623" s="37" t="s">
        <v>102</v>
      </c>
      <c r="N623" s="41">
        <v>0</v>
      </c>
      <c r="O623" s="41">
        <v>0</v>
      </c>
      <c r="P623" s="41">
        <v>0</v>
      </c>
      <c r="Q623" s="37" t="s">
        <v>102</v>
      </c>
      <c r="R623" s="37" t="s">
        <v>102</v>
      </c>
      <c r="S623" s="37" t="s">
        <v>246</v>
      </c>
      <c r="T623" s="37" t="s">
        <v>102</v>
      </c>
      <c r="U623" s="42">
        <v>3</v>
      </c>
    </row>
    <row r="624" spans="2:21" ht="14.5" outlineLevel="3">
      <c r="B624" s="43" t="s">
        <v>2556</v>
      </c>
      <c r="C624" s="44" t="s">
        <v>2557</v>
      </c>
      <c r="D624" s="45" t="s">
        <v>165</v>
      </c>
      <c r="E624" s="46" t="s">
        <v>112</v>
      </c>
      <c r="F624" s="45" t="s">
        <v>271</v>
      </c>
      <c r="G624" s="46" t="s">
        <v>272</v>
      </c>
      <c r="H624" s="47">
        <v>33000</v>
      </c>
      <c r="I624" s="47">
        <v>1095.3</v>
      </c>
      <c r="J624" s="46" t="s">
        <v>115</v>
      </c>
      <c r="K624" s="48">
        <v>2</v>
      </c>
      <c r="L624" s="48" t="s">
        <v>116</v>
      </c>
      <c r="M624" s="45" t="s">
        <v>2549</v>
      </c>
      <c r="N624" s="49">
        <v>0.2</v>
      </c>
      <c r="O624" s="49">
        <v>0.3</v>
      </c>
      <c r="P624" s="49">
        <v>0.25</v>
      </c>
      <c r="Q624" s="45" t="s">
        <v>102</v>
      </c>
      <c r="R624" s="45" t="s">
        <v>102</v>
      </c>
      <c r="S624" s="45" t="s">
        <v>102</v>
      </c>
      <c r="T624" s="45" t="s">
        <v>273</v>
      </c>
      <c r="U624" s="50">
        <v>4</v>
      </c>
    </row>
    <row r="625" spans="2:21" ht="14.5" outlineLevel="2">
      <c r="B625" s="35" t="s">
        <v>2558</v>
      </c>
      <c r="C625" s="36" t="s">
        <v>2559</v>
      </c>
      <c r="D625" s="37" t="s">
        <v>102</v>
      </c>
      <c r="E625" s="38" t="s">
        <v>102</v>
      </c>
      <c r="F625" s="37" t="s">
        <v>102</v>
      </c>
      <c r="G625" s="38" t="s">
        <v>102</v>
      </c>
      <c r="H625" s="39">
        <v>0</v>
      </c>
      <c r="I625" s="39">
        <v>0</v>
      </c>
      <c r="J625" s="38" t="s">
        <v>102</v>
      </c>
      <c r="K625" s="40">
        <v>0</v>
      </c>
      <c r="L625" s="40" t="s">
        <v>102</v>
      </c>
      <c r="M625" s="37" t="s">
        <v>102</v>
      </c>
      <c r="N625" s="41">
        <v>0</v>
      </c>
      <c r="O625" s="41">
        <v>0</v>
      </c>
      <c r="P625" s="41">
        <v>0</v>
      </c>
      <c r="Q625" s="37" t="s">
        <v>102</v>
      </c>
      <c r="R625" s="37" t="s">
        <v>102</v>
      </c>
      <c r="S625" s="37" t="s">
        <v>306</v>
      </c>
      <c r="T625" s="37" t="s">
        <v>102</v>
      </c>
      <c r="U625" s="42">
        <v>3</v>
      </c>
    </row>
    <row r="626" spans="2:21" ht="14.5" outlineLevel="3">
      <c r="B626" s="43" t="s">
        <v>2560</v>
      </c>
      <c r="C626" s="44" t="s">
        <v>2561</v>
      </c>
      <c r="D626" s="45" t="s">
        <v>165</v>
      </c>
      <c r="E626" s="46" t="s">
        <v>112</v>
      </c>
      <c r="F626" s="45" t="s">
        <v>313</v>
      </c>
      <c r="G626" s="46" t="s">
        <v>314</v>
      </c>
      <c r="H626" s="47">
        <v>34248.07</v>
      </c>
      <c r="I626" s="47">
        <v>17100</v>
      </c>
      <c r="J626" s="46" t="s">
        <v>115</v>
      </c>
      <c r="K626" s="48">
        <v>2</v>
      </c>
      <c r="L626" s="48" t="s">
        <v>116</v>
      </c>
      <c r="M626" s="45" t="s">
        <v>2549</v>
      </c>
      <c r="N626" s="49">
        <v>0.2</v>
      </c>
      <c r="O626" s="49">
        <v>0.3</v>
      </c>
      <c r="P626" s="49">
        <v>0.25</v>
      </c>
      <c r="Q626" s="45" t="s">
        <v>102</v>
      </c>
      <c r="R626" s="45" t="s">
        <v>102</v>
      </c>
      <c r="S626" s="45" t="s">
        <v>102</v>
      </c>
      <c r="T626" s="45" t="s">
        <v>123</v>
      </c>
      <c r="U626" s="50">
        <v>4</v>
      </c>
    </row>
    <row r="627" spans="2:21" ht="14.5" outlineLevel="3">
      <c r="B627" s="43" t="s">
        <v>2562</v>
      </c>
      <c r="C627" s="44" t="s">
        <v>2563</v>
      </c>
      <c r="D627" s="45" t="s">
        <v>179</v>
      </c>
      <c r="E627" s="46" t="s">
        <v>112</v>
      </c>
      <c r="F627" s="45" t="s">
        <v>317</v>
      </c>
      <c r="G627" s="46" t="s">
        <v>318</v>
      </c>
      <c r="H627" s="47">
        <v>1440</v>
      </c>
      <c r="I627" s="47">
        <v>843750</v>
      </c>
      <c r="J627" s="46" t="s">
        <v>115</v>
      </c>
      <c r="K627" s="48">
        <v>2</v>
      </c>
      <c r="L627" s="48" t="s">
        <v>116</v>
      </c>
      <c r="M627" s="45" t="s">
        <v>2549</v>
      </c>
      <c r="N627" s="49">
        <v>0.2</v>
      </c>
      <c r="O627" s="49">
        <v>0.3</v>
      </c>
      <c r="P627" s="49">
        <v>0.25</v>
      </c>
      <c r="Q627" s="45" t="s">
        <v>102</v>
      </c>
      <c r="R627" s="45" t="s">
        <v>102</v>
      </c>
      <c r="S627" s="45" t="s">
        <v>102</v>
      </c>
      <c r="T627" s="45" t="s">
        <v>128</v>
      </c>
      <c r="U627" s="50">
        <v>4</v>
      </c>
    </row>
    <row r="628" spans="2:21" ht="14.5" outlineLevel="3">
      <c r="B628" s="43" t="s">
        <v>2564</v>
      </c>
      <c r="C628" s="44" t="s">
        <v>2565</v>
      </c>
      <c r="D628" s="45" t="s">
        <v>179</v>
      </c>
      <c r="E628" s="46" t="s">
        <v>112</v>
      </c>
      <c r="F628" s="45" t="s">
        <v>321</v>
      </c>
      <c r="G628" s="46" t="s">
        <v>322</v>
      </c>
      <c r="H628" s="47">
        <v>125</v>
      </c>
      <c r="I628" s="47">
        <v>421875</v>
      </c>
      <c r="J628" s="46" t="s">
        <v>115</v>
      </c>
      <c r="K628" s="48">
        <v>2</v>
      </c>
      <c r="L628" s="48" t="s">
        <v>116</v>
      </c>
      <c r="M628" s="45" t="s">
        <v>2549</v>
      </c>
      <c r="N628" s="49">
        <v>0.2</v>
      </c>
      <c r="O628" s="49">
        <v>0.3</v>
      </c>
      <c r="P628" s="49">
        <v>0.25</v>
      </c>
      <c r="Q628" s="45" t="s">
        <v>102</v>
      </c>
      <c r="R628" s="45" t="s">
        <v>102</v>
      </c>
      <c r="S628" s="45" t="s">
        <v>102</v>
      </c>
      <c r="T628" s="45" t="s">
        <v>133</v>
      </c>
      <c r="U628" s="50">
        <v>4</v>
      </c>
    </row>
    <row r="629" spans="2:21" ht="14.5" outlineLevel="3">
      <c r="B629" s="43" t="s">
        <v>2566</v>
      </c>
      <c r="C629" s="44" t="s">
        <v>2567</v>
      </c>
      <c r="D629" s="45" t="s">
        <v>165</v>
      </c>
      <c r="E629" s="46" t="s">
        <v>112</v>
      </c>
      <c r="F629" s="45" t="s">
        <v>325</v>
      </c>
      <c r="G629" s="46" t="s">
        <v>326</v>
      </c>
      <c r="H629" s="47">
        <v>28258.35</v>
      </c>
      <c r="I629" s="47">
        <v>12600</v>
      </c>
      <c r="J629" s="46" t="s">
        <v>115</v>
      </c>
      <c r="K629" s="48">
        <v>2</v>
      </c>
      <c r="L629" s="48" t="s">
        <v>116</v>
      </c>
      <c r="M629" s="45" t="s">
        <v>2549</v>
      </c>
      <c r="N629" s="49">
        <v>0.2</v>
      </c>
      <c r="O629" s="49">
        <v>0.3</v>
      </c>
      <c r="P629" s="49">
        <v>0.25</v>
      </c>
      <c r="Q629" s="45" t="s">
        <v>102</v>
      </c>
      <c r="R629" s="45" t="s">
        <v>102</v>
      </c>
      <c r="S629" s="45" t="s">
        <v>102</v>
      </c>
      <c r="T629" s="45" t="s">
        <v>138</v>
      </c>
      <c r="U629" s="50">
        <v>4</v>
      </c>
    </row>
    <row r="630" spans="2:21" ht="14.5" outlineLevel="3">
      <c r="B630" s="43" t="s">
        <v>2568</v>
      </c>
      <c r="C630" s="44" t="s">
        <v>2569</v>
      </c>
      <c r="D630" s="45" t="s">
        <v>179</v>
      </c>
      <c r="E630" s="46" t="s">
        <v>112</v>
      </c>
      <c r="F630" s="45" t="s">
        <v>333</v>
      </c>
      <c r="G630" s="46" t="s">
        <v>334</v>
      </c>
      <c r="H630" s="47">
        <v>163</v>
      </c>
      <c r="I630" s="47">
        <v>363756.4</v>
      </c>
      <c r="J630" s="46" t="s">
        <v>115</v>
      </c>
      <c r="K630" s="48">
        <v>2</v>
      </c>
      <c r="L630" s="48" t="s">
        <v>116</v>
      </c>
      <c r="M630" s="45" t="s">
        <v>2549</v>
      </c>
      <c r="N630" s="49">
        <v>0.2</v>
      </c>
      <c r="O630" s="49">
        <v>0.3</v>
      </c>
      <c r="P630" s="49">
        <v>0.25</v>
      </c>
      <c r="Q630" s="45" t="s">
        <v>102</v>
      </c>
      <c r="R630" s="45" t="s">
        <v>102</v>
      </c>
      <c r="S630" s="45" t="s">
        <v>102</v>
      </c>
      <c r="T630" s="45" t="s">
        <v>176</v>
      </c>
      <c r="U630" s="50">
        <v>4</v>
      </c>
    </row>
    <row r="631" spans="2:21" ht="14.5" outlineLevel="3">
      <c r="B631" s="43" t="s">
        <v>2570</v>
      </c>
      <c r="C631" s="44" t="s">
        <v>2571</v>
      </c>
      <c r="D631" s="45" t="s">
        <v>179</v>
      </c>
      <c r="E631" s="46" t="s">
        <v>112</v>
      </c>
      <c r="F631" s="45" t="s">
        <v>337</v>
      </c>
      <c r="G631" s="46" t="s">
        <v>338</v>
      </c>
      <c r="H631" s="47">
        <v>250</v>
      </c>
      <c r="I631" s="47">
        <v>2503800</v>
      </c>
      <c r="J631" s="46" t="s">
        <v>115</v>
      </c>
      <c r="K631" s="48">
        <v>2</v>
      </c>
      <c r="L631" s="48" t="s">
        <v>116</v>
      </c>
      <c r="M631" s="45" t="s">
        <v>2549</v>
      </c>
      <c r="N631" s="49">
        <v>0.2</v>
      </c>
      <c r="O631" s="49">
        <v>0.3</v>
      </c>
      <c r="P631" s="49">
        <v>0.25</v>
      </c>
      <c r="Q631" s="45" t="s">
        <v>102</v>
      </c>
      <c r="R631" s="45" t="s">
        <v>102</v>
      </c>
      <c r="S631" s="45" t="s">
        <v>102</v>
      </c>
      <c r="T631" s="45" t="s">
        <v>187</v>
      </c>
      <c r="U631" s="50">
        <v>4</v>
      </c>
    </row>
    <row r="632" spans="2:21" ht="14.5" outlineLevel="1">
      <c r="B632" s="27" t="s">
        <v>2572</v>
      </c>
      <c r="C632" s="28" t="s">
        <v>2573</v>
      </c>
      <c r="D632" s="29" t="s">
        <v>102</v>
      </c>
      <c r="E632" s="30" t="s">
        <v>102</v>
      </c>
      <c r="F632" s="29" t="s">
        <v>102</v>
      </c>
      <c r="G632" s="30" t="s">
        <v>102</v>
      </c>
      <c r="H632" s="31">
        <v>0</v>
      </c>
      <c r="I632" s="31">
        <v>0</v>
      </c>
      <c r="J632" s="30" t="s">
        <v>102</v>
      </c>
      <c r="K632" s="32">
        <v>0</v>
      </c>
      <c r="L632" s="32" t="s">
        <v>102</v>
      </c>
      <c r="M632" s="29" t="s">
        <v>102</v>
      </c>
      <c r="N632" s="33">
        <v>0</v>
      </c>
      <c r="O632" s="33">
        <v>0</v>
      </c>
      <c r="P632" s="33">
        <v>0</v>
      </c>
      <c r="Q632" s="29" t="s">
        <v>102</v>
      </c>
      <c r="R632" s="29" t="s">
        <v>2574</v>
      </c>
      <c r="S632" s="29" t="s">
        <v>102</v>
      </c>
      <c r="T632" s="29" t="s">
        <v>102</v>
      </c>
      <c r="U632" s="34">
        <v>2</v>
      </c>
    </row>
    <row r="633" spans="2:21" ht="14.5" outlineLevel="2">
      <c r="B633" s="35" t="s">
        <v>2575</v>
      </c>
      <c r="C633" s="36" t="s">
        <v>2576</v>
      </c>
      <c r="D633" s="37" t="s">
        <v>102</v>
      </c>
      <c r="E633" s="38" t="s">
        <v>102</v>
      </c>
      <c r="F633" s="37" t="s">
        <v>102</v>
      </c>
      <c r="G633" s="38" t="s">
        <v>102</v>
      </c>
      <c r="H633" s="39">
        <v>0</v>
      </c>
      <c r="I633" s="39">
        <v>0</v>
      </c>
      <c r="J633" s="38" t="s">
        <v>102</v>
      </c>
      <c r="K633" s="40">
        <v>0</v>
      </c>
      <c r="L633" s="40" t="s">
        <v>102</v>
      </c>
      <c r="M633" s="37" t="s">
        <v>102</v>
      </c>
      <c r="N633" s="41">
        <v>0</v>
      </c>
      <c r="O633" s="41">
        <v>0</v>
      </c>
      <c r="P633" s="41">
        <v>0</v>
      </c>
      <c r="Q633" s="37" t="s">
        <v>102</v>
      </c>
      <c r="R633" s="37" t="s">
        <v>102</v>
      </c>
      <c r="S633" s="37" t="s">
        <v>408</v>
      </c>
      <c r="T633" s="37" t="s">
        <v>102</v>
      </c>
      <c r="U633" s="42">
        <v>3</v>
      </c>
    </row>
    <row r="634" spans="2:21" ht="14.5" outlineLevel="3">
      <c r="B634" s="43" t="s">
        <v>2577</v>
      </c>
      <c r="C634" s="44" t="s">
        <v>2578</v>
      </c>
      <c r="D634" s="45" t="s">
        <v>111</v>
      </c>
      <c r="E634" s="46" t="s">
        <v>411</v>
      </c>
      <c r="F634" s="45" t="s">
        <v>430</v>
      </c>
      <c r="G634" s="46" t="s">
        <v>431</v>
      </c>
      <c r="H634" s="47">
        <v>410</v>
      </c>
      <c r="I634" s="47">
        <v>329195.32</v>
      </c>
      <c r="J634" s="46" t="s">
        <v>115</v>
      </c>
      <c r="K634" s="48">
        <v>2</v>
      </c>
      <c r="L634" s="48" t="s">
        <v>116</v>
      </c>
      <c r="M634" s="45" t="s">
        <v>2549</v>
      </c>
      <c r="N634" s="49">
        <v>0.3</v>
      </c>
      <c r="O634" s="49">
        <v>0</v>
      </c>
      <c r="P634" s="49">
        <v>0.2</v>
      </c>
      <c r="Q634" s="45" t="s">
        <v>102</v>
      </c>
      <c r="R634" s="45" t="s">
        <v>102</v>
      </c>
      <c r="S634" s="45" t="s">
        <v>102</v>
      </c>
      <c r="T634" s="45" t="s">
        <v>432</v>
      </c>
      <c r="U634" s="50">
        <v>4</v>
      </c>
    </row>
    <row r="635" spans="2:21" ht="14.5" outlineLevel="3">
      <c r="B635" s="43" t="s">
        <v>2579</v>
      </c>
      <c r="C635" s="44" t="s">
        <v>2580</v>
      </c>
      <c r="D635" s="45" t="s">
        <v>111</v>
      </c>
      <c r="E635" s="46" t="s">
        <v>411</v>
      </c>
      <c r="F635" s="45" t="s">
        <v>435</v>
      </c>
      <c r="G635" s="46" t="s">
        <v>431</v>
      </c>
      <c r="H635" s="47">
        <v>445</v>
      </c>
      <c r="I635" s="47">
        <v>282591.28000000003</v>
      </c>
      <c r="J635" s="46" t="s">
        <v>115</v>
      </c>
      <c r="K635" s="48">
        <v>2</v>
      </c>
      <c r="L635" s="48" t="s">
        <v>116</v>
      </c>
      <c r="M635" s="45" t="s">
        <v>2549</v>
      </c>
      <c r="N635" s="49">
        <v>0.3</v>
      </c>
      <c r="O635" s="49">
        <v>0</v>
      </c>
      <c r="P635" s="49">
        <v>0.2</v>
      </c>
      <c r="Q635" s="45" t="s">
        <v>102</v>
      </c>
      <c r="R635" s="45" t="s">
        <v>102</v>
      </c>
      <c r="S635" s="45" t="s">
        <v>102</v>
      </c>
      <c r="T635" s="45" t="s">
        <v>436</v>
      </c>
      <c r="U635" s="50">
        <v>4</v>
      </c>
    </row>
    <row r="636" spans="2:21" ht="14.5" outlineLevel="3">
      <c r="B636" s="43" t="s">
        <v>2581</v>
      </c>
      <c r="C636" s="44" t="s">
        <v>2582</v>
      </c>
      <c r="D636" s="45" t="s">
        <v>165</v>
      </c>
      <c r="E636" s="46" t="s">
        <v>411</v>
      </c>
      <c r="F636" s="45" t="s">
        <v>439</v>
      </c>
      <c r="G636" s="46" t="s">
        <v>440</v>
      </c>
      <c r="H636" s="47">
        <v>4487</v>
      </c>
      <c r="I636" s="47">
        <v>129236.63</v>
      </c>
      <c r="J636" s="46" t="s">
        <v>115</v>
      </c>
      <c r="K636" s="48">
        <v>2</v>
      </c>
      <c r="L636" s="48" t="s">
        <v>116</v>
      </c>
      <c r="M636" s="45" t="s">
        <v>2549</v>
      </c>
      <c r="N636" s="49">
        <v>0.1</v>
      </c>
      <c r="O636" s="49">
        <v>0.15</v>
      </c>
      <c r="P636" s="49">
        <v>0.2</v>
      </c>
      <c r="Q636" s="45" t="s">
        <v>102</v>
      </c>
      <c r="R636" s="45" t="s">
        <v>102</v>
      </c>
      <c r="S636" s="45" t="s">
        <v>102</v>
      </c>
      <c r="T636" s="45" t="s">
        <v>441</v>
      </c>
      <c r="U636" s="50">
        <v>4</v>
      </c>
    </row>
    <row r="637" spans="2:21" ht="14.5" outlineLevel="3">
      <c r="B637" s="43" t="s">
        <v>2583</v>
      </c>
      <c r="C637" s="44" t="s">
        <v>2584</v>
      </c>
      <c r="D637" s="45" t="s">
        <v>165</v>
      </c>
      <c r="E637" s="46" t="s">
        <v>411</v>
      </c>
      <c r="F637" s="45" t="s">
        <v>444</v>
      </c>
      <c r="G637" s="46" t="s">
        <v>440</v>
      </c>
      <c r="H637" s="47">
        <v>4487</v>
      </c>
      <c r="I637" s="47">
        <v>129236.63</v>
      </c>
      <c r="J637" s="46" t="s">
        <v>115</v>
      </c>
      <c r="K637" s="48">
        <v>2</v>
      </c>
      <c r="L637" s="48" t="s">
        <v>116</v>
      </c>
      <c r="M637" s="45" t="s">
        <v>2549</v>
      </c>
      <c r="N637" s="49">
        <v>0.1</v>
      </c>
      <c r="O637" s="49">
        <v>0.1</v>
      </c>
      <c r="P637" s="49">
        <v>0.15</v>
      </c>
      <c r="Q637" s="45" t="s">
        <v>102</v>
      </c>
      <c r="R637" s="45" t="s">
        <v>102</v>
      </c>
      <c r="S637" s="45" t="s">
        <v>102</v>
      </c>
      <c r="T637" s="45" t="s">
        <v>445</v>
      </c>
      <c r="U637" s="50">
        <v>4</v>
      </c>
    </row>
    <row r="638" spans="2:21" ht="14.5" outlineLevel="3">
      <c r="B638" s="43" t="s">
        <v>2585</v>
      </c>
      <c r="C638" s="44" t="s">
        <v>2586</v>
      </c>
      <c r="D638" s="45" t="s">
        <v>165</v>
      </c>
      <c r="E638" s="46" t="s">
        <v>411</v>
      </c>
      <c r="F638" s="45" t="s">
        <v>448</v>
      </c>
      <c r="G638" s="46" t="s">
        <v>449</v>
      </c>
      <c r="H638" s="47">
        <v>7410</v>
      </c>
      <c r="I638" s="47">
        <v>32392</v>
      </c>
      <c r="J638" s="46" t="s">
        <v>115</v>
      </c>
      <c r="K638" s="48">
        <v>2</v>
      </c>
      <c r="L638" s="48" t="s">
        <v>116</v>
      </c>
      <c r="M638" s="45" t="s">
        <v>2549</v>
      </c>
      <c r="N638" s="49">
        <v>0.2</v>
      </c>
      <c r="O638" s="49">
        <v>0.3</v>
      </c>
      <c r="P638" s="49">
        <v>0.25</v>
      </c>
      <c r="Q638" s="45" t="s">
        <v>102</v>
      </c>
      <c r="R638" s="45" t="s">
        <v>102</v>
      </c>
      <c r="S638" s="45" t="s">
        <v>102</v>
      </c>
      <c r="T638" s="45" t="s">
        <v>450</v>
      </c>
      <c r="U638" s="50">
        <v>4</v>
      </c>
    </row>
    <row r="639" spans="2:21" ht="14.5" outlineLevel="3">
      <c r="B639" s="43" t="s">
        <v>2587</v>
      </c>
      <c r="C639" s="44" t="s">
        <v>2588</v>
      </c>
      <c r="D639" s="45" t="s">
        <v>458</v>
      </c>
      <c r="E639" s="46" t="s">
        <v>411</v>
      </c>
      <c r="F639" s="45" t="s">
        <v>459</v>
      </c>
      <c r="G639" s="46" t="s">
        <v>460</v>
      </c>
      <c r="H639" s="47">
        <v>4942000</v>
      </c>
      <c r="I639" s="47">
        <v>24</v>
      </c>
      <c r="J639" s="46" t="s">
        <v>115</v>
      </c>
      <c r="K639" s="48">
        <v>2</v>
      </c>
      <c r="L639" s="48" t="s">
        <v>116</v>
      </c>
      <c r="M639" s="45" t="s">
        <v>2549</v>
      </c>
      <c r="N639" s="49">
        <v>0.2</v>
      </c>
      <c r="O639" s="49">
        <v>0.3</v>
      </c>
      <c r="P639" s="49">
        <v>0.25</v>
      </c>
      <c r="Q639" s="45" t="s">
        <v>102</v>
      </c>
      <c r="R639" s="45" t="s">
        <v>102</v>
      </c>
      <c r="S639" s="45" t="s">
        <v>102</v>
      </c>
      <c r="T639" s="45" t="s">
        <v>461</v>
      </c>
      <c r="U639" s="50">
        <v>4</v>
      </c>
    </row>
    <row r="640" spans="2:21" ht="14.5" outlineLevel="3">
      <c r="B640" s="43" t="s">
        <v>2589</v>
      </c>
      <c r="C640" s="44" t="s">
        <v>2590</v>
      </c>
      <c r="D640" s="45" t="s">
        <v>458</v>
      </c>
      <c r="E640" s="46" t="s">
        <v>411</v>
      </c>
      <c r="F640" s="45" t="s">
        <v>464</v>
      </c>
      <c r="G640" s="46" t="s">
        <v>465</v>
      </c>
      <c r="H640" s="47">
        <v>4224000</v>
      </c>
      <c r="I640" s="47">
        <v>8</v>
      </c>
      <c r="J640" s="46" t="s">
        <v>115</v>
      </c>
      <c r="K640" s="48">
        <v>2</v>
      </c>
      <c r="L640" s="48" t="s">
        <v>116</v>
      </c>
      <c r="M640" s="45" t="s">
        <v>2549</v>
      </c>
      <c r="N640" s="49">
        <v>0.2</v>
      </c>
      <c r="O640" s="49">
        <v>0.3</v>
      </c>
      <c r="P640" s="49">
        <v>0.25</v>
      </c>
      <c r="Q640" s="45" t="s">
        <v>102</v>
      </c>
      <c r="R640" s="45" t="s">
        <v>102</v>
      </c>
      <c r="S640" s="45" t="s">
        <v>102</v>
      </c>
      <c r="T640" s="45" t="s">
        <v>466</v>
      </c>
      <c r="U640" s="50">
        <v>4</v>
      </c>
    </row>
    <row r="641" spans="2:21" ht="14.5" outlineLevel="3">
      <c r="B641" s="43" t="s">
        <v>2591</v>
      </c>
      <c r="C641" s="44" t="s">
        <v>2592</v>
      </c>
      <c r="D641" s="45" t="s">
        <v>469</v>
      </c>
      <c r="E641" s="46" t="s">
        <v>411</v>
      </c>
      <c r="F641" s="45" t="s">
        <v>470</v>
      </c>
      <c r="G641" s="46" t="s">
        <v>471</v>
      </c>
      <c r="H641" s="47">
        <v>2832000</v>
      </c>
      <c r="I641" s="47">
        <v>8</v>
      </c>
      <c r="J641" s="46" t="s">
        <v>115</v>
      </c>
      <c r="K641" s="48">
        <v>2</v>
      </c>
      <c r="L641" s="48" t="s">
        <v>116</v>
      </c>
      <c r="M641" s="45" t="s">
        <v>2549</v>
      </c>
      <c r="N641" s="49">
        <v>0.2</v>
      </c>
      <c r="O641" s="49">
        <v>0.3</v>
      </c>
      <c r="P641" s="49">
        <v>0.25</v>
      </c>
      <c r="Q641" s="45" t="s">
        <v>102</v>
      </c>
      <c r="R641" s="45" t="s">
        <v>102</v>
      </c>
      <c r="S641" s="45" t="s">
        <v>102</v>
      </c>
      <c r="T641" s="45" t="s">
        <v>472</v>
      </c>
      <c r="U641" s="50">
        <v>4</v>
      </c>
    </row>
    <row r="642" spans="2:21" ht="14.5" outlineLevel="3">
      <c r="B642" s="43" t="s">
        <v>2593</v>
      </c>
      <c r="C642" s="44" t="s">
        <v>2594</v>
      </c>
      <c r="D642" s="45" t="s">
        <v>458</v>
      </c>
      <c r="E642" s="46" t="s">
        <v>411</v>
      </c>
      <c r="F642" s="45" t="s">
        <v>475</v>
      </c>
      <c r="G642" s="46" t="s">
        <v>476</v>
      </c>
      <c r="H642" s="47">
        <v>3732000</v>
      </c>
      <c r="I642" s="47">
        <v>17</v>
      </c>
      <c r="J642" s="46" t="s">
        <v>115</v>
      </c>
      <c r="K642" s="48">
        <v>2</v>
      </c>
      <c r="L642" s="48" t="s">
        <v>116</v>
      </c>
      <c r="M642" s="45" t="s">
        <v>2549</v>
      </c>
      <c r="N642" s="49">
        <v>0.2</v>
      </c>
      <c r="O642" s="49">
        <v>0.3</v>
      </c>
      <c r="P642" s="49">
        <v>0.25</v>
      </c>
      <c r="Q642" s="45" t="s">
        <v>102</v>
      </c>
      <c r="R642" s="45" t="s">
        <v>102</v>
      </c>
      <c r="S642" s="45" t="s">
        <v>102</v>
      </c>
      <c r="T642" s="45" t="s">
        <v>477</v>
      </c>
      <c r="U642" s="50">
        <v>4</v>
      </c>
    </row>
    <row r="643" spans="2:21" ht="14.5" outlineLevel="3">
      <c r="B643" s="43" t="s">
        <v>2595</v>
      </c>
      <c r="C643" s="44" t="s">
        <v>2596</v>
      </c>
      <c r="D643" s="45" t="s">
        <v>458</v>
      </c>
      <c r="E643" s="46" t="s">
        <v>411</v>
      </c>
      <c r="F643" s="45" t="s">
        <v>480</v>
      </c>
      <c r="G643" s="46" t="s">
        <v>481</v>
      </c>
      <c r="H643" s="47">
        <v>3201000</v>
      </c>
      <c r="I643" s="47">
        <v>5</v>
      </c>
      <c r="J643" s="46" t="s">
        <v>115</v>
      </c>
      <c r="K643" s="48">
        <v>2</v>
      </c>
      <c r="L643" s="48" t="s">
        <v>116</v>
      </c>
      <c r="M643" s="45" t="s">
        <v>2549</v>
      </c>
      <c r="N643" s="49">
        <v>0.2</v>
      </c>
      <c r="O643" s="49">
        <v>0.3</v>
      </c>
      <c r="P643" s="49">
        <v>0.25</v>
      </c>
      <c r="Q643" s="45" t="s">
        <v>102</v>
      </c>
      <c r="R643" s="45" t="s">
        <v>102</v>
      </c>
      <c r="S643" s="45" t="s">
        <v>102</v>
      </c>
      <c r="T643" s="45" t="s">
        <v>482</v>
      </c>
      <c r="U643" s="50">
        <v>4</v>
      </c>
    </row>
    <row r="644" spans="2:21" ht="14.5" outlineLevel="3">
      <c r="B644" s="43" t="s">
        <v>2597</v>
      </c>
      <c r="C644" s="44" t="s">
        <v>2598</v>
      </c>
      <c r="D644" s="45" t="s">
        <v>469</v>
      </c>
      <c r="E644" s="46" t="s">
        <v>411</v>
      </c>
      <c r="F644" s="45" t="s">
        <v>485</v>
      </c>
      <c r="G644" s="46" t="s">
        <v>486</v>
      </c>
      <c r="H644" s="47">
        <v>2270000</v>
      </c>
      <c r="I644" s="47">
        <v>5</v>
      </c>
      <c r="J644" s="46" t="s">
        <v>115</v>
      </c>
      <c r="K644" s="48">
        <v>2</v>
      </c>
      <c r="L644" s="48" t="s">
        <v>116</v>
      </c>
      <c r="M644" s="45" t="s">
        <v>2549</v>
      </c>
      <c r="N644" s="49">
        <v>0.2</v>
      </c>
      <c r="O644" s="49">
        <v>0.3</v>
      </c>
      <c r="P644" s="49">
        <v>0.25</v>
      </c>
      <c r="Q644" s="45" t="s">
        <v>102</v>
      </c>
      <c r="R644" s="45" t="s">
        <v>102</v>
      </c>
      <c r="S644" s="45" t="s">
        <v>102</v>
      </c>
      <c r="T644" s="45" t="s">
        <v>487</v>
      </c>
      <c r="U644" s="50">
        <v>4</v>
      </c>
    </row>
    <row r="645" spans="2:21" ht="14.5" outlineLevel="1">
      <c r="B645" s="27" t="s">
        <v>2599</v>
      </c>
      <c r="C645" s="28" t="s">
        <v>2600</v>
      </c>
      <c r="D645" s="29" t="s">
        <v>102</v>
      </c>
      <c r="E645" s="30" t="s">
        <v>102</v>
      </c>
      <c r="F645" s="29" t="s">
        <v>102</v>
      </c>
      <c r="G645" s="30" t="s">
        <v>102</v>
      </c>
      <c r="H645" s="31">
        <v>0</v>
      </c>
      <c r="I645" s="31">
        <v>0</v>
      </c>
      <c r="J645" s="30" t="s">
        <v>102</v>
      </c>
      <c r="K645" s="32">
        <v>0</v>
      </c>
      <c r="L645" s="32" t="s">
        <v>102</v>
      </c>
      <c r="M645" s="29" t="s">
        <v>102</v>
      </c>
      <c r="N645" s="33">
        <v>0</v>
      </c>
      <c r="O645" s="33">
        <v>0</v>
      </c>
      <c r="P645" s="33">
        <v>0</v>
      </c>
      <c r="Q645" s="29" t="s">
        <v>102</v>
      </c>
      <c r="R645" s="29" t="s">
        <v>2601</v>
      </c>
      <c r="S645" s="29" t="s">
        <v>102</v>
      </c>
      <c r="T645" s="29" t="s">
        <v>102</v>
      </c>
      <c r="U645" s="34">
        <v>2</v>
      </c>
    </row>
    <row r="646" spans="2:21" ht="14.5" outlineLevel="2">
      <c r="B646" s="35" t="s">
        <v>2602</v>
      </c>
      <c r="C646" s="36" t="s">
        <v>2600</v>
      </c>
      <c r="D646" s="37" t="s">
        <v>102</v>
      </c>
      <c r="E646" s="38" t="s">
        <v>102</v>
      </c>
      <c r="F646" s="37" t="s">
        <v>102</v>
      </c>
      <c r="G646" s="38" t="s">
        <v>102</v>
      </c>
      <c r="H646" s="39">
        <v>0</v>
      </c>
      <c r="I646" s="39">
        <v>0</v>
      </c>
      <c r="J646" s="38" t="s">
        <v>102</v>
      </c>
      <c r="K646" s="40">
        <v>0</v>
      </c>
      <c r="L646" s="40" t="s">
        <v>102</v>
      </c>
      <c r="M646" s="37" t="s">
        <v>102</v>
      </c>
      <c r="N646" s="41">
        <v>0</v>
      </c>
      <c r="O646" s="41">
        <v>0</v>
      </c>
      <c r="P646" s="41">
        <v>0</v>
      </c>
      <c r="Q646" s="37" t="s">
        <v>102</v>
      </c>
      <c r="R646" s="37" t="s">
        <v>102</v>
      </c>
      <c r="S646" s="37" t="s">
        <v>408</v>
      </c>
      <c r="T646" s="37" t="s">
        <v>102</v>
      </c>
      <c r="U646" s="42">
        <v>3</v>
      </c>
    </row>
    <row r="647" spans="2:21" ht="14.5" outlineLevel="3">
      <c r="B647" s="43" t="s">
        <v>2603</v>
      </c>
      <c r="C647" s="44" t="s">
        <v>2604</v>
      </c>
      <c r="D647" s="45" t="s">
        <v>392</v>
      </c>
      <c r="E647" s="46" t="s">
        <v>102</v>
      </c>
      <c r="F647" s="45" t="s">
        <v>102</v>
      </c>
      <c r="G647" s="46" t="s">
        <v>102</v>
      </c>
      <c r="H647" s="47">
        <v>0</v>
      </c>
      <c r="I647" s="47">
        <v>0</v>
      </c>
      <c r="J647" s="46" t="s">
        <v>2605</v>
      </c>
      <c r="K647" s="48">
        <v>2</v>
      </c>
      <c r="L647" s="48" t="s">
        <v>116</v>
      </c>
      <c r="M647" s="45" t="s">
        <v>117</v>
      </c>
      <c r="N647" s="49">
        <v>0</v>
      </c>
      <c r="O647" s="49">
        <v>0</v>
      </c>
      <c r="P647" s="49">
        <v>0</v>
      </c>
      <c r="Q647" s="45" t="s">
        <v>102</v>
      </c>
      <c r="R647" s="45" t="s">
        <v>102</v>
      </c>
      <c r="S647" s="45" t="s">
        <v>102</v>
      </c>
      <c r="T647" s="45" t="s">
        <v>118</v>
      </c>
      <c r="U647" s="50">
        <v>4</v>
      </c>
    </row>
    <row r="648" spans="2:21" ht="14.5" outlineLevel="3">
      <c r="B648" s="43" t="s">
        <v>2606</v>
      </c>
      <c r="C648" s="44" t="s">
        <v>2604</v>
      </c>
      <c r="D648" s="45" t="s">
        <v>392</v>
      </c>
      <c r="E648" s="46" t="s">
        <v>102</v>
      </c>
      <c r="F648" s="45" t="s">
        <v>102</v>
      </c>
      <c r="G648" s="46" t="s">
        <v>102</v>
      </c>
      <c r="H648" s="47">
        <v>0</v>
      </c>
      <c r="I648" s="47">
        <v>0</v>
      </c>
      <c r="J648" s="46" t="s">
        <v>2605</v>
      </c>
      <c r="K648" s="48">
        <v>2</v>
      </c>
      <c r="L648" s="48" t="s">
        <v>116</v>
      </c>
      <c r="M648" s="45" t="s">
        <v>2549</v>
      </c>
      <c r="N648" s="49">
        <v>0</v>
      </c>
      <c r="O648" s="49">
        <v>0</v>
      </c>
      <c r="P648" s="49">
        <v>0</v>
      </c>
      <c r="Q648" s="45" t="s">
        <v>102</v>
      </c>
      <c r="R648" s="45" t="s">
        <v>102</v>
      </c>
      <c r="S648" s="45" t="s">
        <v>102</v>
      </c>
      <c r="T648" s="45" t="s">
        <v>123</v>
      </c>
      <c r="U648" s="50">
        <v>4</v>
      </c>
    </row>
    <row r="649" spans="2:21" ht="14.5">
      <c r="B649" s="51" t="s">
        <v>2607</v>
      </c>
      <c r="C649" s="52" t="s">
        <v>2608</v>
      </c>
      <c r="D649" s="53" t="s">
        <v>102</v>
      </c>
      <c r="E649" s="54" t="s">
        <v>102</v>
      </c>
      <c r="F649" s="53" t="s">
        <v>102</v>
      </c>
      <c r="G649" s="54" t="s">
        <v>102</v>
      </c>
      <c r="H649" s="55">
        <v>0</v>
      </c>
      <c r="I649" s="55">
        <v>0</v>
      </c>
      <c r="J649" s="54" t="s">
        <v>102</v>
      </c>
      <c r="K649" s="56">
        <v>0</v>
      </c>
      <c r="L649" s="56" t="s">
        <v>102</v>
      </c>
      <c r="M649" s="53" t="s">
        <v>102</v>
      </c>
      <c r="N649" s="57">
        <v>0</v>
      </c>
      <c r="O649" s="57">
        <v>0</v>
      </c>
      <c r="P649" s="57">
        <v>0</v>
      </c>
      <c r="Q649" s="53" t="s">
        <v>2607</v>
      </c>
      <c r="R649" s="53" t="s">
        <v>102</v>
      </c>
      <c r="S649" s="53" t="s">
        <v>102</v>
      </c>
      <c r="T649" s="53" t="s">
        <v>102</v>
      </c>
      <c r="U649" s="58">
        <v>1</v>
      </c>
    </row>
    <row r="650" spans="2:21" ht="14.5" outlineLevel="1">
      <c r="B650" s="27" t="s">
        <v>2609</v>
      </c>
      <c r="C650" s="28" t="s">
        <v>2610</v>
      </c>
      <c r="D650" s="29" t="s">
        <v>102</v>
      </c>
      <c r="E650" s="30" t="s">
        <v>102</v>
      </c>
      <c r="F650" s="29" t="s">
        <v>102</v>
      </c>
      <c r="G650" s="30" t="s">
        <v>102</v>
      </c>
      <c r="H650" s="31">
        <v>0</v>
      </c>
      <c r="I650" s="31">
        <v>0</v>
      </c>
      <c r="J650" s="30" t="s">
        <v>102</v>
      </c>
      <c r="K650" s="32">
        <v>0</v>
      </c>
      <c r="L650" s="32" t="s">
        <v>102</v>
      </c>
      <c r="M650" s="29" t="s">
        <v>102</v>
      </c>
      <c r="N650" s="33">
        <v>0</v>
      </c>
      <c r="O650" s="33">
        <v>0</v>
      </c>
      <c r="P650" s="33">
        <v>0</v>
      </c>
      <c r="Q650" s="29" t="s">
        <v>102</v>
      </c>
      <c r="R650" s="29" t="s">
        <v>105</v>
      </c>
      <c r="S650" s="29" t="s">
        <v>102</v>
      </c>
      <c r="T650" s="29" t="s">
        <v>102</v>
      </c>
      <c r="U650" s="34">
        <v>2</v>
      </c>
    </row>
    <row r="651" spans="2:21" ht="14.5" outlineLevel="2">
      <c r="B651" s="35" t="s">
        <v>2611</v>
      </c>
      <c r="C651" s="36" t="s">
        <v>2612</v>
      </c>
      <c r="D651" s="37" t="s">
        <v>102</v>
      </c>
      <c r="E651" s="38" t="s">
        <v>102</v>
      </c>
      <c r="F651" s="37" t="s">
        <v>102</v>
      </c>
      <c r="G651" s="38" t="s">
        <v>102</v>
      </c>
      <c r="H651" s="39">
        <v>0</v>
      </c>
      <c r="I651" s="39">
        <v>0</v>
      </c>
      <c r="J651" s="38" t="s">
        <v>102</v>
      </c>
      <c r="K651" s="40">
        <v>0</v>
      </c>
      <c r="L651" s="40" t="s">
        <v>102</v>
      </c>
      <c r="M651" s="37" t="s">
        <v>102</v>
      </c>
      <c r="N651" s="41">
        <v>0</v>
      </c>
      <c r="O651" s="41">
        <v>0</v>
      </c>
      <c r="P651" s="41">
        <v>0</v>
      </c>
      <c r="Q651" s="37" t="s">
        <v>102</v>
      </c>
      <c r="R651" s="37" t="s">
        <v>102</v>
      </c>
      <c r="S651" s="37" t="s">
        <v>108</v>
      </c>
      <c r="T651" s="37" t="s">
        <v>102</v>
      </c>
      <c r="U651" s="42">
        <v>3</v>
      </c>
    </row>
    <row r="652" spans="2:21" ht="14.5" outlineLevel="3">
      <c r="B652" s="43" t="s">
        <v>2</v>
      </c>
      <c r="C652" s="44" t="s">
        <v>110</v>
      </c>
      <c r="D652" s="45" t="s">
        <v>111</v>
      </c>
      <c r="E652" s="46" t="s">
        <v>102</v>
      </c>
      <c r="F652" s="45" t="s">
        <v>102</v>
      </c>
      <c r="G652" s="46" t="s">
        <v>102</v>
      </c>
      <c r="H652" s="47">
        <v>0</v>
      </c>
      <c r="I652" s="47">
        <v>0</v>
      </c>
      <c r="J652" s="46" t="s">
        <v>2613</v>
      </c>
      <c r="K652" s="48">
        <v>1</v>
      </c>
      <c r="L652" s="48" t="s">
        <v>2614</v>
      </c>
      <c r="M652" s="45" t="s">
        <v>117</v>
      </c>
      <c r="N652" s="49">
        <v>0</v>
      </c>
      <c r="O652" s="49">
        <v>0</v>
      </c>
      <c r="P652" s="49">
        <v>0</v>
      </c>
      <c r="Q652" s="45" t="s">
        <v>102</v>
      </c>
      <c r="R652" s="45" t="s">
        <v>102</v>
      </c>
      <c r="S652" s="45" t="s">
        <v>102</v>
      </c>
      <c r="T652" s="45" t="s">
        <v>118</v>
      </c>
      <c r="U652" s="50">
        <v>4</v>
      </c>
    </row>
    <row r="653" spans="2:21" ht="14.5" outlineLevel="3">
      <c r="B653" s="43" t="s">
        <v>2615</v>
      </c>
      <c r="C653" s="44" t="s">
        <v>120</v>
      </c>
      <c r="D653" s="45" t="s">
        <v>111</v>
      </c>
      <c r="E653" s="46" t="s">
        <v>102</v>
      </c>
      <c r="F653" s="45" t="s">
        <v>102</v>
      </c>
      <c r="G653" s="46" t="s">
        <v>102</v>
      </c>
      <c r="H653" s="47">
        <v>0</v>
      </c>
      <c r="I653" s="47">
        <v>0</v>
      </c>
      <c r="J653" s="46" t="s">
        <v>2613</v>
      </c>
      <c r="K653" s="48">
        <v>1</v>
      </c>
      <c r="L653" s="48" t="s">
        <v>2614</v>
      </c>
      <c r="M653" s="45" t="s">
        <v>117</v>
      </c>
      <c r="N653" s="49">
        <v>0</v>
      </c>
      <c r="O653" s="49">
        <v>0</v>
      </c>
      <c r="P653" s="49">
        <v>0</v>
      </c>
      <c r="Q653" s="45" t="s">
        <v>102</v>
      </c>
      <c r="R653" s="45" t="s">
        <v>102</v>
      </c>
      <c r="S653" s="45" t="s">
        <v>102</v>
      </c>
      <c r="T653" s="45" t="s">
        <v>123</v>
      </c>
      <c r="U653" s="50">
        <v>4</v>
      </c>
    </row>
    <row r="654" spans="2:21" ht="14.5" outlineLevel="3">
      <c r="B654" s="43" t="s">
        <v>2616</v>
      </c>
      <c r="C654" s="44" t="s">
        <v>125</v>
      </c>
      <c r="D654" s="45" t="s">
        <v>111</v>
      </c>
      <c r="E654" s="46" t="s">
        <v>102</v>
      </c>
      <c r="F654" s="45" t="s">
        <v>102</v>
      </c>
      <c r="G654" s="46" t="s">
        <v>102</v>
      </c>
      <c r="H654" s="47">
        <v>0</v>
      </c>
      <c r="I654" s="47">
        <v>0</v>
      </c>
      <c r="J654" s="46" t="s">
        <v>2613</v>
      </c>
      <c r="K654" s="48">
        <v>1</v>
      </c>
      <c r="L654" s="48" t="s">
        <v>2614</v>
      </c>
      <c r="M654" s="45" t="s">
        <v>117</v>
      </c>
      <c r="N654" s="49">
        <v>0</v>
      </c>
      <c r="O654" s="49">
        <v>0</v>
      </c>
      <c r="P654" s="49">
        <v>0</v>
      </c>
      <c r="Q654" s="45" t="s">
        <v>102</v>
      </c>
      <c r="R654" s="45" t="s">
        <v>102</v>
      </c>
      <c r="S654" s="45" t="s">
        <v>102</v>
      </c>
      <c r="T654" s="45" t="s">
        <v>128</v>
      </c>
      <c r="U654" s="50">
        <v>4</v>
      </c>
    </row>
    <row r="655" spans="2:21" ht="14.5" outlineLevel="3">
      <c r="B655" s="43" t="s">
        <v>2617</v>
      </c>
      <c r="C655" s="44" t="s">
        <v>130</v>
      </c>
      <c r="D655" s="45" t="s">
        <v>111</v>
      </c>
      <c r="E655" s="46" t="s">
        <v>102</v>
      </c>
      <c r="F655" s="45" t="s">
        <v>102</v>
      </c>
      <c r="G655" s="46" t="s">
        <v>102</v>
      </c>
      <c r="H655" s="47">
        <v>0</v>
      </c>
      <c r="I655" s="47">
        <v>0</v>
      </c>
      <c r="J655" s="46" t="s">
        <v>2613</v>
      </c>
      <c r="K655" s="48">
        <v>1</v>
      </c>
      <c r="L655" s="48" t="s">
        <v>2614</v>
      </c>
      <c r="M655" s="45" t="s">
        <v>117</v>
      </c>
      <c r="N655" s="49">
        <v>0</v>
      </c>
      <c r="O655" s="49">
        <v>0</v>
      </c>
      <c r="P655" s="49">
        <v>0</v>
      </c>
      <c r="Q655" s="45" t="s">
        <v>102</v>
      </c>
      <c r="R655" s="45" t="s">
        <v>102</v>
      </c>
      <c r="S655" s="45" t="s">
        <v>102</v>
      </c>
      <c r="T655" s="45" t="s">
        <v>133</v>
      </c>
      <c r="U655" s="50">
        <v>4</v>
      </c>
    </row>
    <row r="656" spans="2:21" ht="14.5" outlineLevel="3">
      <c r="B656" s="43" t="s">
        <v>2618</v>
      </c>
      <c r="C656" s="44" t="s">
        <v>135</v>
      </c>
      <c r="D656" s="45" t="s">
        <v>111</v>
      </c>
      <c r="E656" s="46" t="s">
        <v>102</v>
      </c>
      <c r="F656" s="45" t="s">
        <v>102</v>
      </c>
      <c r="G656" s="46" t="s">
        <v>102</v>
      </c>
      <c r="H656" s="47">
        <v>0</v>
      </c>
      <c r="I656" s="47">
        <v>0</v>
      </c>
      <c r="J656" s="46" t="s">
        <v>2613</v>
      </c>
      <c r="K656" s="48">
        <v>1</v>
      </c>
      <c r="L656" s="48" t="s">
        <v>2614</v>
      </c>
      <c r="M656" s="45" t="s">
        <v>117</v>
      </c>
      <c r="N656" s="49">
        <v>0</v>
      </c>
      <c r="O656" s="49">
        <v>0</v>
      </c>
      <c r="P656" s="49">
        <v>0</v>
      </c>
      <c r="Q656" s="45" t="s">
        <v>102</v>
      </c>
      <c r="R656" s="45" t="s">
        <v>102</v>
      </c>
      <c r="S656" s="45" t="s">
        <v>102</v>
      </c>
      <c r="T656" s="45" t="s">
        <v>138</v>
      </c>
      <c r="U656" s="50">
        <v>4</v>
      </c>
    </row>
    <row r="657" spans="2:21" ht="14.5" outlineLevel="3">
      <c r="B657" s="43" t="s">
        <v>2619</v>
      </c>
      <c r="C657" s="44" t="s">
        <v>140</v>
      </c>
      <c r="D657" s="45" t="s">
        <v>111</v>
      </c>
      <c r="E657" s="46" t="s">
        <v>102</v>
      </c>
      <c r="F657" s="45" t="s">
        <v>102</v>
      </c>
      <c r="G657" s="46" t="s">
        <v>102</v>
      </c>
      <c r="H657" s="47">
        <v>0</v>
      </c>
      <c r="I657" s="47">
        <v>0</v>
      </c>
      <c r="J657" s="46" t="s">
        <v>2613</v>
      </c>
      <c r="K657" s="48">
        <v>1</v>
      </c>
      <c r="L657" s="48" t="s">
        <v>2614</v>
      </c>
      <c r="M657" s="45" t="s">
        <v>117</v>
      </c>
      <c r="N657" s="49">
        <v>0</v>
      </c>
      <c r="O657" s="49">
        <v>0</v>
      </c>
      <c r="P657" s="49">
        <v>0</v>
      </c>
      <c r="Q657" s="45" t="s">
        <v>102</v>
      </c>
      <c r="R657" s="45" t="s">
        <v>102</v>
      </c>
      <c r="S657" s="45" t="s">
        <v>102</v>
      </c>
      <c r="T657" s="45" t="s">
        <v>143</v>
      </c>
      <c r="U657" s="50">
        <v>4</v>
      </c>
    </row>
    <row r="658" spans="2:21" ht="14.5" outlineLevel="2">
      <c r="B658" s="35" t="s">
        <v>2620</v>
      </c>
      <c r="C658" s="36" t="s">
        <v>2621</v>
      </c>
      <c r="D658" s="37" t="s">
        <v>102</v>
      </c>
      <c r="E658" s="38" t="s">
        <v>102</v>
      </c>
      <c r="F658" s="37" t="s">
        <v>102</v>
      </c>
      <c r="G658" s="38" t="s">
        <v>102</v>
      </c>
      <c r="H658" s="39">
        <v>0</v>
      </c>
      <c r="I658" s="39">
        <v>0</v>
      </c>
      <c r="J658" s="38" t="s">
        <v>102</v>
      </c>
      <c r="K658" s="40">
        <v>0</v>
      </c>
      <c r="L658" s="40" t="s">
        <v>102</v>
      </c>
      <c r="M658" s="37" t="s">
        <v>102</v>
      </c>
      <c r="N658" s="41">
        <v>0</v>
      </c>
      <c r="O658" s="41">
        <v>0</v>
      </c>
      <c r="P658" s="41">
        <v>0</v>
      </c>
      <c r="Q658" s="37" t="s">
        <v>102</v>
      </c>
      <c r="R658" s="37" t="s">
        <v>102</v>
      </c>
      <c r="S658" s="37" t="s">
        <v>146</v>
      </c>
      <c r="T658" s="37" t="s">
        <v>102</v>
      </c>
      <c r="U658" s="42">
        <v>3</v>
      </c>
    </row>
    <row r="659" spans="2:21" ht="14.5" outlineLevel="3">
      <c r="B659" s="43" t="s">
        <v>5</v>
      </c>
      <c r="C659" s="44" t="s">
        <v>2622</v>
      </c>
      <c r="D659" s="45" t="s">
        <v>111</v>
      </c>
      <c r="E659" s="46" t="s">
        <v>102</v>
      </c>
      <c r="F659" s="45" t="s">
        <v>102</v>
      </c>
      <c r="G659" s="46" t="s">
        <v>102</v>
      </c>
      <c r="H659" s="47">
        <v>0</v>
      </c>
      <c r="I659" s="47">
        <v>0</v>
      </c>
      <c r="J659" s="46" t="s">
        <v>2613</v>
      </c>
      <c r="K659" s="48">
        <v>1</v>
      </c>
      <c r="L659" s="48" t="s">
        <v>2614</v>
      </c>
      <c r="M659" s="45" t="s">
        <v>117</v>
      </c>
      <c r="N659" s="49">
        <v>0</v>
      </c>
      <c r="O659" s="49">
        <v>0</v>
      </c>
      <c r="P659" s="49">
        <v>0</v>
      </c>
      <c r="Q659" s="45" t="s">
        <v>102</v>
      </c>
      <c r="R659" s="45" t="s">
        <v>102</v>
      </c>
      <c r="S659" s="45" t="s">
        <v>102</v>
      </c>
      <c r="T659" s="45" t="s">
        <v>118</v>
      </c>
      <c r="U659" s="50">
        <v>4</v>
      </c>
    </row>
    <row r="660" spans="2:21" ht="14.5" outlineLevel="3">
      <c r="B660" s="43" t="s">
        <v>6</v>
      </c>
      <c r="C660" s="44" t="s">
        <v>152</v>
      </c>
      <c r="D660" s="45" t="s">
        <v>111</v>
      </c>
      <c r="E660" s="46" t="s">
        <v>102</v>
      </c>
      <c r="F660" s="45" t="s">
        <v>102</v>
      </c>
      <c r="G660" s="46" t="s">
        <v>102</v>
      </c>
      <c r="H660" s="47">
        <v>0</v>
      </c>
      <c r="I660" s="47">
        <v>0</v>
      </c>
      <c r="J660" s="46" t="s">
        <v>2613</v>
      </c>
      <c r="K660" s="48">
        <v>1</v>
      </c>
      <c r="L660" s="48" t="s">
        <v>2614</v>
      </c>
      <c r="M660" s="45" t="s">
        <v>117</v>
      </c>
      <c r="N660" s="49">
        <v>0</v>
      </c>
      <c r="O660" s="49">
        <v>0</v>
      </c>
      <c r="P660" s="49">
        <v>0</v>
      </c>
      <c r="Q660" s="45" t="s">
        <v>102</v>
      </c>
      <c r="R660" s="45" t="s">
        <v>102</v>
      </c>
      <c r="S660" s="45" t="s">
        <v>102</v>
      </c>
      <c r="T660" s="45" t="s">
        <v>123</v>
      </c>
      <c r="U660" s="50">
        <v>4</v>
      </c>
    </row>
    <row r="661" spans="2:21" ht="14.5" outlineLevel="3">
      <c r="B661" s="43" t="s">
        <v>7</v>
      </c>
      <c r="C661" s="44" t="s">
        <v>156</v>
      </c>
      <c r="D661" s="45" t="s">
        <v>111</v>
      </c>
      <c r="E661" s="46" t="s">
        <v>102</v>
      </c>
      <c r="F661" s="45" t="s">
        <v>102</v>
      </c>
      <c r="G661" s="46" t="s">
        <v>102</v>
      </c>
      <c r="H661" s="47">
        <v>0</v>
      </c>
      <c r="I661" s="47">
        <v>0</v>
      </c>
      <c r="J661" s="46" t="s">
        <v>2613</v>
      </c>
      <c r="K661" s="48">
        <v>1</v>
      </c>
      <c r="L661" s="48" t="s">
        <v>2614</v>
      </c>
      <c r="M661" s="45" t="s">
        <v>117</v>
      </c>
      <c r="N661" s="49">
        <v>0</v>
      </c>
      <c r="O661" s="49">
        <v>0</v>
      </c>
      <c r="P661" s="49">
        <v>0</v>
      </c>
      <c r="Q661" s="45" t="s">
        <v>102</v>
      </c>
      <c r="R661" s="45" t="s">
        <v>102</v>
      </c>
      <c r="S661" s="45" t="s">
        <v>102</v>
      </c>
      <c r="T661" s="45" t="s">
        <v>128</v>
      </c>
      <c r="U661" s="50">
        <v>4</v>
      </c>
    </row>
    <row r="662" spans="2:21" ht="14.5" outlineLevel="3">
      <c r="B662" s="43" t="s">
        <v>5187</v>
      </c>
      <c r="C662" s="44" t="s">
        <v>5188</v>
      </c>
      <c r="D662" s="45" t="s">
        <v>111</v>
      </c>
      <c r="E662" s="46" t="s">
        <v>102</v>
      </c>
      <c r="F662" s="45" t="s">
        <v>102</v>
      </c>
      <c r="G662" s="46" t="s">
        <v>102</v>
      </c>
      <c r="H662" s="47">
        <v>0</v>
      </c>
      <c r="I662" s="47">
        <v>0</v>
      </c>
      <c r="J662" s="46" t="s">
        <v>102</v>
      </c>
      <c r="K662" s="48">
        <v>0</v>
      </c>
      <c r="L662" s="48" t="s">
        <v>116</v>
      </c>
      <c r="M662" s="45" t="s">
        <v>102</v>
      </c>
      <c r="N662" s="49">
        <v>0</v>
      </c>
      <c r="O662" s="49">
        <v>0</v>
      </c>
      <c r="P662" s="49">
        <v>0</v>
      </c>
      <c r="Q662" s="45" t="s">
        <v>102</v>
      </c>
      <c r="R662" s="45" t="s">
        <v>102</v>
      </c>
      <c r="S662" s="45" t="s">
        <v>102</v>
      </c>
      <c r="T662" s="45" t="s">
        <v>133</v>
      </c>
      <c r="U662" s="50">
        <v>4</v>
      </c>
    </row>
    <row r="663" spans="2:21" ht="14.5" outlineLevel="3">
      <c r="B663" s="43" t="s">
        <v>8</v>
      </c>
      <c r="C663" s="44" t="s">
        <v>164</v>
      </c>
      <c r="D663" s="45" t="s">
        <v>165</v>
      </c>
      <c r="E663" s="46" t="s">
        <v>102</v>
      </c>
      <c r="F663" s="45" t="s">
        <v>102</v>
      </c>
      <c r="G663" s="46" t="s">
        <v>102</v>
      </c>
      <c r="H663" s="47">
        <v>0</v>
      </c>
      <c r="I663" s="47">
        <v>0</v>
      </c>
      <c r="J663" s="46" t="s">
        <v>2613</v>
      </c>
      <c r="K663" s="48">
        <v>1</v>
      </c>
      <c r="L663" s="48" t="s">
        <v>2614</v>
      </c>
      <c r="M663" s="45" t="s">
        <v>117</v>
      </c>
      <c r="N663" s="49">
        <v>0</v>
      </c>
      <c r="O663" s="49">
        <v>0</v>
      </c>
      <c r="P663" s="49">
        <v>0</v>
      </c>
      <c r="Q663" s="45" t="s">
        <v>102</v>
      </c>
      <c r="R663" s="45" t="s">
        <v>102</v>
      </c>
      <c r="S663" s="45" t="s">
        <v>102</v>
      </c>
      <c r="T663" s="45" t="s">
        <v>138</v>
      </c>
      <c r="U663" s="50">
        <v>4</v>
      </c>
    </row>
    <row r="664" spans="2:21" ht="14.5" outlineLevel="3">
      <c r="B664" s="43" t="s">
        <v>2623</v>
      </c>
      <c r="C664" s="44" t="s">
        <v>169</v>
      </c>
      <c r="D664" s="45" t="s">
        <v>111</v>
      </c>
      <c r="E664" s="46" t="s">
        <v>102</v>
      </c>
      <c r="F664" s="45" t="s">
        <v>102</v>
      </c>
      <c r="G664" s="46" t="s">
        <v>102</v>
      </c>
      <c r="H664" s="47">
        <v>0</v>
      </c>
      <c r="I664" s="47">
        <v>0</v>
      </c>
      <c r="J664" s="46" t="s">
        <v>2613</v>
      </c>
      <c r="K664" s="48">
        <v>1</v>
      </c>
      <c r="L664" s="48" t="s">
        <v>2614</v>
      </c>
      <c r="M664" s="45" t="s">
        <v>117</v>
      </c>
      <c r="N664" s="49">
        <v>0</v>
      </c>
      <c r="O664" s="49">
        <v>0</v>
      </c>
      <c r="P664" s="49">
        <v>0</v>
      </c>
      <c r="Q664" s="45" t="s">
        <v>102</v>
      </c>
      <c r="R664" s="45" t="s">
        <v>102</v>
      </c>
      <c r="S664" s="45" t="s">
        <v>102</v>
      </c>
      <c r="T664" s="45" t="s">
        <v>143</v>
      </c>
      <c r="U664" s="50">
        <v>4</v>
      </c>
    </row>
    <row r="665" spans="2:21" ht="14.5" outlineLevel="3">
      <c r="B665" s="43" t="s">
        <v>9</v>
      </c>
      <c r="C665" s="44" t="s">
        <v>173</v>
      </c>
      <c r="D665" s="45" t="s">
        <v>111</v>
      </c>
      <c r="E665" s="46" t="s">
        <v>102</v>
      </c>
      <c r="F665" s="45" t="s">
        <v>102</v>
      </c>
      <c r="G665" s="46" t="s">
        <v>102</v>
      </c>
      <c r="H665" s="47">
        <v>0</v>
      </c>
      <c r="I665" s="47">
        <v>0</v>
      </c>
      <c r="J665" s="46" t="s">
        <v>2613</v>
      </c>
      <c r="K665" s="48">
        <v>1</v>
      </c>
      <c r="L665" s="48" t="s">
        <v>2614</v>
      </c>
      <c r="M665" s="45" t="s">
        <v>117</v>
      </c>
      <c r="N665" s="49">
        <v>0</v>
      </c>
      <c r="O665" s="49">
        <v>0</v>
      </c>
      <c r="P665" s="49">
        <v>0</v>
      </c>
      <c r="Q665" s="45" t="s">
        <v>102</v>
      </c>
      <c r="R665" s="45" t="s">
        <v>102</v>
      </c>
      <c r="S665" s="45" t="s">
        <v>102</v>
      </c>
      <c r="T665" s="45" t="s">
        <v>176</v>
      </c>
      <c r="U665" s="50">
        <v>4</v>
      </c>
    </row>
    <row r="666" spans="2:21" ht="14.5" outlineLevel="3">
      <c r="B666" s="43" t="s">
        <v>10</v>
      </c>
      <c r="C666" s="44" t="s">
        <v>178</v>
      </c>
      <c r="D666" s="45" t="s">
        <v>179</v>
      </c>
      <c r="E666" s="46" t="s">
        <v>102</v>
      </c>
      <c r="F666" s="45" t="s">
        <v>102</v>
      </c>
      <c r="G666" s="46" t="s">
        <v>102</v>
      </c>
      <c r="H666" s="47">
        <v>0</v>
      </c>
      <c r="I666" s="47">
        <v>0</v>
      </c>
      <c r="J666" s="46" t="s">
        <v>2613</v>
      </c>
      <c r="K666" s="48">
        <v>1</v>
      </c>
      <c r="L666" s="48" t="s">
        <v>2614</v>
      </c>
      <c r="M666" s="45" t="s">
        <v>117</v>
      </c>
      <c r="N666" s="49">
        <v>0</v>
      </c>
      <c r="O666" s="49">
        <v>0</v>
      </c>
      <c r="P666" s="49">
        <v>0</v>
      </c>
      <c r="Q666" s="45" t="s">
        <v>102</v>
      </c>
      <c r="R666" s="45" t="s">
        <v>102</v>
      </c>
      <c r="S666" s="45" t="s">
        <v>102</v>
      </c>
      <c r="T666" s="45" t="s">
        <v>182</v>
      </c>
      <c r="U666" s="50">
        <v>4</v>
      </c>
    </row>
    <row r="667" spans="2:21" ht="14.5" outlineLevel="3">
      <c r="B667" s="43" t="s">
        <v>2624</v>
      </c>
      <c r="C667" s="44" t="s">
        <v>184</v>
      </c>
      <c r="D667" s="45" t="s">
        <v>111</v>
      </c>
      <c r="E667" s="46" t="s">
        <v>102</v>
      </c>
      <c r="F667" s="45" t="s">
        <v>102</v>
      </c>
      <c r="G667" s="46" t="s">
        <v>102</v>
      </c>
      <c r="H667" s="47">
        <v>0</v>
      </c>
      <c r="I667" s="47">
        <v>0</v>
      </c>
      <c r="J667" s="46" t="s">
        <v>2613</v>
      </c>
      <c r="K667" s="48">
        <v>1</v>
      </c>
      <c r="L667" s="48" t="s">
        <v>2614</v>
      </c>
      <c r="M667" s="45" t="s">
        <v>117</v>
      </c>
      <c r="N667" s="49">
        <v>0</v>
      </c>
      <c r="O667" s="49">
        <v>0</v>
      </c>
      <c r="P667" s="49">
        <v>0</v>
      </c>
      <c r="Q667" s="45" t="s">
        <v>102</v>
      </c>
      <c r="R667" s="45" t="s">
        <v>102</v>
      </c>
      <c r="S667" s="45" t="s">
        <v>102</v>
      </c>
      <c r="T667" s="45" t="s">
        <v>187</v>
      </c>
      <c r="U667" s="50">
        <v>4</v>
      </c>
    </row>
    <row r="668" spans="2:21" ht="14.5" outlineLevel="3">
      <c r="B668" s="43" t="s">
        <v>11</v>
      </c>
      <c r="C668" s="44" t="s">
        <v>189</v>
      </c>
      <c r="D668" s="45" t="s">
        <v>179</v>
      </c>
      <c r="E668" s="46" t="s">
        <v>102</v>
      </c>
      <c r="F668" s="45" t="s">
        <v>102</v>
      </c>
      <c r="G668" s="46" t="s">
        <v>102</v>
      </c>
      <c r="H668" s="47">
        <v>0</v>
      </c>
      <c r="I668" s="47">
        <v>0</v>
      </c>
      <c r="J668" s="46" t="s">
        <v>2613</v>
      </c>
      <c r="K668" s="48">
        <v>1</v>
      </c>
      <c r="L668" s="48" t="s">
        <v>2614</v>
      </c>
      <c r="M668" s="45" t="s">
        <v>117</v>
      </c>
      <c r="N668" s="49">
        <v>0</v>
      </c>
      <c r="O668" s="49">
        <v>0</v>
      </c>
      <c r="P668" s="49">
        <v>0</v>
      </c>
      <c r="Q668" s="45" t="s">
        <v>102</v>
      </c>
      <c r="R668" s="45" t="s">
        <v>102</v>
      </c>
      <c r="S668" s="45" t="s">
        <v>102</v>
      </c>
      <c r="T668" s="45" t="s">
        <v>192</v>
      </c>
      <c r="U668" s="50">
        <v>4</v>
      </c>
    </row>
    <row r="669" spans="2:21" ht="14.5" outlineLevel="3">
      <c r="B669" s="43" t="s">
        <v>2625</v>
      </c>
      <c r="C669" s="44" t="s">
        <v>194</v>
      </c>
      <c r="D669" s="45" t="s">
        <v>195</v>
      </c>
      <c r="E669" s="46" t="s">
        <v>102</v>
      </c>
      <c r="F669" s="45" t="s">
        <v>102</v>
      </c>
      <c r="G669" s="46" t="s">
        <v>102</v>
      </c>
      <c r="H669" s="47">
        <v>0</v>
      </c>
      <c r="I669" s="47">
        <v>0</v>
      </c>
      <c r="J669" s="46" t="s">
        <v>2613</v>
      </c>
      <c r="K669" s="48">
        <v>1</v>
      </c>
      <c r="L669" s="48" t="s">
        <v>2614</v>
      </c>
      <c r="M669" s="45" t="s">
        <v>117</v>
      </c>
      <c r="N669" s="49">
        <v>0</v>
      </c>
      <c r="O669" s="49">
        <v>0</v>
      </c>
      <c r="P669" s="49">
        <v>0</v>
      </c>
      <c r="Q669" s="45" t="s">
        <v>102</v>
      </c>
      <c r="R669" s="45" t="s">
        <v>102</v>
      </c>
      <c r="S669" s="45" t="s">
        <v>102</v>
      </c>
      <c r="T669" s="45" t="s">
        <v>198</v>
      </c>
      <c r="U669" s="50">
        <v>4</v>
      </c>
    </row>
    <row r="670" spans="2:21" ht="14.5" outlineLevel="3">
      <c r="B670" s="43" t="s">
        <v>12</v>
      </c>
      <c r="C670" s="44" t="s">
        <v>200</v>
      </c>
      <c r="D670" s="45" t="s">
        <v>111</v>
      </c>
      <c r="E670" s="46" t="s">
        <v>102</v>
      </c>
      <c r="F670" s="45" t="s">
        <v>102</v>
      </c>
      <c r="G670" s="46" t="s">
        <v>102</v>
      </c>
      <c r="H670" s="47">
        <v>0</v>
      </c>
      <c r="I670" s="47">
        <v>0</v>
      </c>
      <c r="J670" s="46" t="s">
        <v>2613</v>
      </c>
      <c r="K670" s="48">
        <v>1</v>
      </c>
      <c r="L670" s="48" t="s">
        <v>2614</v>
      </c>
      <c r="M670" s="45" t="s">
        <v>117</v>
      </c>
      <c r="N670" s="49">
        <v>0</v>
      </c>
      <c r="O670" s="49">
        <v>0</v>
      </c>
      <c r="P670" s="49">
        <v>0</v>
      </c>
      <c r="Q670" s="45" t="s">
        <v>102</v>
      </c>
      <c r="R670" s="45" t="s">
        <v>102</v>
      </c>
      <c r="S670" s="45" t="s">
        <v>102</v>
      </c>
      <c r="T670" s="45" t="s">
        <v>203</v>
      </c>
      <c r="U670" s="50">
        <v>4</v>
      </c>
    </row>
    <row r="671" spans="2:21" ht="14.5" outlineLevel="3">
      <c r="B671" s="43" t="s">
        <v>2626</v>
      </c>
      <c r="C671" s="44" t="s">
        <v>205</v>
      </c>
      <c r="D671" s="45" t="s">
        <v>179</v>
      </c>
      <c r="E671" s="46" t="s">
        <v>102</v>
      </c>
      <c r="F671" s="45" t="s">
        <v>102</v>
      </c>
      <c r="G671" s="46" t="s">
        <v>102</v>
      </c>
      <c r="H671" s="47">
        <v>0</v>
      </c>
      <c r="I671" s="47">
        <v>0</v>
      </c>
      <c r="J671" s="46" t="s">
        <v>2613</v>
      </c>
      <c r="K671" s="48">
        <v>1</v>
      </c>
      <c r="L671" s="48" t="s">
        <v>2614</v>
      </c>
      <c r="M671" s="45" t="s">
        <v>117</v>
      </c>
      <c r="N671" s="49">
        <v>0</v>
      </c>
      <c r="O671" s="49">
        <v>0</v>
      </c>
      <c r="P671" s="49">
        <v>0</v>
      </c>
      <c r="Q671" s="45" t="s">
        <v>102</v>
      </c>
      <c r="R671" s="45" t="s">
        <v>102</v>
      </c>
      <c r="S671" s="45" t="s">
        <v>102</v>
      </c>
      <c r="T671" s="45" t="s">
        <v>208</v>
      </c>
      <c r="U671" s="50">
        <v>4</v>
      </c>
    </row>
    <row r="672" spans="2:21" ht="14.5" outlineLevel="3">
      <c r="B672" s="43" t="s">
        <v>2627</v>
      </c>
      <c r="C672" s="44" t="s">
        <v>210</v>
      </c>
      <c r="D672" s="45" t="s">
        <v>179</v>
      </c>
      <c r="E672" s="46" t="s">
        <v>102</v>
      </c>
      <c r="F672" s="45" t="s">
        <v>102</v>
      </c>
      <c r="G672" s="46" t="s">
        <v>102</v>
      </c>
      <c r="H672" s="47">
        <v>0</v>
      </c>
      <c r="I672" s="47">
        <v>0</v>
      </c>
      <c r="J672" s="46" t="s">
        <v>2613</v>
      </c>
      <c r="K672" s="48">
        <v>1</v>
      </c>
      <c r="L672" s="48" t="s">
        <v>2614</v>
      </c>
      <c r="M672" s="45" t="s">
        <v>117</v>
      </c>
      <c r="N672" s="49">
        <v>0</v>
      </c>
      <c r="O672" s="49">
        <v>0</v>
      </c>
      <c r="P672" s="49">
        <v>0</v>
      </c>
      <c r="Q672" s="45" t="s">
        <v>102</v>
      </c>
      <c r="R672" s="45" t="s">
        <v>102</v>
      </c>
      <c r="S672" s="45" t="s">
        <v>102</v>
      </c>
      <c r="T672" s="45" t="s">
        <v>213</v>
      </c>
      <c r="U672" s="50">
        <v>4</v>
      </c>
    </row>
    <row r="673" spans="2:21" ht="14.5" outlineLevel="3">
      <c r="B673" s="43" t="s">
        <v>13</v>
      </c>
      <c r="C673" s="44" t="s">
        <v>215</v>
      </c>
      <c r="D673" s="45" t="s">
        <v>165</v>
      </c>
      <c r="E673" s="46" t="s">
        <v>102</v>
      </c>
      <c r="F673" s="45" t="s">
        <v>102</v>
      </c>
      <c r="G673" s="46" t="s">
        <v>102</v>
      </c>
      <c r="H673" s="47">
        <v>0</v>
      </c>
      <c r="I673" s="47">
        <v>0</v>
      </c>
      <c r="J673" s="46" t="s">
        <v>2613</v>
      </c>
      <c r="K673" s="48">
        <v>1</v>
      </c>
      <c r="L673" s="48" t="s">
        <v>2614</v>
      </c>
      <c r="M673" s="45" t="s">
        <v>117</v>
      </c>
      <c r="N673" s="49">
        <v>0</v>
      </c>
      <c r="O673" s="49">
        <v>0</v>
      </c>
      <c r="P673" s="49">
        <v>0</v>
      </c>
      <c r="Q673" s="45" t="s">
        <v>102</v>
      </c>
      <c r="R673" s="45" t="s">
        <v>102</v>
      </c>
      <c r="S673" s="45" t="s">
        <v>102</v>
      </c>
      <c r="T673" s="45" t="s">
        <v>218</v>
      </c>
      <c r="U673" s="50">
        <v>4</v>
      </c>
    </row>
    <row r="674" spans="2:21" ht="14.5" outlineLevel="3">
      <c r="B674" s="43" t="s">
        <v>2628</v>
      </c>
      <c r="C674" s="44" t="s">
        <v>220</v>
      </c>
      <c r="D674" s="45" t="s">
        <v>179</v>
      </c>
      <c r="E674" s="46" t="s">
        <v>102</v>
      </c>
      <c r="F674" s="45" t="s">
        <v>102</v>
      </c>
      <c r="G674" s="46" t="s">
        <v>102</v>
      </c>
      <c r="H674" s="47">
        <v>0</v>
      </c>
      <c r="I674" s="47">
        <v>0</v>
      </c>
      <c r="J674" s="46" t="s">
        <v>2613</v>
      </c>
      <c r="K674" s="48">
        <v>1</v>
      </c>
      <c r="L674" s="48" t="s">
        <v>2614</v>
      </c>
      <c r="M674" s="45" t="s">
        <v>117</v>
      </c>
      <c r="N674" s="49">
        <v>0</v>
      </c>
      <c r="O674" s="49">
        <v>0</v>
      </c>
      <c r="P674" s="49">
        <v>0</v>
      </c>
      <c r="Q674" s="45" t="s">
        <v>102</v>
      </c>
      <c r="R674" s="45" t="s">
        <v>102</v>
      </c>
      <c r="S674" s="45" t="s">
        <v>102</v>
      </c>
      <c r="T674" s="45" t="s">
        <v>223</v>
      </c>
      <c r="U674" s="50">
        <v>4</v>
      </c>
    </row>
    <row r="675" spans="2:21" ht="14.5" outlineLevel="3">
      <c r="B675" s="43" t="s">
        <v>2629</v>
      </c>
      <c r="C675" s="44" t="s">
        <v>225</v>
      </c>
      <c r="D675" s="45" t="s">
        <v>111</v>
      </c>
      <c r="E675" s="46" t="s">
        <v>102</v>
      </c>
      <c r="F675" s="45" t="s">
        <v>102</v>
      </c>
      <c r="G675" s="46" t="s">
        <v>102</v>
      </c>
      <c r="H675" s="47">
        <v>0</v>
      </c>
      <c r="I675" s="47">
        <v>0</v>
      </c>
      <c r="J675" s="46" t="s">
        <v>2613</v>
      </c>
      <c r="K675" s="48">
        <v>1</v>
      </c>
      <c r="L675" s="48" t="s">
        <v>2614</v>
      </c>
      <c r="M675" s="45" t="s">
        <v>117</v>
      </c>
      <c r="N675" s="49">
        <v>0</v>
      </c>
      <c r="O675" s="49">
        <v>0</v>
      </c>
      <c r="P675" s="49">
        <v>0</v>
      </c>
      <c r="Q675" s="45" t="s">
        <v>102</v>
      </c>
      <c r="R675" s="45" t="s">
        <v>102</v>
      </c>
      <c r="S675" s="45" t="s">
        <v>102</v>
      </c>
      <c r="T675" s="45" t="s">
        <v>228</v>
      </c>
      <c r="U675" s="50">
        <v>4</v>
      </c>
    </row>
    <row r="676" spans="2:21" ht="14.5" outlineLevel="3">
      <c r="B676" s="43" t="s">
        <v>2630</v>
      </c>
      <c r="C676" s="44" t="s">
        <v>230</v>
      </c>
      <c r="D676" s="45" t="s">
        <v>195</v>
      </c>
      <c r="E676" s="46" t="s">
        <v>102</v>
      </c>
      <c r="F676" s="45" t="s">
        <v>102</v>
      </c>
      <c r="G676" s="46" t="s">
        <v>102</v>
      </c>
      <c r="H676" s="47">
        <v>0</v>
      </c>
      <c r="I676" s="47">
        <v>0</v>
      </c>
      <c r="J676" s="46" t="s">
        <v>2613</v>
      </c>
      <c r="K676" s="48">
        <v>1</v>
      </c>
      <c r="L676" s="48" t="s">
        <v>2614</v>
      </c>
      <c r="M676" s="45" t="s">
        <v>117</v>
      </c>
      <c r="N676" s="49">
        <v>0</v>
      </c>
      <c r="O676" s="49">
        <v>0</v>
      </c>
      <c r="P676" s="49">
        <v>0</v>
      </c>
      <c r="Q676" s="45" t="s">
        <v>102</v>
      </c>
      <c r="R676" s="45" t="s">
        <v>102</v>
      </c>
      <c r="S676" s="45" t="s">
        <v>102</v>
      </c>
      <c r="T676" s="45" t="s">
        <v>233</v>
      </c>
      <c r="U676" s="50">
        <v>4</v>
      </c>
    </row>
    <row r="677" spans="2:21" ht="14.5" outlineLevel="3">
      <c r="B677" s="43" t="s">
        <v>14</v>
      </c>
      <c r="C677" s="44" t="s">
        <v>235</v>
      </c>
      <c r="D677" s="45" t="s">
        <v>179</v>
      </c>
      <c r="E677" s="46" t="s">
        <v>102</v>
      </c>
      <c r="F677" s="45" t="s">
        <v>102</v>
      </c>
      <c r="G677" s="46" t="s">
        <v>102</v>
      </c>
      <c r="H677" s="47">
        <v>0</v>
      </c>
      <c r="I677" s="47">
        <v>0</v>
      </c>
      <c r="J677" s="46" t="s">
        <v>2613</v>
      </c>
      <c r="K677" s="48">
        <v>1</v>
      </c>
      <c r="L677" s="48" t="s">
        <v>2614</v>
      </c>
      <c r="M677" s="45" t="s">
        <v>117</v>
      </c>
      <c r="N677" s="49">
        <v>0</v>
      </c>
      <c r="O677" s="49">
        <v>0</v>
      </c>
      <c r="P677" s="49">
        <v>0</v>
      </c>
      <c r="Q677" s="45" t="s">
        <v>102</v>
      </c>
      <c r="R677" s="45" t="s">
        <v>102</v>
      </c>
      <c r="S677" s="45" t="s">
        <v>102</v>
      </c>
      <c r="T677" s="45" t="s">
        <v>238</v>
      </c>
      <c r="U677" s="50">
        <v>4</v>
      </c>
    </row>
    <row r="678" spans="2:21" ht="14.5" outlineLevel="3">
      <c r="B678" s="43" t="s">
        <v>15</v>
      </c>
      <c r="C678" s="44" t="s">
        <v>240</v>
      </c>
      <c r="D678" s="45" t="s">
        <v>179</v>
      </c>
      <c r="E678" s="46" t="s">
        <v>102</v>
      </c>
      <c r="F678" s="45" t="s">
        <v>102</v>
      </c>
      <c r="G678" s="46" t="s">
        <v>102</v>
      </c>
      <c r="H678" s="47">
        <v>0</v>
      </c>
      <c r="I678" s="47">
        <v>0</v>
      </c>
      <c r="J678" s="46" t="s">
        <v>2613</v>
      </c>
      <c r="K678" s="48">
        <v>1</v>
      </c>
      <c r="L678" s="48" t="s">
        <v>2614</v>
      </c>
      <c r="M678" s="45" t="s">
        <v>117</v>
      </c>
      <c r="N678" s="49">
        <v>0</v>
      </c>
      <c r="O678" s="49">
        <v>0</v>
      </c>
      <c r="P678" s="49">
        <v>0</v>
      </c>
      <c r="Q678" s="45" t="s">
        <v>102</v>
      </c>
      <c r="R678" s="45" t="s">
        <v>102</v>
      </c>
      <c r="S678" s="45" t="s">
        <v>102</v>
      </c>
      <c r="T678" s="45" t="s">
        <v>243</v>
      </c>
      <c r="U678" s="50">
        <v>4</v>
      </c>
    </row>
    <row r="679" spans="2:21" ht="14.5" outlineLevel="3">
      <c r="B679" s="43" t="s">
        <v>2631</v>
      </c>
      <c r="C679" s="44" t="s">
        <v>2632</v>
      </c>
      <c r="D679" s="45" t="s">
        <v>111</v>
      </c>
      <c r="E679" s="46" t="s">
        <v>102</v>
      </c>
      <c r="F679" s="45" t="s">
        <v>102</v>
      </c>
      <c r="G679" s="46" t="s">
        <v>102</v>
      </c>
      <c r="H679" s="47">
        <v>0</v>
      </c>
      <c r="I679" s="47">
        <v>0</v>
      </c>
      <c r="J679" s="46" t="s">
        <v>2613</v>
      </c>
      <c r="K679" s="48">
        <v>1</v>
      </c>
      <c r="L679" s="48" t="s">
        <v>2614</v>
      </c>
      <c r="M679" s="45" t="s">
        <v>117</v>
      </c>
      <c r="N679" s="49">
        <v>0</v>
      </c>
      <c r="O679" s="49">
        <v>0</v>
      </c>
      <c r="P679" s="49">
        <v>0</v>
      </c>
      <c r="Q679" s="45" t="s">
        <v>102</v>
      </c>
      <c r="R679" s="45" t="s">
        <v>102</v>
      </c>
      <c r="S679" s="45" t="s">
        <v>102</v>
      </c>
      <c r="T679" s="45" t="s">
        <v>2633</v>
      </c>
      <c r="U679" s="50">
        <v>4</v>
      </c>
    </row>
    <row r="680" spans="2:21" ht="14.5" outlineLevel="2">
      <c r="B680" s="35" t="s">
        <v>2634</v>
      </c>
      <c r="C680" s="36" t="s">
        <v>2635</v>
      </c>
      <c r="D680" s="37" t="s">
        <v>111</v>
      </c>
      <c r="E680" s="38" t="s">
        <v>102</v>
      </c>
      <c r="F680" s="37" t="s">
        <v>102</v>
      </c>
      <c r="G680" s="38" t="s">
        <v>102</v>
      </c>
      <c r="H680" s="39">
        <v>0</v>
      </c>
      <c r="I680" s="39">
        <v>0</v>
      </c>
      <c r="J680" s="38" t="s">
        <v>2613</v>
      </c>
      <c r="K680" s="40">
        <v>1</v>
      </c>
      <c r="L680" s="40" t="s">
        <v>2614</v>
      </c>
      <c r="M680" s="37" t="s">
        <v>117</v>
      </c>
      <c r="N680" s="41">
        <v>0</v>
      </c>
      <c r="O680" s="41">
        <v>0</v>
      </c>
      <c r="P680" s="41">
        <v>0</v>
      </c>
      <c r="Q680" s="37" t="s">
        <v>102</v>
      </c>
      <c r="R680" s="37" t="s">
        <v>102</v>
      </c>
      <c r="S680" s="37" t="s">
        <v>102</v>
      </c>
      <c r="T680" s="37" t="s">
        <v>2636</v>
      </c>
      <c r="U680" s="42">
        <v>4</v>
      </c>
    </row>
    <row r="681" spans="2:21" ht="14.5" outlineLevel="3">
      <c r="B681" s="43" t="s">
        <v>2637</v>
      </c>
      <c r="C681" s="44" t="s">
        <v>2638</v>
      </c>
      <c r="D681" s="45" t="s">
        <v>102</v>
      </c>
      <c r="E681" s="46" t="s">
        <v>102</v>
      </c>
      <c r="F681" s="45" t="s">
        <v>102</v>
      </c>
      <c r="G681" s="46" t="s">
        <v>102</v>
      </c>
      <c r="H681" s="47">
        <v>0</v>
      </c>
      <c r="I681" s="47">
        <v>0</v>
      </c>
      <c r="J681" s="46" t="s">
        <v>102</v>
      </c>
      <c r="K681" s="48">
        <v>0</v>
      </c>
      <c r="L681" s="48" t="s">
        <v>102</v>
      </c>
      <c r="M681" s="45" t="s">
        <v>102</v>
      </c>
      <c r="N681" s="49">
        <v>0</v>
      </c>
      <c r="O681" s="49">
        <v>0</v>
      </c>
      <c r="P681" s="49">
        <v>0</v>
      </c>
      <c r="Q681" s="45" t="s">
        <v>102</v>
      </c>
      <c r="R681" s="45" t="s">
        <v>102</v>
      </c>
      <c r="S681" s="45" t="s">
        <v>246</v>
      </c>
      <c r="T681" s="45" t="s">
        <v>102</v>
      </c>
      <c r="U681" s="50">
        <v>3</v>
      </c>
    </row>
    <row r="682" spans="2:21" ht="14.5" outlineLevel="3">
      <c r="B682" s="43" t="s">
        <v>2639</v>
      </c>
      <c r="C682" s="44" t="s">
        <v>248</v>
      </c>
      <c r="D682" s="45" t="s">
        <v>111</v>
      </c>
      <c r="E682" s="46" t="s">
        <v>102</v>
      </c>
      <c r="F682" s="45" t="s">
        <v>102</v>
      </c>
      <c r="G682" s="46" t="s">
        <v>102</v>
      </c>
      <c r="H682" s="47">
        <v>0</v>
      </c>
      <c r="I682" s="47">
        <v>0</v>
      </c>
      <c r="J682" s="46" t="s">
        <v>2613</v>
      </c>
      <c r="K682" s="48">
        <v>1</v>
      </c>
      <c r="L682" s="48" t="s">
        <v>2614</v>
      </c>
      <c r="M682" s="45" t="s">
        <v>117</v>
      </c>
      <c r="N682" s="49">
        <v>0</v>
      </c>
      <c r="O682" s="49">
        <v>0</v>
      </c>
      <c r="P682" s="49">
        <v>0</v>
      </c>
      <c r="Q682" s="45" t="s">
        <v>102</v>
      </c>
      <c r="R682" s="45" t="s">
        <v>102</v>
      </c>
      <c r="S682" s="45" t="s">
        <v>102</v>
      </c>
      <c r="T682" s="45" t="s">
        <v>118</v>
      </c>
      <c r="U682" s="50">
        <v>4</v>
      </c>
    </row>
    <row r="683" spans="2:21" ht="14.5" outlineLevel="3">
      <c r="B683" s="43" t="s">
        <v>2640</v>
      </c>
      <c r="C683" s="44" t="s">
        <v>252</v>
      </c>
      <c r="D683" s="45" t="s">
        <v>179</v>
      </c>
      <c r="E683" s="46" t="s">
        <v>102</v>
      </c>
      <c r="F683" s="45" t="s">
        <v>102</v>
      </c>
      <c r="G683" s="46" t="s">
        <v>102</v>
      </c>
      <c r="H683" s="47">
        <v>0</v>
      </c>
      <c r="I683" s="47">
        <v>0</v>
      </c>
      <c r="J683" s="46" t="s">
        <v>2613</v>
      </c>
      <c r="K683" s="48">
        <v>1</v>
      </c>
      <c r="L683" s="48" t="s">
        <v>2614</v>
      </c>
      <c r="M683" s="45" t="s">
        <v>117</v>
      </c>
      <c r="N683" s="49">
        <v>0</v>
      </c>
      <c r="O683" s="49">
        <v>0</v>
      </c>
      <c r="P683" s="49">
        <v>0</v>
      </c>
      <c r="Q683" s="45" t="s">
        <v>102</v>
      </c>
      <c r="R683" s="45" t="s">
        <v>102</v>
      </c>
      <c r="S683" s="45" t="s">
        <v>102</v>
      </c>
      <c r="T683" s="45" t="s">
        <v>182</v>
      </c>
      <c r="U683" s="50">
        <v>4</v>
      </c>
    </row>
    <row r="684" spans="2:21" ht="14.5" outlineLevel="3">
      <c r="B684" s="43" t="s">
        <v>2641</v>
      </c>
      <c r="C684" s="44" t="s">
        <v>256</v>
      </c>
      <c r="D684" s="45" t="s">
        <v>111</v>
      </c>
      <c r="E684" s="46" t="s">
        <v>102</v>
      </c>
      <c r="F684" s="45" t="s">
        <v>102</v>
      </c>
      <c r="G684" s="46" t="s">
        <v>102</v>
      </c>
      <c r="H684" s="47">
        <v>0</v>
      </c>
      <c r="I684" s="47">
        <v>0</v>
      </c>
      <c r="J684" s="46" t="s">
        <v>2613</v>
      </c>
      <c r="K684" s="48">
        <v>1</v>
      </c>
      <c r="L684" s="48" t="s">
        <v>2614</v>
      </c>
      <c r="M684" s="45" t="s">
        <v>117</v>
      </c>
      <c r="N684" s="49">
        <v>0</v>
      </c>
      <c r="O684" s="49">
        <v>0</v>
      </c>
      <c r="P684" s="49">
        <v>0</v>
      </c>
      <c r="Q684" s="45" t="s">
        <v>102</v>
      </c>
      <c r="R684" s="45" t="s">
        <v>102</v>
      </c>
      <c r="S684" s="45" t="s">
        <v>102</v>
      </c>
      <c r="T684" s="45" t="s">
        <v>259</v>
      </c>
      <c r="U684" s="50">
        <v>4</v>
      </c>
    </row>
    <row r="685" spans="2:21" ht="14.5" outlineLevel="3">
      <c r="B685" s="43" t="s">
        <v>2642</v>
      </c>
      <c r="C685" s="44" t="s">
        <v>261</v>
      </c>
      <c r="D685" s="45" t="s">
        <v>111</v>
      </c>
      <c r="E685" s="46" t="s">
        <v>102</v>
      </c>
      <c r="F685" s="45" t="s">
        <v>102</v>
      </c>
      <c r="G685" s="46" t="s">
        <v>102</v>
      </c>
      <c r="H685" s="47">
        <v>0</v>
      </c>
      <c r="I685" s="47">
        <v>0</v>
      </c>
      <c r="J685" s="46" t="s">
        <v>2613</v>
      </c>
      <c r="K685" s="48">
        <v>1</v>
      </c>
      <c r="L685" s="48" t="s">
        <v>2614</v>
      </c>
      <c r="M685" s="45" t="s">
        <v>117</v>
      </c>
      <c r="N685" s="49">
        <v>0</v>
      </c>
      <c r="O685" s="49">
        <v>0</v>
      </c>
      <c r="P685" s="49">
        <v>0</v>
      </c>
      <c r="Q685" s="45" t="s">
        <v>102</v>
      </c>
      <c r="R685" s="45" t="s">
        <v>102</v>
      </c>
      <c r="S685" s="45" t="s">
        <v>102</v>
      </c>
      <c r="T685" s="45" t="s">
        <v>192</v>
      </c>
      <c r="U685" s="50">
        <v>4</v>
      </c>
    </row>
    <row r="686" spans="2:21" ht="14.5" outlineLevel="3">
      <c r="B686" s="43" t="s">
        <v>2643</v>
      </c>
      <c r="C686" s="44" t="s">
        <v>265</v>
      </c>
      <c r="D686" s="45" t="s">
        <v>111</v>
      </c>
      <c r="E686" s="46" t="s">
        <v>102</v>
      </c>
      <c r="F686" s="45" t="s">
        <v>102</v>
      </c>
      <c r="G686" s="46" t="s">
        <v>102</v>
      </c>
      <c r="H686" s="47">
        <v>0</v>
      </c>
      <c r="I686" s="47">
        <v>0</v>
      </c>
      <c r="J686" s="46" t="s">
        <v>2613</v>
      </c>
      <c r="K686" s="48">
        <v>1</v>
      </c>
      <c r="L686" s="48" t="s">
        <v>2614</v>
      </c>
      <c r="M686" s="45" t="s">
        <v>117</v>
      </c>
      <c r="N686" s="49">
        <v>0</v>
      </c>
      <c r="O686" s="49">
        <v>0</v>
      </c>
      <c r="P686" s="49">
        <v>0</v>
      </c>
      <c r="Q686" s="45" t="s">
        <v>102</v>
      </c>
      <c r="R686" s="45" t="s">
        <v>102</v>
      </c>
      <c r="S686" s="45" t="s">
        <v>102</v>
      </c>
      <c r="T686" s="45" t="s">
        <v>268</v>
      </c>
      <c r="U686" s="50">
        <v>4</v>
      </c>
    </row>
    <row r="687" spans="2:21" ht="14.5" outlineLevel="3">
      <c r="B687" s="43" t="s">
        <v>2644</v>
      </c>
      <c r="C687" s="44" t="s">
        <v>270</v>
      </c>
      <c r="D687" s="45" t="s">
        <v>165</v>
      </c>
      <c r="E687" s="46" t="s">
        <v>102</v>
      </c>
      <c r="F687" s="45" t="s">
        <v>102</v>
      </c>
      <c r="G687" s="46" t="s">
        <v>102</v>
      </c>
      <c r="H687" s="47">
        <v>0</v>
      </c>
      <c r="I687" s="47">
        <v>0</v>
      </c>
      <c r="J687" s="46" t="s">
        <v>2613</v>
      </c>
      <c r="K687" s="48">
        <v>1</v>
      </c>
      <c r="L687" s="48" t="s">
        <v>2614</v>
      </c>
      <c r="M687" s="45" t="s">
        <v>117</v>
      </c>
      <c r="N687" s="49">
        <v>0</v>
      </c>
      <c r="O687" s="49">
        <v>0</v>
      </c>
      <c r="P687" s="49">
        <v>0</v>
      </c>
      <c r="Q687" s="45" t="s">
        <v>102</v>
      </c>
      <c r="R687" s="45" t="s">
        <v>102</v>
      </c>
      <c r="S687" s="45" t="s">
        <v>102</v>
      </c>
      <c r="T687" s="45" t="s">
        <v>273</v>
      </c>
      <c r="U687" s="50">
        <v>4</v>
      </c>
    </row>
    <row r="688" spans="2:21" ht="14.5" outlineLevel="3">
      <c r="B688" s="43" t="s">
        <v>2645</v>
      </c>
      <c r="C688" s="44" t="s">
        <v>275</v>
      </c>
      <c r="D688" s="45" t="s">
        <v>276</v>
      </c>
      <c r="E688" s="46" t="s">
        <v>102</v>
      </c>
      <c r="F688" s="45" t="s">
        <v>102</v>
      </c>
      <c r="G688" s="46" t="s">
        <v>102</v>
      </c>
      <c r="H688" s="47">
        <v>0</v>
      </c>
      <c r="I688" s="47">
        <v>0</v>
      </c>
      <c r="J688" s="46" t="s">
        <v>2613</v>
      </c>
      <c r="K688" s="48">
        <v>1</v>
      </c>
      <c r="L688" s="48" t="s">
        <v>2614</v>
      </c>
      <c r="M688" s="45" t="s">
        <v>117</v>
      </c>
      <c r="N688" s="49">
        <v>0</v>
      </c>
      <c r="O688" s="49">
        <v>0</v>
      </c>
      <c r="P688" s="49">
        <v>0</v>
      </c>
      <c r="Q688" s="45" t="s">
        <v>102</v>
      </c>
      <c r="R688" s="45" t="s">
        <v>102</v>
      </c>
      <c r="S688" s="45" t="s">
        <v>102</v>
      </c>
      <c r="T688" s="45" t="s">
        <v>198</v>
      </c>
      <c r="U688" s="50">
        <v>4</v>
      </c>
    </row>
    <row r="689" spans="2:21" ht="14.5" outlineLevel="3">
      <c r="B689" s="43" t="s">
        <v>2646</v>
      </c>
      <c r="C689" s="44" t="s">
        <v>280</v>
      </c>
      <c r="D689" s="45" t="s">
        <v>276</v>
      </c>
      <c r="E689" s="46" t="s">
        <v>102</v>
      </c>
      <c r="F689" s="45" t="s">
        <v>102</v>
      </c>
      <c r="G689" s="46" t="s">
        <v>102</v>
      </c>
      <c r="H689" s="47">
        <v>0</v>
      </c>
      <c r="I689" s="47">
        <v>0</v>
      </c>
      <c r="J689" s="46" t="s">
        <v>2613</v>
      </c>
      <c r="K689" s="48">
        <v>1</v>
      </c>
      <c r="L689" s="48" t="s">
        <v>2614</v>
      </c>
      <c r="M689" s="45" t="s">
        <v>117</v>
      </c>
      <c r="N689" s="49">
        <v>0</v>
      </c>
      <c r="O689" s="49">
        <v>0</v>
      </c>
      <c r="P689" s="49">
        <v>0</v>
      </c>
      <c r="Q689" s="45" t="s">
        <v>102</v>
      </c>
      <c r="R689" s="45" t="s">
        <v>102</v>
      </c>
      <c r="S689" s="45" t="s">
        <v>102</v>
      </c>
      <c r="T689" s="45" t="s">
        <v>283</v>
      </c>
      <c r="U689" s="50">
        <v>4</v>
      </c>
    </row>
    <row r="690" spans="2:21" ht="14.5" outlineLevel="3">
      <c r="B690" s="43" t="s">
        <v>2647</v>
      </c>
      <c r="C690" s="44" t="s">
        <v>285</v>
      </c>
      <c r="D690" s="45" t="s">
        <v>179</v>
      </c>
      <c r="E690" s="46" t="s">
        <v>102</v>
      </c>
      <c r="F690" s="45" t="s">
        <v>102</v>
      </c>
      <c r="G690" s="46" t="s">
        <v>102</v>
      </c>
      <c r="H690" s="47">
        <v>0</v>
      </c>
      <c r="I690" s="47">
        <v>0</v>
      </c>
      <c r="J690" s="46" t="s">
        <v>2613</v>
      </c>
      <c r="K690" s="48">
        <v>1</v>
      </c>
      <c r="L690" s="48" t="s">
        <v>2614</v>
      </c>
      <c r="M690" s="45" t="s">
        <v>117</v>
      </c>
      <c r="N690" s="49">
        <v>0</v>
      </c>
      <c r="O690" s="49">
        <v>0</v>
      </c>
      <c r="P690" s="49">
        <v>0</v>
      </c>
      <c r="Q690" s="45" t="s">
        <v>102</v>
      </c>
      <c r="R690" s="45" t="s">
        <v>102</v>
      </c>
      <c r="S690" s="45" t="s">
        <v>102</v>
      </c>
      <c r="T690" s="45" t="s">
        <v>288</v>
      </c>
      <c r="U690" s="50">
        <v>4</v>
      </c>
    </row>
    <row r="691" spans="2:21" ht="14.5" outlineLevel="3">
      <c r="B691" s="43" t="s">
        <v>2648</v>
      </c>
      <c r="C691" s="44" t="s">
        <v>290</v>
      </c>
      <c r="D691" s="45" t="s">
        <v>291</v>
      </c>
      <c r="E691" s="46" t="s">
        <v>102</v>
      </c>
      <c r="F691" s="45" t="s">
        <v>102</v>
      </c>
      <c r="G691" s="46" t="s">
        <v>102</v>
      </c>
      <c r="H691" s="47">
        <v>0</v>
      </c>
      <c r="I691" s="47">
        <v>0</v>
      </c>
      <c r="J691" s="46" t="s">
        <v>2613</v>
      </c>
      <c r="K691" s="48">
        <v>1</v>
      </c>
      <c r="L691" s="48" t="s">
        <v>2614</v>
      </c>
      <c r="M691" s="45" t="s">
        <v>117</v>
      </c>
      <c r="N691" s="49">
        <v>0</v>
      </c>
      <c r="O691" s="49">
        <v>0</v>
      </c>
      <c r="P691" s="49">
        <v>0</v>
      </c>
      <c r="Q691" s="45" t="s">
        <v>102</v>
      </c>
      <c r="R691" s="45" t="s">
        <v>102</v>
      </c>
      <c r="S691" s="45" t="s">
        <v>102</v>
      </c>
      <c r="T691" s="45" t="s">
        <v>203</v>
      </c>
      <c r="U691" s="50">
        <v>4</v>
      </c>
    </row>
    <row r="692" spans="2:21" ht="14.5" outlineLevel="3">
      <c r="B692" s="43" t="s">
        <v>2649</v>
      </c>
      <c r="C692" s="44" t="s">
        <v>295</v>
      </c>
      <c r="D692" s="45" t="s">
        <v>165</v>
      </c>
      <c r="E692" s="46" t="s">
        <v>102</v>
      </c>
      <c r="F692" s="45" t="s">
        <v>102</v>
      </c>
      <c r="G692" s="46" t="s">
        <v>102</v>
      </c>
      <c r="H692" s="47">
        <v>0</v>
      </c>
      <c r="I692" s="47">
        <v>0</v>
      </c>
      <c r="J692" s="46" t="s">
        <v>2613</v>
      </c>
      <c r="K692" s="48">
        <v>1</v>
      </c>
      <c r="L692" s="48" t="s">
        <v>2614</v>
      </c>
      <c r="M692" s="45" t="s">
        <v>117</v>
      </c>
      <c r="N692" s="49">
        <v>0</v>
      </c>
      <c r="O692" s="49">
        <v>0</v>
      </c>
      <c r="P692" s="49">
        <v>0</v>
      </c>
      <c r="Q692" s="45" t="s">
        <v>102</v>
      </c>
      <c r="R692" s="45" t="s">
        <v>102</v>
      </c>
      <c r="S692" s="45" t="s">
        <v>102</v>
      </c>
      <c r="T692" s="45" t="s">
        <v>298</v>
      </c>
      <c r="U692" s="50">
        <v>4</v>
      </c>
    </row>
    <row r="693" spans="2:21" ht="14.5" outlineLevel="2">
      <c r="B693" s="35" t="s">
        <v>2650</v>
      </c>
      <c r="C693" s="36" t="s">
        <v>300</v>
      </c>
      <c r="D693" s="37" t="s">
        <v>111</v>
      </c>
      <c r="E693" s="38" t="s">
        <v>102</v>
      </c>
      <c r="F693" s="37" t="s">
        <v>102</v>
      </c>
      <c r="G693" s="38" t="s">
        <v>102</v>
      </c>
      <c r="H693" s="39">
        <v>0</v>
      </c>
      <c r="I693" s="39">
        <v>0</v>
      </c>
      <c r="J693" s="38" t="s">
        <v>2613</v>
      </c>
      <c r="K693" s="40">
        <v>1</v>
      </c>
      <c r="L693" s="40" t="s">
        <v>2614</v>
      </c>
      <c r="M693" s="37" t="s">
        <v>117</v>
      </c>
      <c r="N693" s="41">
        <v>0</v>
      </c>
      <c r="O693" s="41">
        <v>0</v>
      </c>
      <c r="P693" s="41">
        <v>0</v>
      </c>
      <c r="Q693" s="37" t="s">
        <v>102</v>
      </c>
      <c r="R693" s="37" t="s">
        <v>102</v>
      </c>
      <c r="S693" s="37" t="s">
        <v>102</v>
      </c>
      <c r="T693" s="37" t="s">
        <v>303</v>
      </c>
      <c r="U693" s="42">
        <v>4</v>
      </c>
    </row>
    <row r="694" spans="2:21" ht="14.5" outlineLevel="3">
      <c r="B694" s="43" t="s">
        <v>2651</v>
      </c>
      <c r="C694" s="44" t="s">
        <v>2652</v>
      </c>
      <c r="D694" s="45" t="s">
        <v>102</v>
      </c>
      <c r="E694" s="46" t="s">
        <v>102</v>
      </c>
      <c r="F694" s="45" t="s">
        <v>102</v>
      </c>
      <c r="G694" s="46" t="s">
        <v>102</v>
      </c>
      <c r="H694" s="47">
        <v>0</v>
      </c>
      <c r="I694" s="47">
        <v>0</v>
      </c>
      <c r="J694" s="46" t="s">
        <v>102</v>
      </c>
      <c r="K694" s="48">
        <v>0</v>
      </c>
      <c r="L694" s="48" t="s">
        <v>102</v>
      </c>
      <c r="M694" s="45" t="s">
        <v>102</v>
      </c>
      <c r="N694" s="49">
        <v>0</v>
      </c>
      <c r="O694" s="49">
        <v>0</v>
      </c>
      <c r="P694" s="49">
        <v>0</v>
      </c>
      <c r="Q694" s="45" t="s">
        <v>102</v>
      </c>
      <c r="R694" s="45" t="s">
        <v>102</v>
      </c>
      <c r="S694" s="45" t="s">
        <v>306</v>
      </c>
      <c r="T694" s="45" t="s">
        <v>102</v>
      </c>
      <c r="U694" s="50">
        <v>3</v>
      </c>
    </row>
    <row r="695" spans="2:21" ht="14.5" outlineLevel="3">
      <c r="B695" s="43" t="s">
        <v>16</v>
      </c>
      <c r="C695" s="44" t="s">
        <v>308</v>
      </c>
      <c r="D695" s="45" t="s">
        <v>111</v>
      </c>
      <c r="E695" s="46" t="s">
        <v>102</v>
      </c>
      <c r="F695" s="45" t="s">
        <v>102</v>
      </c>
      <c r="G695" s="46" t="s">
        <v>102</v>
      </c>
      <c r="H695" s="47">
        <v>0</v>
      </c>
      <c r="I695" s="47">
        <v>0</v>
      </c>
      <c r="J695" s="46" t="s">
        <v>2613</v>
      </c>
      <c r="K695" s="48">
        <v>1</v>
      </c>
      <c r="L695" s="48" t="s">
        <v>2614</v>
      </c>
      <c r="M695" s="45" t="s">
        <v>117</v>
      </c>
      <c r="N695" s="49">
        <v>0</v>
      </c>
      <c r="O695" s="49">
        <v>0</v>
      </c>
      <c r="P695" s="49">
        <v>0</v>
      </c>
      <c r="Q695" s="45" t="s">
        <v>102</v>
      </c>
      <c r="R695" s="45" t="s">
        <v>102</v>
      </c>
      <c r="S695" s="45" t="s">
        <v>102</v>
      </c>
      <c r="T695" s="45" t="s">
        <v>118</v>
      </c>
      <c r="U695" s="50">
        <v>4</v>
      </c>
    </row>
    <row r="696" spans="2:21" ht="14.5" outlineLevel="3">
      <c r="B696" s="43" t="s">
        <v>17</v>
      </c>
      <c r="C696" s="44" t="s">
        <v>312</v>
      </c>
      <c r="D696" s="45" t="s">
        <v>165</v>
      </c>
      <c r="E696" s="46" t="s">
        <v>102</v>
      </c>
      <c r="F696" s="45" t="s">
        <v>102</v>
      </c>
      <c r="G696" s="46" t="s">
        <v>102</v>
      </c>
      <c r="H696" s="47">
        <v>0</v>
      </c>
      <c r="I696" s="47">
        <v>0</v>
      </c>
      <c r="J696" s="46" t="s">
        <v>2613</v>
      </c>
      <c r="K696" s="48">
        <v>1</v>
      </c>
      <c r="L696" s="48" t="s">
        <v>2614</v>
      </c>
      <c r="M696" s="45" t="s">
        <v>117</v>
      </c>
      <c r="N696" s="49">
        <v>0</v>
      </c>
      <c r="O696" s="49">
        <v>0</v>
      </c>
      <c r="P696" s="49">
        <v>0</v>
      </c>
      <c r="Q696" s="45" t="s">
        <v>102</v>
      </c>
      <c r="R696" s="45" t="s">
        <v>102</v>
      </c>
      <c r="S696" s="45" t="s">
        <v>102</v>
      </c>
      <c r="T696" s="45" t="s">
        <v>123</v>
      </c>
      <c r="U696" s="50">
        <v>4</v>
      </c>
    </row>
    <row r="697" spans="2:21" ht="14.5" outlineLevel="3">
      <c r="B697" s="43" t="s">
        <v>18</v>
      </c>
      <c r="C697" s="44" t="s">
        <v>316</v>
      </c>
      <c r="D697" s="45" t="s">
        <v>179</v>
      </c>
      <c r="E697" s="46" t="s">
        <v>102</v>
      </c>
      <c r="F697" s="45" t="s">
        <v>102</v>
      </c>
      <c r="G697" s="46" t="s">
        <v>102</v>
      </c>
      <c r="H697" s="47">
        <v>0</v>
      </c>
      <c r="I697" s="47">
        <v>0</v>
      </c>
      <c r="J697" s="46" t="s">
        <v>2613</v>
      </c>
      <c r="K697" s="48">
        <v>1</v>
      </c>
      <c r="L697" s="48" t="s">
        <v>2614</v>
      </c>
      <c r="M697" s="45" t="s">
        <v>117</v>
      </c>
      <c r="N697" s="49">
        <v>0</v>
      </c>
      <c r="O697" s="49">
        <v>0</v>
      </c>
      <c r="P697" s="49">
        <v>0</v>
      </c>
      <c r="Q697" s="45" t="s">
        <v>102</v>
      </c>
      <c r="R697" s="45" t="s">
        <v>102</v>
      </c>
      <c r="S697" s="45" t="s">
        <v>102</v>
      </c>
      <c r="T697" s="45" t="s">
        <v>128</v>
      </c>
      <c r="U697" s="50">
        <v>4</v>
      </c>
    </row>
    <row r="698" spans="2:21" ht="14.5" outlineLevel="3">
      <c r="B698" s="43" t="s">
        <v>19</v>
      </c>
      <c r="C698" s="44" t="s">
        <v>320</v>
      </c>
      <c r="D698" s="45" t="s">
        <v>179</v>
      </c>
      <c r="E698" s="46" t="s">
        <v>102</v>
      </c>
      <c r="F698" s="45" t="s">
        <v>102</v>
      </c>
      <c r="G698" s="46" t="s">
        <v>102</v>
      </c>
      <c r="H698" s="47">
        <v>0</v>
      </c>
      <c r="I698" s="47">
        <v>0</v>
      </c>
      <c r="J698" s="46" t="s">
        <v>2613</v>
      </c>
      <c r="K698" s="48">
        <v>1</v>
      </c>
      <c r="L698" s="48" t="s">
        <v>2614</v>
      </c>
      <c r="M698" s="45" t="s">
        <v>117</v>
      </c>
      <c r="N698" s="49">
        <v>0</v>
      </c>
      <c r="O698" s="49">
        <v>0</v>
      </c>
      <c r="P698" s="49">
        <v>0</v>
      </c>
      <c r="Q698" s="45" t="s">
        <v>102</v>
      </c>
      <c r="R698" s="45" t="s">
        <v>102</v>
      </c>
      <c r="S698" s="45" t="s">
        <v>102</v>
      </c>
      <c r="T698" s="45" t="s">
        <v>133</v>
      </c>
      <c r="U698" s="50">
        <v>4</v>
      </c>
    </row>
    <row r="699" spans="2:21" ht="14.5" outlineLevel="3">
      <c r="B699" s="43" t="s">
        <v>20</v>
      </c>
      <c r="C699" s="44" t="s">
        <v>324</v>
      </c>
      <c r="D699" s="45" t="s">
        <v>165</v>
      </c>
      <c r="E699" s="46" t="s">
        <v>102</v>
      </c>
      <c r="F699" s="45" t="s">
        <v>102</v>
      </c>
      <c r="G699" s="46" t="s">
        <v>102</v>
      </c>
      <c r="H699" s="47">
        <v>0</v>
      </c>
      <c r="I699" s="47">
        <v>0</v>
      </c>
      <c r="J699" s="46" t="s">
        <v>2613</v>
      </c>
      <c r="K699" s="48">
        <v>1</v>
      </c>
      <c r="L699" s="48" t="s">
        <v>2614</v>
      </c>
      <c r="M699" s="45" t="s">
        <v>117</v>
      </c>
      <c r="N699" s="49">
        <v>0</v>
      </c>
      <c r="O699" s="49">
        <v>0</v>
      </c>
      <c r="P699" s="49">
        <v>0</v>
      </c>
      <c r="Q699" s="45" t="s">
        <v>102</v>
      </c>
      <c r="R699" s="45" t="s">
        <v>102</v>
      </c>
      <c r="S699" s="45" t="s">
        <v>102</v>
      </c>
      <c r="T699" s="45" t="s">
        <v>138</v>
      </c>
      <c r="U699" s="50">
        <v>4</v>
      </c>
    </row>
    <row r="700" spans="2:21" ht="14.5" outlineLevel="3">
      <c r="B700" s="43" t="s">
        <v>21</v>
      </c>
      <c r="C700" s="44" t="s">
        <v>328</v>
      </c>
      <c r="D700" s="45" t="s">
        <v>111</v>
      </c>
      <c r="E700" s="46" t="s">
        <v>102</v>
      </c>
      <c r="F700" s="45" t="s">
        <v>102</v>
      </c>
      <c r="G700" s="46" t="s">
        <v>102</v>
      </c>
      <c r="H700" s="47">
        <v>0</v>
      </c>
      <c r="I700" s="47">
        <v>0</v>
      </c>
      <c r="J700" s="46" t="s">
        <v>2613</v>
      </c>
      <c r="K700" s="48">
        <v>1</v>
      </c>
      <c r="L700" s="48" t="s">
        <v>2614</v>
      </c>
      <c r="M700" s="45" t="s">
        <v>117</v>
      </c>
      <c r="N700" s="49">
        <v>0</v>
      </c>
      <c r="O700" s="49">
        <v>0</v>
      </c>
      <c r="P700" s="49">
        <v>0</v>
      </c>
      <c r="Q700" s="45" t="s">
        <v>102</v>
      </c>
      <c r="R700" s="45" t="s">
        <v>102</v>
      </c>
      <c r="S700" s="45" t="s">
        <v>102</v>
      </c>
      <c r="T700" s="45" t="s">
        <v>143</v>
      </c>
      <c r="U700" s="50">
        <v>4</v>
      </c>
    </row>
    <row r="701" spans="2:21" ht="14.5" outlineLevel="3">
      <c r="B701" s="43" t="s">
        <v>22</v>
      </c>
      <c r="C701" s="44" t="s">
        <v>332</v>
      </c>
      <c r="D701" s="45" t="s">
        <v>179</v>
      </c>
      <c r="E701" s="46" t="s">
        <v>102</v>
      </c>
      <c r="F701" s="45" t="s">
        <v>102</v>
      </c>
      <c r="G701" s="46" t="s">
        <v>102</v>
      </c>
      <c r="H701" s="47">
        <v>0</v>
      </c>
      <c r="I701" s="47">
        <v>0</v>
      </c>
      <c r="J701" s="46" t="s">
        <v>2613</v>
      </c>
      <c r="K701" s="48">
        <v>1</v>
      </c>
      <c r="L701" s="48" t="s">
        <v>2614</v>
      </c>
      <c r="M701" s="45" t="s">
        <v>117</v>
      </c>
      <c r="N701" s="49">
        <v>0</v>
      </c>
      <c r="O701" s="49">
        <v>0</v>
      </c>
      <c r="P701" s="49">
        <v>0</v>
      </c>
      <c r="Q701" s="45" t="s">
        <v>102</v>
      </c>
      <c r="R701" s="45" t="s">
        <v>102</v>
      </c>
      <c r="S701" s="45" t="s">
        <v>102</v>
      </c>
      <c r="T701" s="45" t="s">
        <v>176</v>
      </c>
      <c r="U701" s="50">
        <v>4</v>
      </c>
    </row>
    <row r="702" spans="2:21" ht="14.5" outlineLevel="3">
      <c r="B702" s="43" t="s">
        <v>23</v>
      </c>
      <c r="C702" s="44" t="s">
        <v>336</v>
      </c>
      <c r="D702" s="45" t="s">
        <v>179</v>
      </c>
      <c r="E702" s="46" t="s">
        <v>102</v>
      </c>
      <c r="F702" s="45" t="s">
        <v>102</v>
      </c>
      <c r="G702" s="46" t="s">
        <v>102</v>
      </c>
      <c r="H702" s="47">
        <v>0</v>
      </c>
      <c r="I702" s="47">
        <v>0</v>
      </c>
      <c r="J702" s="46" t="s">
        <v>2613</v>
      </c>
      <c r="K702" s="48">
        <v>1</v>
      </c>
      <c r="L702" s="48" t="s">
        <v>2614</v>
      </c>
      <c r="M702" s="45" t="s">
        <v>117</v>
      </c>
      <c r="N702" s="49">
        <v>0</v>
      </c>
      <c r="O702" s="49">
        <v>0</v>
      </c>
      <c r="P702" s="49">
        <v>0</v>
      </c>
      <c r="Q702" s="45" t="s">
        <v>102</v>
      </c>
      <c r="R702" s="45" t="s">
        <v>102</v>
      </c>
      <c r="S702" s="45" t="s">
        <v>102</v>
      </c>
      <c r="T702" s="45" t="s">
        <v>187</v>
      </c>
      <c r="U702" s="50">
        <v>4</v>
      </c>
    </row>
    <row r="703" spans="2:21" ht="14.5" outlineLevel="3">
      <c r="B703" s="43" t="s">
        <v>24</v>
      </c>
      <c r="C703" s="44" t="s">
        <v>340</v>
      </c>
      <c r="D703" s="45" t="s">
        <v>276</v>
      </c>
      <c r="E703" s="46" t="s">
        <v>102</v>
      </c>
      <c r="F703" s="45" t="s">
        <v>102</v>
      </c>
      <c r="G703" s="46" t="s">
        <v>102</v>
      </c>
      <c r="H703" s="47">
        <v>0</v>
      </c>
      <c r="I703" s="47">
        <v>0</v>
      </c>
      <c r="J703" s="46" t="s">
        <v>2613</v>
      </c>
      <c r="K703" s="48">
        <v>1</v>
      </c>
      <c r="L703" s="48" t="s">
        <v>2614</v>
      </c>
      <c r="M703" s="45" t="s">
        <v>117</v>
      </c>
      <c r="N703" s="49">
        <v>0</v>
      </c>
      <c r="O703" s="49">
        <v>0</v>
      </c>
      <c r="P703" s="49">
        <v>0</v>
      </c>
      <c r="Q703" s="45" t="s">
        <v>102</v>
      </c>
      <c r="R703" s="45" t="s">
        <v>102</v>
      </c>
      <c r="S703" s="45" t="s">
        <v>102</v>
      </c>
      <c r="T703" s="45" t="s">
        <v>259</v>
      </c>
      <c r="U703" s="50">
        <v>4</v>
      </c>
    </row>
    <row r="704" spans="2:21" ht="14.5" outlineLevel="3">
      <c r="B704" s="43" t="s">
        <v>25</v>
      </c>
      <c r="C704" s="44" t="s">
        <v>344</v>
      </c>
      <c r="D704" s="45" t="s">
        <v>111</v>
      </c>
      <c r="E704" s="46" t="s">
        <v>102</v>
      </c>
      <c r="F704" s="45" t="s">
        <v>102</v>
      </c>
      <c r="G704" s="46" t="s">
        <v>102</v>
      </c>
      <c r="H704" s="47">
        <v>0</v>
      </c>
      <c r="I704" s="47">
        <v>0</v>
      </c>
      <c r="J704" s="46" t="s">
        <v>2613</v>
      </c>
      <c r="K704" s="48">
        <v>1</v>
      </c>
      <c r="L704" s="48" t="s">
        <v>2614</v>
      </c>
      <c r="M704" s="45" t="s">
        <v>117</v>
      </c>
      <c r="N704" s="49">
        <v>0</v>
      </c>
      <c r="O704" s="49">
        <v>0</v>
      </c>
      <c r="P704" s="49">
        <v>0</v>
      </c>
      <c r="Q704" s="45" t="s">
        <v>102</v>
      </c>
      <c r="R704" s="45" t="s">
        <v>102</v>
      </c>
      <c r="S704" s="45" t="s">
        <v>102</v>
      </c>
      <c r="T704" s="45" t="s">
        <v>192</v>
      </c>
      <c r="U704" s="50">
        <v>4</v>
      </c>
    </row>
    <row r="705" spans="2:21" ht="14.5" outlineLevel="3">
      <c r="B705" s="43" t="s">
        <v>26</v>
      </c>
      <c r="C705" s="44" t="s">
        <v>348</v>
      </c>
      <c r="D705" s="45" t="s">
        <v>179</v>
      </c>
      <c r="E705" s="46" t="s">
        <v>102</v>
      </c>
      <c r="F705" s="45" t="s">
        <v>102</v>
      </c>
      <c r="G705" s="46" t="s">
        <v>102</v>
      </c>
      <c r="H705" s="47">
        <v>0</v>
      </c>
      <c r="I705" s="47">
        <v>0</v>
      </c>
      <c r="J705" s="46" t="s">
        <v>2613</v>
      </c>
      <c r="K705" s="48">
        <v>1</v>
      </c>
      <c r="L705" s="48" t="s">
        <v>2614</v>
      </c>
      <c r="M705" s="45" t="s">
        <v>117</v>
      </c>
      <c r="N705" s="49">
        <v>0</v>
      </c>
      <c r="O705" s="49">
        <v>0</v>
      </c>
      <c r="P705" s="49">
        <v>0</v>
      </c>
      <c r="Q705" s="45" t="s">
        <v>102</v>
      </c>
      <c r="R705" s="45" t="s">
        <v>102</v>
      </c>
      <c r="S705" s="45" t="s">
        <v>102</v>
      </c>
      <c r="T705" s="45" t="s">
        <v>268</v>
      </c>
      <c r="U705" s="50">
        <v>4</v>
      </c>
    </row>
    <row r="706" spans="2:21" ht="14.5" outlineLevel="3">
      <c r="B706" s="43" t="s">
        <v>27</v>
      </c>
      <c r="C706" s="44" t="s">
        <v>352</v>
      </c>
      <c r="D706" s="45" t="s">
        <v>165</v>
      </c>
      <c r="E706" s="46" t="s">
        <v>102</v>
      </c>
      <c r="F706" s="45" t="s">
        <v>102</v>
      </c>
      <c r="G706" s="46" t="s">
        <v>102</v>
      </c>
      <c r="H706" s="47">
        <v>0</v>
      </c>
      <c r="I706" s="47">
        <v>0</v>
      </c>
      <c r="J706" s="46" t="s">
        <v>2613</v>
      </c>
      <c r="K706" s="48">
        <v>1</v>
      </c>
      <c r="L706" s="48" t="s">
        <v>2614</v>
      </c>
      <c r="M706" s="45" t="s">
        <v>117</v>
      </c>
      <c r="N706" s="49">
        <v>0</v>
      </c>
      <c r="O706" s="49">
        <v>0</v>
      </c>
      <c r="P706" s="49">
        <v>0</v>
      </c>
      <c r="Q706" s="45" t="s">
        <v>102</v>
      </c>
      <c r="R706" s="45" t="s">
        <v>102</v>
      </c>
      <c r="S706" s="45" t="s">
        <v>102</v>
      </c>
      <c r="T706" s="45" t="s">
        <v>283</v>
      </c>
      <c r="U706" s="50">
        <v>4</v>
      </c>
    </row>
    <row r="707" spans="2:21" ht="14.5" outlineLevel="3">
      <c r="B707" s="43" t="s">
        <v>28</v>
      </c>
      <c r="C707" s="44" t="s">
        <v>356</v>
      </c>
      <c r="D707" s="45" t="s">
        <v>179</v>
      </c>
      <c r="E707" s="46" t="s">
        <v>102</v>
      </c>
      <c r="F707" s="45" t="s">
        <v>102</v>
      </c>
      <c r="G707" s="46" t="s">
        <v>102</v>
      </c>
      <c r="H707" s="47">
        <v>0</v>
      </c>
      <c r="I707" s="47">
        <v>0</v>
      </c>
      <c r="J707" s="46" t="s">
        <v>2613</v>
      </c>
      <c r="K707" s="48">
        <v>1</v>
      </c>
      <c r="L707" s="48" t="s">
        <v>2614</v>
      </c>
      <c r="M707" s="45" t="s">
        <v>117</v>
      </c>
      <c r="N707" s="49">
        <v>0</v>
      </c>
      <c r="O707" s="49">
        <v>0</v>
      </c>
      <c r="P707" s="49">
        <v>0</v>
      </c>
      <c r="Q707" s="45" t="s">
        <v>102</v>
      </c>
      <c r="R707" s="45" t="s">
        <v>102</v>
      </c>
      <c r="S707" s="45" t="s">
        <v>102</v>
      </c>
      <c r="T707" s="45" t="s">
        <v>288</v>
      </c>
      <c r="U707" s="50">
        <v>4</v>
      </c>
    </row>
    <row r="708" spans="2:21" ht="14.5" outlineLevel="2">
      <c r="B708" s="35" t="s">
        <v>29</v>
      </c>
      <c r="C708" s="36" t="s">
        <v>360</v>
      </c>
      <c r="D708" s="37" t="s">
        <v>111</v>
      </c>
      <c r="E708" s="38" t="s">
        <v>102</v>
      </c>
      <c r="F708" s="37" t="s">
        <v>102</v>
      </c>
      <c r="G708" s="38" t="s">
        <v>102</v>
      </c>
      <c r="H708" s="39">
        <v>0</v>
      </c>
      <c r="I708" s="39">
        <v>0</v>
      </c>
      <c r="J708" s="38" t="s">
        <v>2613</v>
      </c>
      <c r="K708" s="40">
        <v>1</v>
      </c>
      <c r="L708" s="40" t="s">
        <v>2614</v>
      </c>
      <c r="M708" s="37" t="s">
        <v>117</v>
      </c>
      <c r="N708" s="41">
        <v>0</v>
      </c>
      <c r="O708" s="41">
        <v>0</v>
      </c>
      <c r="P708" s="41">
        <v>0</v>
      </c>
      <c r="Q708" s="37" t="s">
        <v>102</v>
      </c>
      <c r="R708" s="37" t="s">
        <v>102</v>
      </c>
      <c r="S708" s="37" t="s">
        <v>102</v>
      </c>
      <c r="T708" s="37" t="s">
        <v>203</v>
      </c>
      <c r="U708" s="42">
        <v>4</v>
      </c>
    </row>
    <row r="709" spans="2:21" ht="14.5" outlineLevel="3">
      <c r="B709" s="43" t="s">
        <v>2653</v>
      </c>
      <c r="C709" s="44" t="s">
        <v>2654</v>
      </c>
      <c r="D709" s="45" t="s">
        <v>102</v>
      </c>
      <c r="E709" s="46" t="s">
        <v>102</v>
      </c>
      <c r="F709" s="45" t="s">
        <v>102</v>
      </c>
      <c r="G709" s="46" t="s">
        <v>102</v>
      </c>
      <c r="H709" s="47">
        <v>0</v>
      </c>
      <c r="I709" s="47">
        <v>0</v>
      </c>
      <c r="J709" s="46" t="s">
        <v>102</v>
      </c>
      <c r="K709" s="48">
        <v>0</v>
      </c>
      <c r="L709" s="48" t="s">
        <v>102</v>
      </c>
      <c r="M709" s="45" t="s">
        <v>102</v>
      </c>
      <c r="N709" s="49">
        <v>0</v>
      </c>
      <c r="O709" s="49">
        <v>0</v>
      </c>
      <c r="P709" s="49">
        <v>0</v>
      </c>
      <c r="Q709" s="45" t="s">
        <v>102</v>
      </c>
      <c r="R709" s="45" t="s">
        <v>102</v>
      </c>
      <c r="S709" s="45" t="s">
        <v>365</v>
      </c>
      <c r="T709" s="45" t="s">
        <v>102</v>
      </c>
      <c r="U709" s="50">
        <v>3</v>
      </c>
    </row>
    <row r="710" spans="2:21" ht="14.5" outlineLevel="3">
      <c r="B710" s="43" t="s">
        <v>2655</v>
      </c>
      <c r="C710" s="44" t="s">
        <v>367</v>
      </c>
      <c r="D710" s="45" t="s">
        <v>165</v>
      </c>
      <c r="E710" s="46" t="s">
        <v>102</v>
      </c>
      <c r="F710" s="45" t="s">
        <v>102</v>
      </c>
      <c r="G710" s="46" t="s">
        <v>102</v>
      </c>
      <c r="H710" s="47">
        <v>0</v>
      </c>
      <c r="I710" s="47">
        <v>0</v>
      </c>
      <c r="J710" s="46" t="s">
        <v>2613</v>
      </c>
      <c r="K710" s="48">
        <v>1</v>
      </c>
      <c r="L710" s="48" t="s">
        <v>2614</v>
      </c>
      <c r="M710" s="45" t="s">
        <v>117</v>
      </c>
      <c r="N710" s="49">
        <v>0</v>
      </c>
      <c r="O710" s="49">
        <v>0</v>
      </c>
      <c r="P710" s="49">
        <v>0</v>
      </c>
      <c r="Q710" s="45" t="s">
        <v>102</v>
      </c>
      <c r="R710" s="45" t="s">
        <v>102</v>
      </c>
      <c r="S710" s="45" t="s">
        <v>102</v>
      </c>
      <c r="T710" s="45" t="s">
        <v>118</v>
      </c>
      <c r="U710" s="50">
        <v>4</v>
      </c>
    </row>
    <row r="711" spans="2:21" ht="14.5" outlineLevel="3">
      <c r="B711" s="43" t="s">
        <v>2656</v>
      </c>
      <c r="C711" s="44" t="s">
        <v>371</v>
      </c>
      <c r="D711" s="45" t="s">
        <v>165</v>
      </c>
      <c r="E711" s="46" t="s">
        <v>102</v>
      </c>
      <c r="F711" s="45" t="s">
        <v>102</v>
      </c>
      <c r="G711" s="46" t="s">
        <v>102</v>
      </c>
      <c r="H711" s="47">
        <v>0</v>
      </c>
      <c r="I711" s="47">
        <v>0</v>
      </c>
      <c r="J711" s="46" t="s">
        <v>2613</v>
      </c>
      <c r="K711" s="48">
        <v>1</v>
      </c>
      <c r="L711" s="48" t="s">
        <v>2614</v>
      </c>
      <c r="M711" s="45" t="s">
        <v>117</v>
      </c>
      <c r="N711" s="49">
        <v>0</v>
      </c>
      <c r="O711" s="49">
        <v>0</v>
      </c>
      <c r="P711" s="49">
        <v>0</v>
      </c>
      <c r="Q711" s="45" t="s">
        <v>102</v>
      </c>
      <c r="R711" s="45" t="s">
        <v>102</v>
      </c>
      <c r="S711" s="45" t="s">
        <v>102</v>
      </c>
      <c r="T711" s="45" t="s">
        <v>123</v>
      </c>
      <c r="U711" s="50">
        <v>4</v>
      </c>
    </row>
    <row r="712" spans="2:21" ht="14.5" outlineLevel="3">
      <c r="B712" s="43" t="s">
        <v>2657</v>
      </c>
      <c r="C712" s="44" t="s">
        <v>375</v>
      </c>
      <c r="D712" s="45" t="s">
        <v>165</v>
      </c>
      <c r="E712" s="46" t="s">
        <v>102</v>
      </c>
      <c r="F712" s="45" t="s">
        <v>102</v>
      </c>
      <c r="G712" s="46" t="s">
        <v>102</v>
      </c>
      <c r="H712" s="47">
        <v>0</v>
      </c>
      <c r="I712" s="47">
        <v>0</v>
      </c>
      <c r="J712" s="46" t="s">
        <v>2613</v>
      </c>
      <c r="K712" s="48">
        <v>1</v>
      </c>
      <c r="L712" s="48" t="s">
        <v>2614</v>
      </c>
      <c r="M712" s="45" t="s">
        <v>117</v>
      </c>
      <c r="N712" s="49">
        <v>0</v>
      </c>
      <c r="O712" s="49">
        <v>0</v>
      </c>
      <c r="P712" s="49">
        <v>0</v>
      </c>
      <c r="Q712" s="45" t="s">
        <v>102</v>
      </c>
      <c r="R712" s="45" t="s">
        <v>102</v>
      </c>
      <c r="S712" s="45" t="s">
        <v>102</v>
      </c>
      <c r="T712" s="45" t="s">
        <v>128</v>
      </c>
      <c r="U712" s="50">
        <v>4</v>
      </c>
    </row>
    <row r="713" spans="2:21" ht="14.5" outlineLevel="3">
      <c r="B713" s="43" t="s">
        <v>2658</v>
      </c>
      <c r="C713" s="44" t="s">
        <v>379</v>
      </c>
      <c r="D713" s="45" t="s">
        <v>165</v>
      </c>
      <c r="E713" s="46" t="s">
        <v>102</v>
      </c>
      <c r="F713" s="45" t="s">
        <v>102</v>
      </c>
      <c r="G713" s="46" t="s">
        <v>102</v>
      </c>
      <c r="H713" s="47">
        <v>0</v>
      </c>
      <c r="I713" s="47">
        <v>0</v>
      </c>
      <c r="J713" s="46" t="s">
        <v>2613</v>
      </c>
      <c r="K713" s="48">
        <v>1</v>
      </c>
      <c r="L713" s="48" t="s">
        <v>2614</v>
      </c>
      <c r="M713" s="45" t="s">
        <v>117</v>
      </c>
      <c r="N713" s="49">
        <v>0</v>
      </c>
      <c r="O713" s="49">
        <v>0</v>
      </c>
      <c r="P713" s="49">
        <v>0</v>
      </c>
      <c r="Q713" s="45" t="s">
        <v>102</v>
      </c>
      <c r="R713" s="45" t="s">
        <v>102</v>
      </c>
      <c r="S713" s="45" t="s">
        <v>102</v>
      </c>
      <c r="T713" s="45" t="s">
        <v>133</v>
      </c>
      <c r="U713" s="50">
        <v>4</v>
      </c>
    </row>
    <row r="714" spans="2:21" ht="14.5" outlineLevel="2">
      <c r="B714" s="35" t="s">
        <v>2659</v>
      </c>
      <c r="C714" s="36" t="s">
        <v>383</v>
      </c>
      <c r="D714" s="37" t="s">
        <v>384</v>
      </c>
      <c r="E714" s="38" t="s">
        <v>102</v>
      </c>
      <c r="F714" s="37" t="s">
        <v>102</v>
      </c>
      <c r="G714" s="38" t="s">
        <v>102</v>
      </c>
      <c r="H714" s="39">
        <v>0</v>
      </c>
      <c r="I714" s="39">
        <v>0</v>
      </c>
      <c r="J714" s="38" t="s">
        <v>2613</v>
      </c>
      <c r="K714" s="40">
        <v>1</v>
      </c>
      <c r="L714" s="40" t="s">
        <v>2614</v>
      </c>
      <c r="M714" s="37" t="s">
        <v>117</v>
      </c>
      <c r="N714" s="41">
        <v>0</v>
      </c>
      <c r="O714" s="41">
        <v>0</v>
      </c>
      <c r="P714" s="41">
        <v>0</v>
      </c>
      <c r="Q714" s="37" t="s">
        <v>102</v>
      </c>
      <c r="R714" s="37" t="s">
        <v>102</v>
      </c>
      <c r="S714" s="37" t="s">
        <v>102</v>
      </c>
      <c r="T714" s="37" t="s">
        <v>138</v>
      </c>
      <c r="U714" s="42">
        <v>4</v>
      </c>
    </row>
    <row r="715" spans="2:21" ht="14.5" outlineLevel="3">
      <c r="B715" s="43" t="s">
        <v>2660</v>
      </c>
      <c r="C715" s="44" t="s">
        <v>391</v>
      </c>
      <c r="D715" s="45" t="s">
        <v>102</v>
      </c>
      <c r="E715" s="46" t="s">
        <v>102</v>
      </c>
      <c r="F715" s="45" t="s">
        <v>102</v>
      </c>
      <c r="G715" s="46" t="s">
        <v>102</v>
      </c>
      <c r="H715" s="47">
        <v>0</v>
      </c>
      <c r="I715" s="47">
        <v>0</v>
      </c>
      <c r="J715" s="46" t="s">
        <v>102</v>
      </c>
      <c r="K715" s="48">
        <v>0</v>
      </c>
      <c r="L715" s="48" t="s">
        <v>102</v>
      </c>
      <c r="M715" s="45" t="s">
        <v>102</v>
      </c>
      <c r="N715" s="49">
        <v>0</v>
      </c>
      <c r="O715" s="49">
        <v>0</v>
      </c>
      <c r="P715" s="49">
        <v>0</v>
      </c>
      <c r="Q715" s="45" t="s">
        <v>102</v>
      </c>
      <c r="R715" s="45" t="s">
        <v>102</v>
      </c>
      <c r="S715" s="45" t="s">
        <v>389</v>
      </c>
      <c r="T715" s="45" t="s">
        <v>102</v>
      </c>
      <c r="U715" s="50">
        <v>3</v>
      </c>
    </row>
    <row r="716" spans="2:21" ht="14.5" outlineLevel="2">
      <c r="B716" s="35" t="s">
        <v>2661</v>
      </c>
      <c r="C716" s="36" t="s">
        <v>391</v>
      </c>
      <c r="D716" s="37" t="s">
        <v>392</v>
      </c>
      <c r="E716" s="38" t="s">
        <v>102</v>
      </c>
      <c r="F716" s="37" t="s">
        <v>102</v>
      </c>
      <c r="G716" s="38" t="s">
        <v>102</v>
      </c>
      <c r="H716" s="39">
        <v>-50000000</v>
      </c>
      <c r="I716" s="39">
        <v>0</v>
      </c>
      <c r="J716" s="38" t="s">
        <v>2662</v>
      </c>
      <c r="K716" s="40">
        <v>1</v>
      </c>
      <c r="L716" s="40" t="s">
        <v>2614</v>
      </c>
      <c r="M716" s="37" t="s">
        <v>117</v>
      </c>
      <c r="N716" s="41">
        <v>0</v>
      </c>
      <c r="O716" s="41">
        <v>0</v>
      </c>
      <c r="P716" s="41">
        <v>0</v>
      </c>
      <c r="Q716" s="37" t="s">
        <v>102</v>
      </c>
      <c r="R716" s="37" t="s">
        <v>102</v>
      </c>
      <c r="S716" s="37" t="s">
        <v>102</v>
      </c>
      <c r="T716" s="37" t="s">
        <v>118</v>
      </c>
      <c r="U716" s="42">
        <v>4</v>
      </c>
    </row>
    <row r="717" spans="2:21" ht="14.5" outlineLevel="3">
      <c r="B717" s="43" t="s">
        <v>2663</v>
      </c>
      <c r="C717" s="44" t="s">
        <v>2664</v>
      </c>
      <c r="D717" s="45" t="s">
        <v>102</v>
      </c>
      <c r="E717" s="46" t="s">
        <v>102</v>
      </c>
      <c r="F717" s="45" t="s">
        <v>102</v>
      </c>
      <c r="G717" s="46" t="s">
        <v>102</v>
      </c>
      <c r="H717" s="47">
        <v>0</v>
      </c>
      <c r="I717" s="47">
        <v>0</v>
      </c>
      <c r="J717" s="46" t="s">
        <v>102</v>
      </c>
      <c r="K717" s="48">
        <v>0</v>
      </c>
      <c r="L717" s="48" t="s">
        <v>102</v>
      </c>
      <c r="M717" s="45" t="s">
        <v>102</v>
      </c>
      <c r="N717" s="49">
        <v>0</v>
      </c>
      <c r="O717" s="49">
        <v>0</v>
      </c>
      <c r="P717" s="49">
        <v>0</v>
      </c>
      <c r="Q717" s="45" t="s">
        <v>102</v>
      </c>
      <c r="R717" s="45" t="s">
        <v>102</v>
      </c>
      <c r="S717" s="45" t="s">
        <v>398</v>
      </c>
      <c r="T717" s="45" t="s">
        <v>102</v>
      </c>
      <c r="U717" s="50">
        <v>3</v>
      </c>
    </row>
    <row r="718" spans="2:21" ht="14.5" outlineLevel="3">
      <c r="B718" s="43" t="s">
        <v>2665</v>
      </c>
      <c r="C718" s="44" t="s">
        <v>400</v>
      </c>
      <c r="D718" s="45" t="s">
        <v>392</v>
      </c>
      <c r="E718" s="46" t="s">
        <v>102</v>
      </c>
      <c r="F718" s="45" t="s">
        <v>102</v>
      </c>
      <c r="G718" s="46" t="s">
        <v>102</v>
      </c>
      <c r="H718" s="47">
        <v>-250000000</v>
      </c>
      <c r="I718" s="47">
        <v>0</v>
      </c>
      <c r="J718" s="46" t="s">
        <v>2613</v>
      </c>
      <c r="K718" s="48">
        <v>1</v>
      </c>
      <c r="L718" s="48" t="s">
        <v>2614</v>
      </c>
      <c r="M718" s="45" t="s">
        <v>117</v>
      </c>
      <c r="N718" s="49">
        <v>0</v>
      </c>
      <c r="O718" s="49">
        <v>0</v>
      </c>
      <c r="P718" s="49">
        <v>0</v>
      </c>
      <c r="Q718" s="45" t="s">
        <v>102</v>
      </c>
      <c r="R718" s="45" t="s">
        <v>102</v>
      </c>
      <c r="S718" s="45" t="s">
        <v>102</v>
      </c>
      <c r="T718" s="45" t="s">
        <v>118</v>
      </c>
      <c r="U718" s="50">
        <v>4</v>
      </c>
    </row>
    <row r="719" spans="2:21" ht="14.5" outlineLevel="1">
      <c r="B719" s="27" t="s">
        <v>2667</v>
      </c>
      <c r="C719" s="28" t="s">
        <v>2668</v>
      </c>
      <c r="D719" s="29" t="s">
        <v>102</v>
      </c>
      <c r="E719" s="30" t="s">
        <v>102</v>
      </c>
      <c r="F719" s="29" t="s">
        <v>102</v>
      </c>
      <c r="G719" s="30" t="s">
        <v>102</v>
      </c>
      <c r="H719" s="31">
        <v>0</v>
      </c>
      <c r="I719" s="31">
        <v>0</v>
      </c>
      <c r="J719" s="30" t="s">
        <v>102</v>
      </c>
      <c r="K719" s="32">
        <v>0</v>
      </c>
      <c r="L719" s="32" t="s">
        <v>102</v>
      </c>
      <c r="M719" s="29" t="s">
        <v>102</v>
      </c>
      <c r="N719" s="33">
        <v>0</v>
      </c>
      <c r="O719" s="33">
        <v>0</v>
      </c>
      <c r="P719" s="33">
        <v>0</v>
      </c>
      <c r="Q719" s="29" t="s">
        <v>102</v>
      </c>
      <c r="R719" s="29" t="s">
        <v>405</v>
      </c>
      <c r="S719" s="29" t="s">
        <v>102</v>
      </c>
      <c r="T719" s="29" t="s">
        <v>102</v>
      </c>
      <c r="U719" s="34">
        <v>2</v>
      </c>
    </row>
    <row r="720" spans="2:21" ht="14.5" outlineLevel="2">
      <c r="B720" s="35" t="s">
        <v>2669</v>
      </c>
      <c r="C720" s="36" t="s">
        <v>2670</v>
      </c>
      <c r="D720" s="37" t="s">
        <v>102</v>
      </c>
      <c r="E720" s="38" t="s">
        <v>102</v>
      </c>
      <c r="F720" s="37" t="s">
        <v>102</v>
      </c>
      <c r="G720" s="38" t="s">
        <v>102</v>
      </c>
      <c r="H720" s="39">
        <v>0</v>
      </c>
      <c r="I720" s="39">
        <v>0</v>
      </c>
      <c r="J720" s="38" t="s">
        <v>102</v>
      </c>
      <c r="K720" s="40">
        <v>0</v>
      </c>
      <c r="L720" s="40" t="s">
        <v>102</v>
      </c>
      <c r="M720" s="37" t="s">
        <v>102</v>
      </c>
      <c r="N720" s="41">
        <v>0</v>
      </c>
      <c r="O720" s="41">
        <v>0</v>
      </c>
      <c r="P720" s="41">
        <v>0</v>
      </c>
      <c r="Q720" s="37" t="s">
        <v>102</v>
      </c>
      <c r="R720" s="37" t="s">
        <v>102</v>
      </c>
      <c r="S720" s="37" t="s">
        <v>2671</v>
      </c>
      <c r="T720" s="37" t="s">
        <v>102</v>
      </c>
      <c r="U720" s="42">
        <v>3</v>
      </c>
    </row>
    <row r="721" spans="2:21" ht="14.5" outlineLevel="3">
      <c r="B721" s="43" t="s">
        <v>2672</v>
      </c>
      <c r="C721" s="44" t="s">
        <v>410</v>
      </c>
      <c r="D721" s="45" t="s">
        <v>2673</v>
      </c>
      <c r="E721" s="46" t="s">
        <v>102</v>
      </c>
      <c r="F721" s="45" t="s">
        <v>102</v>
      </c>
      <c r="G721" s="46" t="s">
        <v>102</v>
      </c>
      <c r="H721" s="47">
        <v>0</v>
      </c>
      <c r="I721" s="47">
        <v>0</v>
      </c>
      <c r="J721" s="46" t="s">
        <v>2613</v>
      </c>
      <c r="K721" s="48">
        <v>1</v>
      </c>
      <c r="L721" s="48" t="s">
        <v>2614</v>
      </c>
      <c r="M721" s="45" t="s">
        <v>117</v>
      </c>
      <c r="N721" s="49">
        <v>0</v>
      </c>
      <c r="O721" s="49">
        <v>0</v>
      </c>
      <c r="P721" s="49">
        <v>0</v>
      </c>
      <c r="Q721" s="45" t="s">
        <v>102</v>
      </c>
      <c r="R721" s="45" t="s">
        <v>102</v>
      </c>
      <c r="S721" s="45" t="s">
        <v>102</v>
      </c>
      <c r="T721" s="45" t="s">
        <v>259</v>
      </c>
      <c r="U721" s="50">
        <v>4</v>
      </c>
    </row>
    <row r="722" spans="2:21" ht="14.5" outlineLevel="3">
      <c r="B722" s="43" t="s">
        <v>2674</v>
      </c>
      <c r="C722" s="44" t="s">
        <v>415</v>
      </c>
      <c r="D722" s="45" t="s">
        <v>111</v>
      </c>
      <c r="E722" s="46" t="s">
        <v>102</v>
      </c>
      <c r="F722" s="45" t="s">
        <v>102</v>
      </c>
      <c r="G722" s="46" t="s">
        <v>102</v>
      </c>
      <c r="H722" s="47">
        <v>0</v>
      </c>
      <c r="I722" s="47">
        <v>0</v>
      </c>
      <c r="J722" s="46" t="s">
        <v>2613</v>
      </c>
      <c r="K722" s="48">
        <v>1</v>
      </c>
      <c r="L722" s="48" t="s">
        <v>2614</v>
      </c>
      <c r="M722" s="45" t="s">
        <v>117</v>
      </c>
      <c r="N722" s="49">
        <v>0</v>
      </c>
      <c r="O722" s="49">
        <v>0</v>
      </c>
      <c r="P722" s="49">
        <v>0</v>
      </c>
      <c r="Q722" s="45" t="s">
        <v>102</v>
      </c>
      <c r="R722" s="45" t="s">
        <v>102</v>
      </c>
      <c r="S722" s="45" t="s">
        <v>102</v>
      </c>
      <c r="T722" s="45" t="s">
        <v>418</v>
      </c>
      <c r="U722" s="50">
        <v>4</v>
      </c>
    </row>
    <row r="723" spans="2:21" ht="14.5" outlineLevel="3">
      <c r="B723" s="43" t="s">
        <v>2675</v>
      </c>
      <c r="C723" s="44" t="s">
        <v>420</v>
      </c>
      <c r="D723" s="45" t="s">
        <v>276</v>
      </c>
      <c r="E723" s="46" t="s">
        <v>102</v>
      </c>
      <c r="F723" s="45" t="s">
        <v>102</v>
      </c>
      <c r="G723" s="46" t="s">
        <v>102</v>
      </c>
      <c r="H723" s="47">
        <v>0</v>
      </c>
      <c r="I723" s="47">
        <v>0</v>
      </c>
      <c r="J723" s="46" t="s">
        <v>2613</v>
      </c>
      <c r="K723" s="48">
        <v>1</v>
      </c>
      <c r="L723" s="48" t="s">
        <v>2614</v>
      </c>
      <c r="M723" s="45" t="s">
        <v>117</v>
      </c>
      <c r="N723" s="49">
        <v>0</v>
      </c>
      <c r="O723" s="49">
        <v>0</v>
      </c>
      <c r="P723" s="49">
        <v>0</v>
      </c>
      <c r="Q723" s="45" t="s">
        <v>102</v>
      </c>
      <c r="R723" s="45" t="s">
        <v>102</v>
      </c>
      <c r="S723" s="45" t="s">
        <v>102</v>
      </c>
      <c r="T723" s="45" t="s">
        <v>223</v>
      </c>
      <c r="U723" s="50">
        <v>4</v>
      </c>
    </row>
    <row r="724" spans="2:21" ht="14.5" outlineLevel="3">
      <c r="B724" s="43" t="s">
        <v>2676</v>
      </c>
      <c r="C724" s="44" t="s">
        <v>424</v>
      </c>
      <c r="D724" s="45" t="s">
        <v>276</v>
      </c>
      <c r="E724" s="46" t="s">
        <v>102</v>
      </c>
      <c r="F724" s="45" t="s">
        <v>102</v>
      </c>
      <c r="G724" s="46" t="s">
        <v>102</v>
      </c>
      <c r="H724" s="47">
        <v>0</v>
      </c>
      <c r="I724" s="47">
        <v>0</v>
      </c>
      <c r="J724" s="46" t="s">
        <v>2613</v>
      </c>
      <c r="K724" s="48">
        <v>1</v>
      </c>
      <c r="L724" s="48" t="s">
        <v>2614</v>
      </c>
      <c r="M724" s="45" t="s">
        <v>117</v>
      </c>
      <c r="N724" s="49">
        <v>0</v>
      </c>
      <c r="O724" s="49">
        <v>0</v>
      </c>
      <c r="P724" s="49">
        <v>0</v>
      </c>
      <c r="Q724" s="45" t="s">
        <v>102</v>
      </c>
      <c r="R724" s="45" t="s">
        <v>102</v>
      </c>
      <c r="S724" s="45" t="s">
        <v>102</v>
      </c>
      <c r="T724" s="45" t="s">
        <v>427</v>
      </c>
      <c r="U724" s="50">
        <v>4</v>
      </c>
    </row>
    <row r="725" spans="2:21" ht="14.5" outlineLevel="3">
      <c r="B725" s="43" t="s">
        <v>2677</v>
      </c>
      <c r="C725" s="44" t="s">
        <v>429</v>
      </c>
      <c r="D725" s="45" t="s">
        <v>111</v>
      </c>
      <c r="E725" s="46" t="s">
        <v>102</v>
      </c>
      <c r="F725" s="45" t="s">
        <v>102</v>
      </c>
      <c r="G725" s="46" t="s">
        <v>102</v>
      </c>
      <c r="H725" s="47">
        <v>0</v>
      </c>
      <c r="I725" s="47">
        <v>0</v>
      </c>
      <c r="J725" s="46" t="s">
        <v>2613</v>
      </c>
      <c r="K725" s="48">
        <v>1</v>
      </c>
      <c r="L725" s="48" t="s">
        <v>2614</v>
      </c>
      <c r="M725" s="45" t="s">
        <v>117</v>
      </c>
      <c r="N725" s="49">
        <v>0</v>
      </c>
      <c r="O725" s="49">
        <v>0</v>
      </c>
      <c r="P725" s="49">
        <v>0</v>
      </c>
      <c r="Q725" s="45" t="s">
        <v>102</v>
      </c>
      <c r="R725" s="45" t="s">
        <v>102</v>
      </c>
      <c r="S725" s="45" t="s">
        <v>102</v>
      </c>
      <c r="T725" s="45" t="s">
        <v>432</v>
      </c>
      <c r="U725" s="50">
        <v>4</v>
      </c>
    </row>
    <row r="726" spans="2:21" ht="14.5" outlineLevel="3">
      <c r="B726" s="43" t="s">
        <v>2678</v>
      </c>
      <c r="C726" s="44" t="s">
        <v>434</v>
      </c>
      <c r="D726" s="45" t="s">
        <v>111</v>
      </c>
      <c r="E726" s="46" t="s">
        <v>102</v>
      </c>
      <c r="F726" s="45" t="s">
        <v>102</v>
      </c>
      <c r="G726" s="46" t="s">
        <v>102</v>
      </c>
      <c r="H726" s="47">
        <v>0</v>
      </c>
      <c r="I726" s="47">
        <v>0</v>
      </c>
      <c r="J726" s="46" t="s">
        <v>2613</v>
      </c>
      <c r="K726" s="48">
        <v>1</v>
      </c>
      <c r="L726" s="48" t="s">
        <v>2614</v>
      </c>
      <c r="M726" s="45" t="s">
        <v>117</v>
      </c>
      <c r="N726" s="49">
        <v>0</v>
      </c>
      <c r="O726" s="49">
        <v>0</v>
      </c>
      <c r="P726" s="49">
        <v>0</v>
      </c>
      <c r="Q726" s="45" t="s">
        <v>102</v>
      </c>
      <c r="R726" s="45" t="s">
        <v>102</v>
      </c>
      <c r="S726" s="45" t="s">
        <v>102</v>
      </c>
      <c r="T726" s="45" t="s">
        <v>436</v>
      </c>
      <c r="U726" s="50">
        <v>4</v>
      </c>
    </row>
    <row r="727" spans="2:21" ht="14.5" outlineLevel="3">
      <c r="B727" s="43" t="s">
        <v>2679</v>
      </c>
      <c r="C727" s="44" t="s">
        <v>438</v>
      </c>
      <c r="D727" s="45" t="s">
        <v>2680</v>
      </c>
      <c r="E727" s="46" t="s">
        <v>102</v>
      </c>
      <c r="F727" s="45" t="s">
        <v>102</v>
      </c>
      <c r="G727" s="46" t="s">
        <v>102</v>
      </c>
      <c r="H727" s="47">
        <v>0</v>
      </c>
      <c r="I727" s="47">
        <v>0</v>
      </c>
      <c r="J727" s="46" t="s">
        <v>2613</v>
      </c>
      <c r="K727" s="48">
        <v>1</v>
      </c>
      <c r="L727" s="48" t="s">
        <v>2614</v>
      </c>
      <c r="M727" s="45" t="s">
        <v>117</v>
      </c>
      <c r="N727" s="49">
        <v>0</v>
      </c>
      <c r="O727" s="49">
        <v>0</v>
      </c>
      <c r="P727" s="49">
        <v>0</v>
      </c>
      <c r="Q727" s="45" t="s">
        <v>102</v>
      </c>
      <c r="R727" s="45" t="s">
        <v>102</v>
      </c>
      <c r="S727" s="45" t="s">
        <v>102</v>
      </c>
      <c r="T727" s="45" t="s">
        <v>441</v>
      </c>
      <c r="U727" s="50">
        <v>4</v>
      </c>
    </row>
    <row r="728" spans="2:21" ht="14.5" outlineLevel="3">
      <c r="B728" s="43" t="s">
        <v>2681</v>
      </c>
      <c r="C728" s="44" t="s">
        <v>443</v>
      </c>
      <c r="D728" s="45" t="s">
        <v>2680</v>
      </c>
      <c r="E728" s="46" t="s">
        <v>102</v>
      </c>
      <c r="F728" s="45" t="s">
        <v>102</v>
      </c>
      <c r="G728" s="46" t="s">
        <v>102</v>
      </c>
      <c r="H728" s="47">
        <v>0</v>
      </c>
      <c r="I728" s="47">
        <v>0</v>
      </c>
      <c r="J728" s="46" t="s">
        <v>2613</v>
      </c>
      <c r="K728" s="48">
        <v>1</v>
      </c>
      <c r="L728" s="48" t="s">
        <v>2614</v>
      </c>
      <c r="M728" s="45" t="s">
        <v>117</v>
      </c>
      <c r="N728" s="49">
        <v>0</v>
      </c>
      <c r="O728" s="49">
        <v>0</v>
      </c>
      <c r="P728" s="49">
        <v>0</v>
      </c>
      <c r="Q728" s="45" t="s">
        <v>102</v>
      </c>
      <c r="R728" s="45" t="s">
        <v>102</v>
      </c>
      <c r="S728" s="45" t="s">
        <v>102</v>
      </c>
      <c r="T728" s="45" t="s">
        <v>445</v>
      </c>
      <c r="U728" s="50">
        <v>4</v>
      </c>
    </row>
    <row r="729" spans="2:21" ht="14.5" outlineLevel="3">
      <c r="B729" s="43" t="s">
        <v>2682</v>
      </c>
      <c r="C729" s="44" t="s">
        <v>447</v>
      </c>
      <c r="D729" s="45" t="s">
        <v>2680</v>
      </c>
      <c r="E729" s="46" t="s">
        <v>102</v>
      </c>
      <c r="F729" s="45" t="s">
        <v>102</v>
      </c>
      <c r="G729" s="46" t="s">
        <v>102</v>
      </c>
      <c r="H729" s="47">
        <v>0</v>
      </c>
      <c r="I729" s="47">
        <v>0</v>
      </c>
      <c r="J729" s="46" t="s">
        <v>2613</v>
      </c>
      <c r="K729" s="48">
        <v>1</v>
      </c>
      <c r="L729" s="48" t="s">
        <v>2614</v>
      </c>
      <c r="M729" s="45" t="s">
        <v>117</v>
      </c>
      <c r="N729" s="49">
        <v>0</v>
      </c>
      <c r="O729" s="49">
        <v>0</v>
      </c>
      <c r="P729" s="49">
        <v>0</v>
      </c>
      <c r="Q729" s="45" t="s">
        <v>102</v>
      </c>
      <c r="R729" s="45" t="s">
        <v>102</v>
      </c>
      <c r="S729" s="45" t="s">
        <v>102</v>
      </c>
      <c r="T729" s="45" t="s">
        <v>450</v>
      </c>
      <c r="U729" s="50">
        <v>4</v>
      </c>
    </row>
    <row r="730" spans="2:21" ht="14.5" outlineLevel="3">
      <c r="B730" s="43" t="s">
        <v>2683</v>
      </c>
      <c r="C730" s="44" t="s">
        <v>452</v>
      </c>
      <c r="D730" s="45" t="s">
        <v>111</v>
      </c>
      <c r="E730" s="46" t="s">
        <v>102</v>
      </c>
      <c r="F730" s="45" t="s">
        <v>102</v>
      </c>
      <c r="G730" s="46" t="s">
        <v>102</v>
      </c>
      <c r="H730" s="47">
        <v>0</v>
      </c>
      <c r="I730" s="47">
        <v>0</v>
      </c>
      <c r="J730" s="46" t="s">
        <v>2613</v>
      </c>
      <c r="K730" s="48">
        <v>1</v>
      </c>
      <c r="L730" s="48" t="s">
        <v>2614</v>
      </c>
      <c r="M730" s="45" t="s">
        <v>117</v>
      </c>
      <c r="N730" s="49">
        <v>0</v>
      </c>
      <c r="O730" s="49">
        <v>0</v>
      </c>
      <c r="P730" s="49">
        <v>0</v>
      </c>
      <c r="Q730" s="45" t="s">
        <v>102</v>
      </c>
      <c r="R730" s="45" t="s">
        <v>102</v>
      </c>
      <c r="S730" s="45" t="s">
        <v>102</v>
      </c>
      <c r="T730" s="45" t="s">
        <v>455</v>
      </c>
      <c r="U730" s="50">
        <v>4</v>
      </c>
    </row>
    <row r="731" spans="2:21" ht="14.5" outlineLevel="3">
      <c r="B731" s="43" t="s">
        <v>2684</v>
      </c>
      <c r="C731" s="44" t="s">
        <v>457</v>
      </c>
      <c r="D731" s="45" t="s">
        <v>458</v>
      </c>
      <c r="E731" s="46" t="s">
        <v>102</v>
      </c>
      <c r="F731" s="45" t="s">
        <v>102</v>
      </c>
      <c r="G731" s="46" t="s">
        <v>102</v>
      </c>
      <c r="H731" s="47">
        <v>0</v>
      </c>
      <c r="I731" s="47">
        <v>0</v>
      </c>
      <c r="J731" s="46" t="s">
        <v>2613</v>
      </c>
      <c r="K731" s="48">
        <v>1</v>
      </c>
      <c r="L731" s="48" t="s">
        <v>2614</v>
      </c>
      <c r="M731" s="45" t="s">
        <v>117</v>
      </c>
      <c r="N731" s="49">
        <v>0</v>
      </c>
      <c r="O731" s="49">
        <v>0</v>
      </c>
      <c r="P731" s="49">
        <v>0</v>
      </c>
      <c r="Q731" s="45" t="s">
        <v>102</v>
      </c>
      <c r="R731" s="45" t="s">
        <v>102</v>
      </c>
      <c r="S731" s="45" t="s">
        <v>102</v>
      </c>
      <c r="T731" s="45" t="s">
        <v>461</v>
      </c>
      <c r="U731" s="50">
        <v>4</v>
      </c>
    </row>
    <row r="732" spans="2:21" ht="14.5" outlineLevel="3">
      <c r="B732" s="43" t="s">
        <v>2685</v>
      </c>
      <c r="C732" s="44" t="s">
        <v>463</v>
      </c>
      <c r="D732" s="45" t="s">
        <v>458</v>
      </c>
      <c r="E732" s="46" t="s">
        <v>102</v>
      </c>
      <c r="F732" s="45" t="s">
        <v>102</v>
      </c>
      <c r="G732" s="46" t="s">
        <v>102</v>
      </c>
      <c r="H732" s="47">
        <v>0</v>
      </c>
      <c r="I732" s="47">
        <v>0</v>
      </c>
      <c r="J732" s="46" t="s">
        <v>2613</v>
      </c>
      <c r="K732" s="48">
        <v>1</v>
      </c>
      <c r="L732" s="48" t="s">
        <v>2614</v>
      </c>
      <c r="M732" s="45" t="s">
        <v>117</v>
      </c>
      <c r="N732" s="49">
        <v>0</v>
      </c>
      <c r="O732" s="49">
        <v>0</v>
      </c>
      <c r="P732" s="49">
        <v>0</v>
      </c>
      <c r="Q732" s="45" t="s">
        <v>102</v>
      </c>
      <c r="R732" s="45" t="s">
        <v>102</v>
      </c>
      <c r="S732" s="45" t="s">
        <v>102</v>
      </c>
      <c r="T732" s="45" t="s">
        <v>466</v>
      </c>
      <c r="U732" s="50">
        <v>4</v>
      </c>
    </row>
    <row r="733" spans="2:21" ht="14.5" outlineLevel="3">
      <c r="B733" s="43" t="s">
        <v>2686</v>
      </c>
      <c r="C733" s="44" t="s">
        <v>468</v>
      </c>
      <c r="D733" s="45" t="s">
        <v>469</v>
      </c>
      <c r="E733" s="46" t="s">
        <v>102</v>
      </c>
      <c r="F733" s="45" t="s">
        <v>102</v>
      </c>
      <c r="G733" s="46" t="s">
        <v>102</v>
      </c>
      <c r="H733" s="47">
        <v>0</v>
      </c>
      <c r="I733" s="47">
        <v>0</v>
      </c>
      <c r="J733" s="46" t="s">
        <v>2613</v>
      </c>
      <c r="K733" s="48">
        <v>1</v>
      </c>
      <c r="L733" s="48" t="s">
        <v>2614</v>
      </c>
      <c r="M733" s="45" t="s">
        <v>117</v>
      </c>
      <c r="N733" s="49">
        <v>0</v>
      </c>
      <c r="O733" s="49">
        <v>0</v>
      </c>
      <c r="P733" s="49">
        <v>0</v>
      </c>
      <c r="Q733" s="45" t="s">
        <v>102</v>
      </c>
      <c r="R733" s="45" t="s">
        <v>102</v>
      </c>
      <c r="S733" s="45" t="s">
        <v>102</v>
      </c>
      <c r="T733" s="45" t="s">
        <v>472</v>
      </c>
      <c r="U733" s="50">
        <v>4</v>
      </c>
    </row>
    <row r="734" spans="2:21" ht="14.5" outlineLevel="3">
      <c r="B734" s="43" t="s">
        <v>2687</v>
      </c>
      <c r="C734" s="44" t="s">
        <v>474</v>
      </c>
      <c r="D734" s="45" t="s">
        <v>458</v>
      </c>
      <c r="E734" s="46" t="s">
        <v>102</v>
      </c>
      <c r="F734" s="45" t="s">
        <v>102</v>
      </c>
      <c r="G734" s="46" t="s">
        <v>102</v>
      </c>
      <c r="H734" s="47">
        <v>0</v>
      </c>
      <c r="I734" s="47">
        <v>0</v>
      </c>
      <c r="J734" s="46" t="s">
        <v>2613</v>
      </c>
      <c r="K734" s="48">
        <v>1</v>
      </c>
      <c r="L734" s="48" t="s">
        <v>2614</v>
      </c>
      <c r="M734" s="45" t="s">
        <v>117</v>
      </c>
      <c r="N734" s="49">
        <v>0</v>
      </c>
      <c r="O734" s="49">
        <v>0</v>
      </c>
      <c r="P734" s="49">
        <v>0</v>
      </c>
      <c r="Q734" s="45" t="s">
        <v>102</v>
      </c>
      <c r="R734" s="45" t="s">
        <v>102</v>
      </c>
      <c r="S734" s="45" t="s">
        <v>102</v>
      </c>
      <c r="T734" s="45" t="s">
        <v>477</v>
      </c>
      <c r="U734" s="50">
        <v>4</v>
      </c>
    </row>
    <row r="735" spans="2:21" ht="14.5" outlineLevel="3">
      <c r="B735" s="43" t="s">
        <v>2688</v>
      </c>
      <c r="C735" s="44" t="s">
        <v>479</v>
      </c>
      <c r="D735" s="45" t="s">
        <v>458</v>
      </c>
      <c r="E735" s="46" t="s">
        <v>102</v>
      </c>
      <c r="F735" s="45" t="s">
        <v>102</v>
      </c>
      <c r="G735" s="46" t="s">
        <v>102</v>
      </c>
      <c r="H735" s="47">
        <v>0</v>
      </c>
      <c r="I735" s="47">
        <v>0</v>
      </c>
      <c r="J735" s="46" t="s">
        <v>2613</v>
      </c>
      <c r="K735" s="48">
        <v>1</v>
      </c>
      <c r="L735" s="48" t="s">
        <v>2614</v>
      </c>
      <c r="M735" s="45" t="s">
        <v>117</v>
      </c>
      <c r="N735" s="49">
        <v>0</v>
      </c>
      <c r="O735" s="49">
        <v>0</v>
      </c>
      <c r="P735" s="49">
        <v>0</v>
      </c>
      <c r="Q735" s="45" t="s">
        <v>102</v>
      </c>
      <c r="R735" s="45" t="s">
        <v>102</v>
      </c>
      <c r="S735" s="45" t="s">
        <v>102</v>
      </c>
      <c r="T735" s="45" t="s">
        <v>482</v>
      </c>
      <c r="U735" s="50">
        <v>4</v>
      </c>
    </row>
    <row r="736" spans="2:21" ht="14.5" outlineLevel="3">
      <c r="B736" s="43" t="s">
        <v>2689</v>
      </c>
      <c r="C736" s="44" t="s">
        <v>484</v>
      </c>
      <c r="D736" s="45" t="s">
        <v>469</v>
      </c>
      <c r="E736" s="46" t="s">
        <v>102</v>
      </c>
      <c r="F736" s="45" t="s">
        <v>102</v>
      </c>
      <c r="G736" s="46" t="s">
        <v>102</v>
      </c>
      <c r="H736" s="47">
        <v>0</v>
      </c>
      <c r="I736" s="47">
        <v>0</v>
      </c>
      <c r="J736" s="46" t="s">
        <v>2613</v>
      </c>
      <c r="K736" s="48">
        <v>1</v>
      </c>
      <c r="L736" s="48" t="s">
        <v>2614</v>
      </c>
      <c r="M736" s="45" t="s">
        <v>117</v>
      </c>
      <c r="N736" s="49">
        <v>0</v>
      </c>
      <c r="O736" s="49">
        <v>0</v>
      </c>
      <c r="P736" s="49">
        <v>0</v>
      </c>
      <c r="Q736" s="45" t="s">
        <v>102</v>
      </c>
      <c r="R736" s="45" t="s">
        <v>102</v>
      </c>
      <c r="S736" s="45" t="s">
        <v>102</v>
      </c>
      <c r="T736" s="45" t="s">
        <v>487</v>
      </c>
      <c r="U736" s="50">
        <v>4</v>
      </c>
    </row>
    <row r="737" spans="2:21" ht="14.5" outlineLevel="3">
      <c r="B737" s="43" t="s">
        <v>2690</v>
      </c>
      <c r="C737" s="44" t="s">
        <v>489</v>
      </c>
      <c r="D737" s="45" t="s">
        <v>2680</v>
      </c>
      <c r="E737" s="46" t="s">
        <v>102</v>
      </c>
      <c r="F737" s="45" t="s">
        <v>102</v>
      </c>
      <c r="G737" s="46" t="s">
        <v>102</v>
      </c>
      <c r="H737" s="47">
        <v>0</v>
      </c>
      <c r="I737" s="47">
        <v>0</v>
      </c>
      <c r="J737" s="46" t="s">
        <v>2613</v>
      </c>
      <c r="K737" s="48">
        <v>1</v>
      </c>
      <c r="L737" s="48" t="s">
        <v>2614</v>
      </c>
      <c r="M737" s="45" t="s">
        <v>117</v>
      </c>
      <c r="N737" s="49">
        <v>0</v>
      </c>
      <c r="O737" s="49">
        <v>0</v>
      </c>
      <c r="P737" s="49">
        <v>0</v>
      </c>
      <c r="Q737" s="45" t="s">
        <v>102</v>
      </c>
      <c r="R737" s="45" t="s">
        <v>102</v>
      </c>
      <c r="S737" s="45" t="s">
        <v>102</v>
      </c>
      <c r="T737" s="45" t="s">
        <v>492</v>
      </c>
      <c r="U737" s="50">
        <v>4</v>
      </c>
    </row>
    <row r="738" spans="2:21" ht="14.5" outlineLevel="3">
      <c r="B738" s="43" t="s">
        <v>2691</v>
      </c>
      <c r="C738" s="44" t="s">
        <v>494</v>
      </c>
      <c r="D738" s="45" t="s">
        <v>2680</v>
      </c>
      <c r="E738" s="46" t="s">
        <v>102</v>
      </c>
      <c r="F738" s="45" t="s">
        <v>102</v>
      </c>
      <c r="G738" s="46" t="s">
        <v>102</v>
      </c>
      <c r="H738" s="47">
        <v>0</v>
      </c>
      <c r="I738" s="47">
        <v>0</v>
      </c>
      <c r="J738" s="46" t="s">
        <v>2613</v>
      </c>
      <c r="K738" s="48">
        <v>1</v>
      </c>
      <c r="L738" s="48" t="s">
        <v>2614</v>
      </c>
      <c r="M738" s="45" t="s">
        <v>117</v>
      </c>
      <c r="N738" s="49">
        <v>0</v>
      </c>
      <c r="O738" s="49">
        <v>0</v>
      </c>
      <c r="P738" s="49">
        <v>0</v>
      </c>
      <c r="Q738" s="45" t="s">
        <v>102</v>
      </c>
      <c r="R738" s="45" t="s">
        <v>102</v>
      </c>
      <c r="S738" s="45" t="s">
        <v>102</v>
      </c>
      <c r="T738" s="45" t="s">
        <v>497</v>
      </c>
      <c r="U738" s="50">
        <v>4</v>
      </c>
    </row>
    <row r="739" spans="2:21" ht="14.5" outlineLevel="3">
      <c r="B739" s="43" t="s">
        <v>2692</v>
      </c>
      <c r="C739" s="44" t="s">
        <v>499</v>
      </c>
      <c r="D739" s="45" t="s">
        <v>2680</v>
      </c>
      <c r="E739" s="46" t="s">
        <v>102</v>
      </c>
      <c r="F739" s="45" t="s">
        <v>102</v>
      </c>
      <c r="G739" s="46" t="s">
        <v>102</v>
      </c>
      <c r="H739" s="47">
        <v>0</v>
      </c>
      <c r="I739" s="47">
        <v>0</v>
      </c>
      <c r="J739" s="46" t="s">
        <v>2613</v>
      </c>
      <c r="K739" s="48">
        <v>1</v>
      </c>
      <c r="L739" s="48" t="s">
        <v>2614</v>
      </c>
      <c r="M739" s="45" t="s">
        <v>117</v>
      </c>
      <c r="N739" s="49">
        <v>0</v>
      </c>
      <c r="O739" s="49">
        <v>0</v>
      </c>
      <c r="P739" s="49">
        <v>0</v>
      </c>
      <c r="Q739" s="45" t="s">
        <v>102</v>
      </c>
      <c r="R739" s="45" t="s">
        <v>102</v>
      </c>
      <c r="S739" s="45" t="s">
        <v>102</v>
      </c>
      <c r="T739" s="45" t="s">
        <v>502</v>
      </c>
      <c r="U739" s="50">
        <v>4</v>
      </c>
    </row>
    <row r="740" spans="2:21" ht="14.5" outlineLevel="3">
      <c r="B740" s="43" t="s">
        <v>2693</v>
      </c>
      <c r="C740" s="44" t="s">
        <v>504</v>
      </c>
      <c r="D740" s="45" t="s">
        <v>392</v>
      </c>
      <c r="E740" s="46" t="s">
        <v>102</v>
      </c>
      <c r="F740" s="45" t="s">
        <v>102</v>
      </c>
      <c r="G740" s="46" t="s">
        <v>102</v>
      </c>
      <c r="H740" s="47">
        <v>0</v>
      </c>
      <c r="I740" s="47">
        <v>0</v>
      </c>
      <c r="J740" s="46" t="s">
        <v>2613</v>
      </c>
      <c r="K740" s="48">
        <v>1</v>
      </c>
      <c r="L740" s="48" t="s">
        <v>2614</v>
      </c>
      <c r="M740" s="45" t="s">
        <v>117</v>
      </c>
      <c r="N740" s="49">
        <v>0</v>
      </c>
      <c r="O740" s="49">
        <v>0</v>
      </c>
      <c r="P740" s="49">
        <v>0</v>
      </c>
      <c r="Q740" s="45" t="s">
        <v>102</v>
      </c>
      <c r="R740" s="45" t="s">
        <v>102</v>
      </c>
      <c r="S740" s="45" t="s">
        <v>102</v>
      </c>
      <c r="T740" s="45" t="s">
        <v>507</v>
      </c>
      <c r="U740" s="50">
        <v>4</v>
      </c>
    </row>
    <row r="741" spans="2:21" ht="14.5" outlineLevel="3">
      <c r="B741" s="43" t="s">
        <v>2694</v>
      </c>
      <c r="C741" s="44" t="s">
        <v>509</v>
      </c>
      <c r="D741" s="45" t="s">
        <v>2680</v>
      </c>
      <c r="E741" s="46" t="s">
        <v>102</v>
      </c>
      <c r="F741" s="45" t="s">
        <v>102</v>
      </c>
      <c r="G741" s="46" t="s">
        <v>102</v>
      </c>
      <c r="H741" s="47">
        <v>0</v>
      </c>
      <c r="I741" s="47">
        <v>0</v>
      </c>
      <c r="J741" s="46" t="s">
        <v>2613</v>
      </c>
      <c r="K741" s="48">
        <v>1</v>
      </c>
      <c r="L741" s="48" t="s">
        <v>2614</v>
      </c>
      <c r="M741" s="45" t="s">
        <v>117</v>
      </c>
      <c r="N741" s="49">
        <v>0</v>
      </c>
      <c r="O741" s="49">
        <v>0</v>
      </c>
      <c r="P741" s="49">
        <v>0</v>
      </c>
      <c r="Q741" s="45" t="s">
        <v>102</v>
      </c>
      <c r="R741" s="45" t="s">
        <v>102</v>
      </c>
      <c r="S741" s="45" t="s">
        <v>102</v>
      </c>
      <c r="T741" s="45" t="s">
        <v>512</v>
      </c>
      <c r="U741" s="50">
        <v>4</v>
      </c>
    </row>
    <row r="742" spans="2:21" ht="14.5" outlineLevel="3">
      <c r="B742" s="43" t="s">
        <v>2695</v>
      </c>
      <c r="C742" s="44" t="s">
        <v>514</v>
      </c>
      <c r="D742" s="45" t="s">
        <v>458</v>
      </c>
      <c r="E742" s="46" t="s">
        <v>102</v>
      </c>
      <c r="F742" s="45" t="s">
        <v>102</v>
      </c>
      <c r="G742" s="46" t="s">
        <v>102</v>
      </c>
      <c r="H742" s="47">
        <v>0</v>
      </c>
      <c r="I742" s="47">
        <v>0</v>
      </c>
      <c r="J742" s="46" t="s">
        <v>2613</v>
      </c>
      <c r="K742" s="48">
        <v>1</v>
      </c>
      <c r="L742" s="48" t="s">
        <v>2614</v>
      </c>
      <c r="M742" s="45" t="s">
        <v>117</v>
      </c>
      <c r="N742" s="49">
        <v>0</v>
      </c>
      <c r="O742" s="49">
        <v>0</v>
      </c>
      <c r="P742" s="49">
        <v>0</v>
      </c>
      <c r="Q742" s="45" t="s">
        <v>102</v>
      </c>
      <c r="R742" s="45" t="s">
        <v>102</v>
      </c>
      <c r="S742" s="45" t="s">
        <v>102</v>
      </c>
      <c r="T742" s="45" t="s">
        <v>517</v>
      </c>
      <c r="U742" s="50">
        <v>4</v>
      </c>
    </row>
    <row r="743" spans="2:21" ht="14.5" outlineLevel="3">
      <c r="B743" s="43" t="s">
        <v>2696</v>
      </c>
      <c r="C743" s="44" t="s">
        <v>519</v>
      </c>
      <c r="D743" s="45" t="s">
        <v>2680</v>
      </c>
      <c r="E743" s="46" t="s">
        <v>102</v>
      </c>
      <c r="F743" s="45" t="s">
        <v>102</v>
      </c>
      <c r="G743" s="46" t="s">
        <v>102</v>
      </c>
      <c r="H743" s="47">
        <v>0</v>
      </c>
      <c r="I743" s="47">
        <v>0</v>
      </c>
      <c r="J743" s="46" t="s">
        <v>2613</v>
      </c>
      <c r="K743" s="48">
        <v>1</v>
      </c>
      <c r="L743" s="48" t="s">
        <v>2614</v>
      </c>
      <c r="M743" s="45" t="s">
        <v>117</v>
      </c>
      <c r="N743" s="49">
        <v>0</v>
      </c>
      <c r="O743" s="49">
        <v>0</v>
      </c>
      <c r="P743" s="49">
        <v>0</v>
      </c>
      <c r="Q743" s="45" t="s">
        <v>102</v>
      </c>
      <c r="R743" s="45" t="s">
        <v>102</v>
      </c>
      <c r="S743" s="45" t="s">
        <v>102</v>
      </c>
      <c r="T743" s="45" t="s">
        <v>522</v>
      </c>
      <c r="U743" s="50">
        <v>4</v>
      </c>
    </row>
    <row r="744" spans="2:21" ht="14.5" outlineLevel="3">
      <c r="B744" s="43" t="s">
        <v>2697</v>
      </c>
      <c r="C744" s="44" t="s">
        <v>524</v>
      </c>
      <c r="D744" s="45" t="s">
        <v>276</v>
      </c>
      <c r="E744" s="46" t="s">
        <v>102</v>
      </c>
      <c r="F744" s="45" t="s">
        <v>102</v>
      </c>
      <c r="G744" s="46" t="s">
        <v>102</v>
      </c>
      <c r="H744" s="47">
        <v>0</v>
      </c>
      <c r="I744" s="47">
        <v>0</v>
      </c>
      <c r="J744" s="46" t="s">
        <v>2613</v>
      </c>
      <c r="K744" s="48">
        <v>1</v>
      </c>
      <c r="L744" s="48" t="s">
        <v>2614</v>
      </c>
      <c r="M744" s="45" t="s">
        <v>117</v>
      </c>
      <c r="N744" s="49">
        <v>0</v>
      </c>
      <c r="O744" s="49">
        <v>0</v>
      </c>
      <c r="P744" s="49">
        <v>0</v>
      </c>
      <c r="Q744" s="45" t="s">
        <v>102</v>
      </c>
      <c r="R744" s="45" t="s">
        <v>102</v>
      </c>
      <c r="S744" s="45" t="s">
        <v>102</v>
      </c>
      <c r="T744" s="45" t="s">
        <v>527</v>
      </c>
      <c r="U744" s="50">
        <v>4</v>
      </c>
    </row>
    <row r="745" spans="2:21" ht="14.5" outlineLevel="3">
      <c r="B745" s="43" t="s">
        <v>2698</v>
      </c>
      <c r="C745" s="44" t="s">
        <v>529</v>
      </c>
      <c r="D745" s="45" t="s">
        <v>179</v>
      </c>
      <c r="E745" s="46" t="s">
        <v>102</v>
      </c>
      <c r="F745" s="45" t="s">
        <v>102</v>
      </c>
      <c r="G745" s="46" t="s">
        <v>102</v>
      </c>
      <c r="H745" s="47">
        <v>0</v>
      </c>
      <c r="I745" s="47">
        <v>0</v>
      </c>
      <c r="J745" s="46" t="s">
        <v>2613</v>
      </c>
      <c r="K745" s="48">
        <v>1</v>
      </c>
      <c r="L745" s="48" t="s">
        <v>2614</v>
      </c>
      <c r="M745" s="45" t="s">
        <v>117</v>
      </c>
      <c r="N745" s="49">
        <v>0</v>
      </c>
      <c r="O745" s="49">
        <v>0</v>
      </c>
      <c r="P745" s="49">
        <v>0</v>
      </c>
      <c r="Q745" s="45" t="s">
        <v>102</v>
      </c>
      <c r="R745" s="45" t="s">
        <v>102</v>
      </c>
      <c r="S745" s="45" t="s">
        <v>102</v>
      </c>
      <c r="T745" s="45" t="s">
        <v>532</v>
      </c>
      <c r="U745" s="50">
        <v>4</v>
      </c>
    </row>
    <row r="746" spans="2:21" ht="14.5" outlineLevel="2">
      <c r="B746" s="35" t="s">
        <v>2699</v>
      </c>
      <c r="C746" s="36" t="s">
        <v>2700</v>
      </c>
      <c r="D746" s="37" t="s">
        <v>102</v>
      </c>
      <c r="E746" s="38" t="s">
        <v>102</v>
      </c>
      <c r="F746" s="37" t="s">
        <v>102</v>
      </c>
      <c r="G746" s="38" t="s">
        <v>102</v>
      </c>
      <c r="H746" s="39">
        <v>0</v>
      </c>
      <c r="I746" s="39">
        <v>0</v>
      </c>
      <c r="J746" s="38" t="s">
        <v>102</v>
      </c>
      <c r="K746" s="40">
        <v>0</v>
      </c>
      <c r="L746" s="40" t="s">
        <v>102</v>
      </c>
      <c r="M746" s="37" t="s">
        <v>102</v>
      </c>
      <c r="N746" s="41">
        <v>0</v>
      </c>
      <c r="O746" s="41">
        <v>0</v>
      </c>
      <c r="P746" s="41">
        <v>0</v>
      </c>
      <c r="Q746" s="37" t="s">
        <v>102</v>
      </c>
      <c r="R746" s="37" t="s">
        <v>102</v>
      </c>
      <c r="S746" s="37" t="s">
        <v>535</v>
      </c>
      <c r="T746" s="37" t="s">
        <v>102</v>
      </c>
      <c r="U746" s="42">
        <v>3</v>
      </c>
    </row>
    <row r="747" spans="2:21" ht="14.5" outlineLevel="3">
      <c r="B747" s="43" t="s">
        <v>2701</v>
      </c>
      <c r="C747" s="44" t="s">
        <v>537</v>
      </c>
      <c r="D747" s="45" t="s">
        <v>392</v>
      </c>
      <c r="E747" s="46" t="s">
        <v>102</v>
      </c>
      <c r="F747" s="45" t="s">
        <v>102</v>
      </c>
      <c r="G747" s="46" t="s">
        <v>102</v>
      </c>
      <c r="H747" s="47">
        <v>0</v>
      </c>
      <c r="I747" s="47">
        <v>0</v>
      </c>
      <c r="J747" s="46" t="s">
        <v>2613</v>
      </c>
      <c r="K747" s="48">
        <v>1</v>
      </c>
      <c r="L747" s="48" t="s">
        <v>2614</v>
      </c>
      <c r="M747" s="45" t="s">
        <v>117</v>
      </c>
      <c r="N747" s="49">
        <v>0</v>
      </c>
      <c r="O747" s="49">
        <v>0</v>
      </c>
      <c r="P747" s="49">
        <v>0</v>
      </c>
      <c r="Q747" s="45" t="s">
        <v>102</v>
      </c>
      <c r="R747" s="45" t="s">
        <v>102</v>
      </c>
      <c r="S747" s="45" t="s">
        <v>102</v>
      </c>
      <c r="T747" s="45" t="s">
        <v>118</v>
      </c>
      <c r="U747" s="50">
        <v>4</v>
      </c>
    </row>
    <row r="748" spans="2:21" ht="14.5" outlineLevel="1">
      <c r="B748" s="27" t="s">
        <v>2702</v>
      </c>
      <c r="C748" s="28" t="s">
        <v>2703</v>
      </c>
      <c r="D748" s="29" t="s">
        <v>102</v>
      </c>
      <c r="E748" s="30" t="s">
        <v>102</v>
      </c>
      <c r="F748" s="29" t="s">
        <v>102</v>
      </c>
      <c r="G748" s="30" t="s">
        <v>102</v>
      </c>
      <c r="H748" s="31">
        <v>0</v>
      </c>
      <c r="I748" s="31">
        <v>0</v>
      </c>
      <c r="J748" s="30" t="s">
        <v>102</v>
      </c>
      <c r="K748" s="32">
        <v>0</v>
      </c>
      <c r="L748" s="32" t="s">
        <v>102</v>
      </c>
      <c r="M748" s="29" t="s">
        <v>102</v>
      </c>
      <c r="N748" s="33">
        <v>0</v>
      </c>
      <c r="O748" s="33">
        <v>0</v>
      </c>
      <c r="P748" s="33">
        <v>0</v>
      </c>
      <c r="Q748" s="29" t="s">
        <v>102</v>
      </c>
      <c r="R748" s="29" t="s">
        <v>542</v>
      </c>
      <c r="S748" s="29" t="s">
        <v>102</v>
      </c>
      <c r="T748" s="29" t="s">
        <v>102</v>
      </c>
      <c r="U748" s="34">
        <v>2</v>
      </c>
    </row>
    <row r="749" spans="2:21" ht="14.5" outlineLevel="2">
      <c r="B749" s="35" t="s">
        <v>2704</v>
      </c>
      <c r="C749" s="36" t="s">
        <v>2705</v>
      </c>
      <c r="D749" s="37" t="s">
        <v>102</v>
      </c>
      <c r="E749" s="38" t="s">
        <v>102</v>
      </c>
      <c r="F749" s="37" t="s">
        <v>102</v>
      </c>
      <c r="G749" s="38" t="s">
        <v>102</v>
      </c>
      <c r="H749" s="39">
        <v>0</v>
      </c>
      <c r="I749" s="39">
        <v>0</v>
      </c>
      <c r="J749" s="38" t="s">
        <v>102</v>
      </c>
      <c r="K749" s="40">
        <v>0</v>
      </c>
      <c r="L749" s="40" t="s">
        <v>102</v>
      </c>
      <c r="M749" s="37" t="s">
        <v>102</v>
      </c>
      <c r="N749" s="41">
        <v>0</v>
      </c>
      <c r="O749" s="41">
        <v>0</v>
      </c>
      <c r="P749" s="41">
        <v>0</v>
      </c>
      <c r="Q749" s="37" t="s">
        <v>102</v>
      </c>
      <c r="R749" s="37" t="s">
        <v>102</v>
      </c>
      <c r="S749" s="37" t="s">
        <v>548</v>
      </c>
      <c r="T749" s="37" t="s">
        <v>102</v>
      </c>
      <c r="U749" s="42">
        <v>3</v>
      </c>
    </row>
    <row r="750" spans="2:21" ht="14.5" outlineLevel="3">
      <c r="B750" s="43" t="s">
        <v>2706</v>
      </c>
      <c r="C750" s="44" t="s">
        <v>550</v>
      </c>
      <c r="D750" s="45" t="s">
        <v>392</v>
      </c>
      <c r="E750" s="46" t="s">
        <v>102</v>
      </c>
      <c r="F750" s="45" t="s">
        <v>102</v>
      </c>
      <c r="G750" s="46" t="s">
        <v>102</v>
      </c>
      <c r="H750" s="47">
        <v>0</v>
      </c>
      <c r="I750" s="47">
        <v>0</v>
      </c>
      <c r="J750" s="46" t="s">
        <v>2613</v>
      </c>
      <c r="K750" s="48">
        <v>1</v>
      </c>
      <c r="L750" s="48" t="s">
        <v>2614</v>
      </c>
      <c r="M750" s="45" t="s">
        <v>117</v>
      </c>
      <c r="N750" s="49">
        <v>0</v>
      </c>
      <c r="O750" s="49">
        <v>0</v>
      </c>
      <c r="P750" s="49">
        <v>0</v>
      </c>
      <c r="Q750" s="45" t="s">
        <v>102</v>
      </c>
      <c r="R750" s="45" t="s">
        <v>102</v>
      </c>
      <c r="S750" s="45" t="s">
        <v>102</v>
      </c>
      <c r="T750" s="45" t="s">
        <v>118</v>
      </c>
      <c r="U750" s="50">
        <v>4</v>
      </c>
    </row>
    <row r="751" spans="2:21" ht="14.5" outlineLevel="3">
      <c r="B751" s="43" t="s">
        <v>2707</v>
      </c>
      <c r="C751" s="44" t="s">
        <v>555</v>
      </c>
      <c r="D751" s="45" t="s">
        <v>392</v>
      </c>
      <c r="E751" s="46" t="s">
        <v>102</v>
      </c>
      <c r="F751" s="45" t="s">
        <v>102</v>
      </c>
      <c r="G751" s="46" t="s">
        <v>102</v>
      </c>
      <c r="H751" s="47">
        <v>0</v>
      </c>
      <c r="I751" s="47">
        <v>0</v>
      </c>
      <c r="J751" s="46" t="s">
        <v>2613</v>
      </c>
      <c r="K751" s="48">
        <v>1</v>
      </c>
      <c r="L751" s="48" t="s">
        <v>2614</v>
      </c>
      <c r="M751" s="45" t="s">
        <v>117</v>
      </c>
      <c r="N751" s="49">
        <v>0</v>
      </c>
      <c r="O751" s="49">
        <v>0</v>
      </c>
      <c r="P751" s="49">
        <v>0</v>
      </c>
      <c r="Q751" s="45" t="s">
        <v>102</v>
      </c>
      <c r="R751" s="45" t="s">
        <v>102</v>
      </c>
      <c r="S751" s="45" t="s">
        <v>102</v>
      </c>
      <c r="T751" s="45" t="s">
        <v>123</v>
      </c>
      <c r="U751" s="50">
        <v>4</v>
      </c>
    </row>
    <row r="752" spans="2:21" ht="14.5" outlineLevel="2">
      <c r="B752" s="35" t="s">
        <v>2708</v>
      </c>
      <c r="C752" s="36" t="s">
        <v>2709</v>
      </c>
      <c r="D752" s="37" t="s">
        <v>102</v>
      </c>
      <c r="E752" s="38" t="s">
        <v>102</v>
      </c>
      <c r="F752" s="37" t="s">
        <v>102</v>
      </c>
      <c r="G752" s="38" t="s">
        <v>102</v>
      </c>
      <c r="H752" s="39">
        <v>0</v>
      </c>
      <c r="I752" s="39">
        <v>0</v>
      </c>
      <c r="J752" s="38" t="s">
        <v>102</v>
      </c>
      <c r="K752" s="40">
        <v>0</v>
      </c>
      <c r="L752" s="40" t="s">
        <v>102</v>
      </c>
      <c r="M752" s="37" t="s">
        <v>102</v>
      </c>
      <c r="N752" s="41">
        <v>0</v>
      </c>
      <c r="O752" s="41">
        <v>0</v>
      </c>
      <c r="P752" s="41">
        <v>0</v>
      </c>
      <c r="Q752" s="37" t="s">
        <v>102</v>
      </c>
      <c r="R752" s="37" t="s">
        <v>102</v>
      </c>
      <c r="S752" s="37" t="s">
        <v>535</v>
      </c>
      <c r="T752" s="37" t="s">
        <v>102</v>
      </c>
      <c r="U752" s="42">
        <v>3</v>
      </c>
    </row>
    <row r="753" spans="2:21" ht="14.5" outlineLevel="3">
      <c r="B753" s="43" t="s">
        <v>2710</v>
      </c>
      <c r="C753" s="44" t="s">
        <v>561</v>
      </c>
      <c r="D753" s="45" t="s">
        <v>2711</v>
      </c>
      <c r="E753" s="46" t="s">
        <v>102</v>
      </c>
      <c r="F753" s="45" t="s">
        <v>102</v>
      </c>
      <c r="G753" s="46" t="s">
        <v>102</v>
      </c>
      <c r="H753" s="47">
        <v>0</v>
      </c>
      <c r="I753" s="47">
        <v>0</v>
      </c>
      <c r="J753" s="46" t="s">
        <v>2613</v>
      </c>
      <c r="K753" s="48">
        <v>1</v>
      </c>
      <c r="L753" s="48" t="s">
        <v>2614</v>
      </c>
      <c r="M753" s="45" t="s">
        <v>117</v>
      </c>
      <c r="N753" s="49">
        <v>0</v>
      </c>
      <c r="O753" s="49">
        <v>0</v>
      </c>
      <c r="P753" s="49">
        <v>0</v>
      </c>
      <c r="Q753" s="45" t="s">
        <v>102</v>
      </c>
      <c r="R753" s="45" t="s">
        <v>102</v>
      </c>
      <c r="S753" s="45" t="s">
        <v>102</v>
      </c>
      <c r="T753" s="45" t="s">
        <v>118</v>
      </c>
      <c r="U753" s="50">
        <v>4</v>
      </c>
    </row>
    <row r="754" spans="2:21" ht="14.5" outlineLevel="1">
      <c r="B754" s="27" t="s">
        <v>2712</v>
      </c>
      <c r="C754" s="28" t="s">
        <v>2713</v>
      </c>
      <c r="D754" s="29" t="s">
        <v>102</v>
      </c>
      <c r="E754" s="30" t="s">
        <v>102</v>
      </c>
      <c r="F754" s="29" t="s">
        <v>102</v>
      </c>
      <c r="G754" s="30" t="s">
        <v>102</v>
      </c>
      <c r="H754" s="31">
        <v>0</v>
      </c>
      <c r="I754" s="31">
        <v>0</v>
      </c>
      <c r="J754" s="30" t="s">
        <v>102</v>
      </c>
      <c r="K754" s="32">
        <v>0</v>
      </c>
      <c r="L754" s="32" t="s">
        <v>102</v>
      </c>
      <c r="M754" s="29" t="s">
        <v>102</v>
      </c>
      <c r="N754" s="33">
        <v>0</v>
      </c>
      <c r="O754" s="33">
        <v>0</v>
      </c>
      <c r="P754" s="33">
        <v>0</v>
      </c>
      <c r="Q754" s="29" t="s">
        <v>102</v>
      </c>
      <c r="R754" s="29" t="s">
        <v>566</v>
      </c>
      <c r="S754" s="29" t="s">
        <v>102</v>
      </c>
      <c r="T754" s="29" t="s">
        <v>102</v>
      </c>
      <c r="U754" s="34">
        <v>2</v>
      </c>
    </row>
    <row r="755" spans="2:21" ht="14.5" outlineLevel="2">
      <c r="B755" s="35" t="s">
        <v>2714</v>
      </c>
      <c r="C755" s="36" t="s">
        <v>2715</v>
      </c>
      <c r="D755" s="37" t="s">
        <v>102</v>
      </c>
      <c r="E755" s="38" t="s">
        <v>102</v>
      </c>
      <c r="F755" s="37" t="s">
        <v>102</v>
      </c>
      <c r="G755" s="38" t="s">
        <v>102</v>
      </c>
      <c r="H755" s="39">
        <v>0</v>
      </c>
      <c r="I755" s="39">
        <v>0</v>
      </c>
      <c r="J755" s="38" t="s">
        <v>102</v>
      </c>
      <c r="K755" s="40">
        <v>0</v>
      </c>
      <c r="L755" s="40" t="s">
        <v>102</v>
      </c>
      <c r="M755" s="37" t="s">
        <v>102</v>
      </c>
      <c r="N755" s="41">
        <v>0</v>
      </c>
      <c r="O755" s="41">
        <v>0</v>
      </c>
      <c r="P755" s="41">
        <v>0</v>
      </c>
      <c r="Q755" s="37" t="s">
        <v>102</v>
      </c>
      <c r="R755" s="37" t="s">
        <v>102</v>
      </c>
      <c r="S755" s="37" t="s">
        <v>545</v>
      </c>
      <c r="T755" s="37" t="s">
        <v>102</v>
      </c>
      <c r="U755" s="42">
        <v>3</v>
      </c>
    </row>
    <row r="756" spans="2:21" ht="14.5" outlineLevel="3">
      <c r="B756" s="43" t="s">
        <v>2716</v>
      </c>
      <c r="C756" s="44" t="s">
        <v>2717</v>
      </c>
      <c r="D756" s="45" t="s">
        <v>392</v>
      </c>
      <c r="E756" s="46" t="s">
        <v>102</v>
      </c>
      <c r="F756" s="45" t="s">
        <v>102</v>
      </c>
      <c r="G756" s="46" t="s">
        <v>102</v>
      </c>
      <c r="H756" s="47">
        <v>0</v>
      </c>
      <c r="I756" s="47">
        <v>0</v>
      </c>
      <c r="J756" s="46" t="s">
        <v>2613</v>
      </c>
      <c r="K756" s="48">
        <v>1</v>
      </c>
      <c r="L756" s="48" t="s">
        <v>2614</v>
      </c>
      <c r="M756" s="45" t="s">
        <v>117</v>
      </c>
      <c r="N756" s="49">
        <v>0</v>
      </c>
      <c r="O756" s="49">
        <v>0</v>
      </c>
      <c r="P756" s="49">
        <v>0</v>
      </c>
      <c r="Q756" s="45" t="s">
        <v>102</v>
      </c>
      <c r="R756" s="45" t="s">
        <v>102</v>
      </c>
      <c r="S756" s="45" t="s">
        <v>102</v>
      </c>
      <c r="T756" s="45" t="s">
        <v>2718</v>
      </c>
      <c r="U756" s="50">
        <v>4</v>
      </c>
    </row>
    <row r="757" spans="2:21" ht="14.5" outlineLevel="1">
      <c r="B757" s="27" t="s">
        <v>2719</v>
      </c>
      <c r="C757" s="28" t="s">
        <v>2720</v>
      </c>
      <c r="D757" s="29" t="s">
        <v>102</v>
      </c>
      <c r="E757" s="30" t="s">
        <v>102</v>
      </c>
      <c r="F757" s="29" t="s">
        <v>102</v>
      </c>
      <c r="G757" s="30" t="s">
        <v>102</v>
      </c>
      <c r="H757" s="31">
        <v>0</v>
      </c>
      <c r="I757" s="31">
        <v>0</v>
      </c>
      <c r="J757" s="30" t="s">
        <v>102</v>
      </c>
      <c r="K757" s="32">
        <v>0</v>
      </c>
      <c r="L757" s="32" t="s">
        <v>102</v>
      </c>
      <c r="M757" s="29" t="s">
        <v>102</v>
      </c>
      <c r="N757" s="33">
        <v>0</v>
      </c>
      <c r="O757" s="33">
        <v>0</v>
      </c>
      <c r="P757" s="33">
        <v>0</v>
      </c>
      <c r="Q757" s="29" t="s">
        <v>102</v>
      </c>
      <c r="R757" s="29" t="s">
        <v>1308</v>
      </c>
      <c r="S757" s="29" t="s">
        <v>102</v>
      </c>
      <c r="T757" s="29" t="s">
        <v>102</v>
      </c>
      <c r="U757" s="34">
        <v>2</v>
      </c>
    </row>
    <row r="758" spans="2:21" ht="14.5" outlineLevel="2">
      <c r="B758" s="35" t="s">
        <v>2721</v>
      </c>
      <c r="C758" s="36" t="s">
        <v>2722</v>
      </c>
      <c r="D758" s="37" t="s">
        <v>102</v>
      </c>
      <c r="E758" s="38" t="s">
        <v>102</v>
      </c>
      <c r="F758" s="37" t="s">
        <v>102</v>
      </c>
      <c r="G758" s="38" t="s">
        <v>102</v>
      </c>
      <c r="H758" s="39">
        <v>0</v>
      </c>
      <c r="I758" s="39">
        <v>0</v>
      </c>
      <c r="J758" s="38" t="s">
        <v>102</v>
      </c>
      <c r="K758" s="40">
        <v>0</v>
      </c>
      <c r="L758" s="40" t="s">
        <v>102</v>
      </c>
      <c r="M758" s="37" t="s">
        <v>102</v>
      </c>
      <c r="N758" s="41">
        <v>0</v>
      </c>
      <c r="O758" s="41">
        <v>0</v>
      </c>
      <c r="P758" s="41">
        <v>0</v>
      </c>
      <c r="Q758" s="37" t="s">
        <v>102</v>
      </c>
      <c r="R758" s="37" t="s">
        <v>102</v>
      </c>
      <c r="S758" s="37" t="s">
        <v>545</v>
      </c>
      <c r="T758" s="37" t="s">
        <v>102</v>
      </c>
      <c r="U758" s="42">
        <v>3</v>
      </c>
    </row>
    <row r="759" spans="2:21" ht="14.5" outlineLevel="3">
      <c r="B759" s="43" t="s">
        <v>2723</v>
      </c>
      <c r="C759" s="44" t="s">
        <v>2724</v>
      </c>
      <c r="D759" s="45" t="s">
        <v>392</v>
      </c>
      <c r="E759" s="46" t="s">
        <v>102</v>
      </c>
      <c r="F759" s="45" t="s">
        <v>102</v>
      </c>
      <c r="G759" s="46" t="s">
        <v>102</v>
      </c>
      <c r="H759" s="47">
        <v>0</v>
      </c>
      <c r="I759" s="47">
        <v>0</v>
      </c>
      <c r="J759" s="46" t="s">
        <v>2613</v>
      </c>
      <c r="K759" s="48">
        <v>1</v>
      </c>
      <c r="L759" s="48" t="s">
        <v>2614</v>
      </c>
      <c r="M759" s="45" t="s">
        <v>117</v>
      </c>
      <c r="N759" s="49">
        <v>0</v>
      </c>
      <c r="O759" s="49">
        <v>0</v>
      </c>
      <c r="P759" s="49">
        <v>0</v>
      </c>
      <c r="Q759" s="45" t="s">
        <v>102</v>
      </c>
      <c r="R759" s="45" t="s">
        <v>102</v>
      </c>
      <c r="S759" s="45" t="s">
        <v>102</v>
      </c>
      <c r="T759" s="45" t="s">
        <v>2718</v>
      </c>
      <c r="U759" s="50">
        <v>4</v>
      </c>
    </row>
    <row r="760" spans="2:21" ht="14.5" outlineLevel="1">
      <c r="B760" s="27" t="s">
        <v>2725</v>
      </c>
      <c r="C760" s="28" t="s">
        <v>2726</v>
      </c>
      <c r="D760" s="29" t="s">
        <v>102</v>
      </c>
      <c r="E760" s="30" t="s">
        <v>102</v>
      </c>
      <c r="F760" s="29" t="s">
        <v>102</v>
      </c>
      <c r="G760" s="30" t="s">
        <v>102</v>
      </c>
      <c r="H760" s="31">
        <v>0</v>
      </c>
      <c r="I760" s="31">
        <v>0</v>
      </c>
      <c r="J760" s="30" t="s">
        <v>102</v>
      </c>
      <c r="K760" s="32">
        <v>0</v>
      </c>
      <c r="L760" s="32" t="s">
        <v>102</v>
      </c>
      <c r="M760" s="29" t="s">
        <v>102</v>
      </c>
      <c r="N760" s="33">
        <v>0</v>
      </c>
      <c r="O760" s="33">
        <v>0</v>
      </c>
      <c r="P760" s="33">
        <v>0</v>
      </c>
      <c r="Q760" s="29" t="s">
        <v>102</v>
      </c>
      <c r="R760" s="29" t="s">
        <v>2727</v>
      </c>
      <c r="S760" s="29" t="s">
        <v>102</v>
      </c>
      <c r="T760" s="29" t="s">
        <v>102</v>
      </c>
      <c r="U760" s="34">
        <v>2</v>
      </c>
    </row>
    <row r="761" spans="2:21" ht="14.5" outlineLevel="2">
      <c r="B761" s="35" t="s">
        <v>2728</v>
      </c>
      <c r="C761" s="36" t="s">
        <v>2729</v>
      </c>
      <c r="D761" s="37" t="s">
        <v>102</v>
      </c>
      <c r="E761" s="38" t="s">
        <v>102</v>
      </c>
      <c r="F761" s="37" t="s">
        <v>102</v>
      </c>
      <c r="G761" s="38" t="s">
        <v>102</v>
      </c>
      <c r="H761" s="39">
        <v>0</v>
      </c>
      <c r="I761" s="39">
        <v>0</v>
      </c>
      <c r="J761" s="38" t="s">
        <v>102</v>
      </c>
      <c r="K761" s="40">
        <v>0</v>
      </c>
      <c r="L761" s="40" t="s">
        <v>102</v>
      </c>
      <c r="M761" s="37" t="s">
        <v>102</v>
      </c>
      <c r="N761" s="41">
        <v>0</v>
      </c>
      <c r="O761" s="41">
        <v>0</v>
      </c>
      <c r="P761" s="41">
        <v>0</v>
      </c>
      <c r="Q761" s="37" t="s">
        <v>102</v>
      </c>
      <c r="R761" s="37" t="s">
        <v>102</v>
      </c>
      <c r="S761" s="37" t="s">
        <v>2730</v>
      </c>
      <c r="T761" s="37" t="s">
        <v>102</v>
      </c>
      <c r="U761" s="42">
        <v>3</v>
      </c>
    </row>
    <row r="762" spans="2:21" ht="14.5" outlineLevel="3">
      <c r="B762" s="43" t="s">
        <v>2731</v>
      </c>
      <c r="C762" s="44" t="s">
        <v>2732</v>
      </c>
      <c r="D762" s="45" t="s">
        <v>2733</v>
      </c>
      <c r="E762" s="46" t="s">
        <v>102</v>
      </c>
      <c r="F762" s="45" t="s">
        <v>102</v>
      </c>
      <c r="G762" s="46" t="s">
        <v>102</v>
      </c>
      <c r="H762" s="47">
        <v>0</v>
      </c>
      <c r="I762" s="47">
        <v>0</v>
      </c>
      <c r="J762" s="46" t="s">
        <v>2613</v>
      </c>
      <c r="K762" s="48">
        <v>1</v>
      </c>
      <c r="L762" s="48" t="s">
        <v>2614</v>
      </c>
      <c r="M762" s="45" t="s">
        <v>117</v>
      </c>
      <c r="N762" s="49">
        <v>0</v>
      </c>
      <c r="O762" s="49">
        <v>0</v>
      </c>
      <c r="P762" s="49">
        <v>0</v>
      </c>
      <c r="Q762" s="45" t="s">
        <v>102</v>
      </c>
      <c r="R762" s="45" t="s">
        <v>102</v>
      </c>
      <c r="S762" s="45" t="s">
        <v>102</v>
      </c>
      <c r="T762" s="45" t="s">
        <v>976</v>
      </c>
      <c r="U762" s="50">
        <v>4</v>
      </c>
    </row>
    <row r="763" spans="2:21" ht="14.5" outlineLevel="3">
      <c r="B763" s="43" t="s">
        <v>2734</v>
      </c>
      <c r="C763" s="44" t="s">
        <v>2735</v>
      </c>
      <c r="D763" s="45" t="s">
        <v>2733</v>
      </c>
      <c r="E763" s="46" t="s">
        <v>102</v>
      </c>
      <c r="F763" s="45" t="s">
        <v>102</v>
      </c>
      <c r="G763" s="46" t="s">
        <v>102</v>
      </c>
      <c r="H763" s="47">
        <v>0</v>
      </c>
      <c r="I763" s="47">
        <v>0</v>
      </c>
      <c r="J763" s="46" t="s">
        <v>2613</v>
      </c>
      <c r="K763" s="48">
        <v>1</v>
      </c>
      <c r="L763" s="48" t="s">
        <v>2614</v>
      </c>
      <c r="M763" s="45" t="s">
        <v>117</v>
      </c>
      <c r="N763" s="49">
        <v>0</v>
      </c>
      <c r="O763" s="49">
        <v>0</v>
      </c>
      <c r="P763" s="49">
        <v>0</v>
      </c>
      <c r="Q763" s="45" t="s">
        <v>102</v>
      </c>
      <c r="R763" s="45" t="s">
        <v>102</v>
      </c>
      <c r="S763" s="45" t="s">
        <v>102</v>
      </c>
      <c r="T763" s="45" t="s">
        <v>980</v>
      </c>
      <c r="U763" s="50">
        <v>4</v>
      </c>
    </row>
    <row r="764" spans="2:21" ht="14.5" outlineLevel="3">
      <c r="B764" s="43" t="s">
        <v>2736</v>
      </c>
      <c r="C764" s="44" t="s">
        <v>2737</v>
      </c>
      <c r="D764" s="45" t="s">
        <v>2733</v>
      </c>
      <c r="E764" s="46" t="s">
        <v>102</v>
      </c>
      <c r="F764" s="45" t="s">
        <v>102</v>
      </c>
      <c r="G764" s="46" t="s">
        <v>102</v>
      </c>
      <c r="H764" s="47">
        <v>0</v>
      </c>
      <c r="I764" s="47">
        <v>0</v>
      </c>
      <c r="J764" s="46" t="s">
        <v>2613</v>
      </c>
      <c r="K764" s="48">
        <v>1</v>
      </c>
      <c r="L764" s="48" t="s">
        <v>2614</v>
      </c>
      <c r="M764" s="45" t="s">
        <v>117</v>
      </c>
      <c r="N764" s="49">
        <v>0</v>
      </c>
      <c r="O764" s="49">
        <v>0</v>
      </c>
      <c r="P764" s="49">
        <v>0</v>
      </c>
      <c r="Q764" s="45" t="s">
        <v>102</v>
      </c>
      <c r="R764" s="45" t="s">
        <v>102</v>
      </c>
      <c r="S764" s="45" t="s">
        <v>102</v>
      </c>
      <c r="T764" s="45" t="s">
        <v>995</v>
      </c>
      <c r="U764" s="50">
        <v>4</v>
      </c>
    </row>
    <row r="765" spans="2:21" ht="14.5" outlineLevel="3">
      <c r="B765" s="43" t="s">
        <v>2738</v>
      </c>
      <c r="C765" s="44" t="s">
        <v>2739</v>
      </c>
      <c r="D765" s="45" t="s">
        <v>2733</v>
      </c>
      <c r="E765" s="46" t="s">
        <v>102</v>
      </c>
      <c r="F765" s="45" t="s">
        <v>102</v>
      </c>
      <c r="G765" s="46" t="s">
        <v>102</v>
      </c>
      <c r="H765" s="47">
        <v>0</v>
      </c>
      <c r="I765" s="47">
        <v>0</v>
      </c>
      <c r="J765" s="46" t="s">
        <v>2613</v>
      </c>
      <c r="K765" s="48">
        <v>1</v>
      </c>
      <c r="L765" s="48" t="s">
        <v>2614</v>
      </c>
      <c r="M765" s="45" t="s">
        <v>117</v>
      </c>
      <c r="N765" s="49">
        <v>0</v>
      </c>
      <c r="O765" s="49">
        <v>0</v>
      </c>
      <c r="P765" s="49">
        <v>0</v>
      </c>
      <c r="Q765" s="45" t="s">
        <v>102</v>
      </c>
      <c r="R765" s="45" t="s">
        <v>102</v>
      </c>
      <c r="S765" s="45" t="s">
        <v>102</v>
      </c>
      <c r="T765" s="45" t="s">
        <v>2740</v>
      </c>
      <c r="U765" s="50">
        <v>4</v>
      </c>
    </row>
    <row r="766" spans="2:21" ht="14.5" outlineLevel="3">
      <c r="B766" s="43" t="s">
        <v>2741</v>
      </c>
      <c r="C766" s="44" t="s">
        <v>2742</v>
      </c>
      <c r="D766" s="45" t="s">
        <v>2733</v>
      </c>
      <c r="E766" s="46" t="s">
        <v>102</v>
      </c>
      <c r="F766" s="45" t="s">
        <v>102</v>
      </c>
      <c r="G766" s="46" t="s">
        <v>102</v>
      </c>
      <c r="H766" s="47">
        <v>0</v>
      </c>
      <c r="I766" s="47">
        <v>0</v>
      </c>
      <c r="J766" s="46" t="s">
        <v>2613</v>
      </c>
      <c r="K766" s="48">
        <v>1</v>
      </c>
      <c r="L766" s="48" t="s">
        <v>2614</v>
      </c>
      <c r="M766" s="45" t="s">
        <v>117</v>
      </c>
      <c r="N766" s="49">
        <v>0</v>
      </c>
      <c r="O766" s="49">
        <v>0</v>
      </c>
      <c r="P766" s="49">
        <v>0</v>
      </c>
      <c r="Q766" s="45" t="s">
        <v>102</v>
      </c>
      <c r="R766" s="45" t="s">
        <v>102</v>
      </c>
      <c r="S766" s="45" t="s">
        <v>102</v>
      </c>
      <c r="T766" s="45" t="s">
        <v>2743</v>
      </c>
      <c r="U766" s="50">
        <v>4</v>
      </c>
    </row>
    <row r="767" spans="2:21" ht="14.5" outlineLevel="3">
      <c r="B767" s="43" t="s">
        <v>2744</v>
      </c>
      <c r="C767" s="44" t="s">
        <v>2745</v>
      </c>
      <c r="D767" s="45" t="s">
        <v>2733</v>
      </c>
      <c r="E767" s="46" t="s">
        <v>102</v>
      </c>
      <c r="F767" s="45" t="s">
        <v>102</v>
      </c>
      <c r="G767" s="46" t="s">
        <v>102</v>
      </c>
      <c r="H767" s="47">
        <v>0</v>
      </c>
      <c r="I767" s="47">
        <v>0</v>
      </c>
      <c r="J767" s="46" t="s">
        <v>2613</v>
      </c>
      <c r="K767" s="48">
        <v>1</v>
      </c>
      <c r="L767" s="48" t="s">
        <v>2614</v>
      </c>
      <c r="M767" s="45" t="s">
        <v>117</v>
      </c>
      <c r="N767" s="49">
        <v>0</v>
      </c>
      <c r="O767" s="49">
        <v>0</v>
      </c>
      <c r="P767" s="49">
        <v>0</v>
      </c>
      <c r="Q767" s="45" t="s">
        <v>102</v>
      </c>
      <c r="R767" s="45" t="s">
        <v>102</v>
      </c>
      <c r="S767" s="45" t="s">
        <v>102</v>
      </c>
      <c r="T767" s="45" t="s">
        <v>2746</v>
      </c>
      <c r="U767" s="50">
        <v>4</v>
      </c>
    </row>
    <row r="768" spans="2:21" ht="14.5" outlineLevel="3">
      <c r="B768" s="43" t="s">
        <v>2747</v>
      </c>
      <c r="C768" s="44" t="s">
        <v>2748</v>
      </c>
      <c r="D768" s="45" t="s">
        <v>2733</v>
      </c>
      <c r="E768" s="46" t="s">
        <v>102</v>
      </c>
      <c r="F768" s="45" t="s">
        <v>102</v>
      </c>
      <c r="G768" s="46" t="s">
        <v>102</v>
      </c>
      <c r="H768" s="47">
        <v>0</v>
      </c>
      <c r="I768" s="47">
        <v>0</v>
      </c>
      <c r="J768" s="46" t="s">
        <v>2613</v>
      </c>
      <c r="K768" s="48">
        <v>1</v>
      </c>
      <c r="L768" s="48" t="s">
        <v>2614</v>
      </c>
      <c r="M768" s="45" t="s">
        <v>117</v>
      </c>
      <c r="N768" s="49">
        <v>0</v>
      </c>
      <c r="O768" s="49">
        <v>0</v>
      </c>
      <c r="P768" s="49">
        <v>0</v>
      </c>
      <c r="Q768" s="45" t="s">
        <v>102</v>
      </c>
      <c r="R768" s="45" t="s">
        <v>102</v>
      </c>
      <c r="S768" s="45" t="s">
        <v>102</v>
      </c>
      <c r="T768" s="45" t="s">
        <v>2749</v>
      </c>
      <c r="U768" s="50">
        <v>4</v>
      </c>
    </row>
    <row r="769" spans="2:21" ht="14.5" outlineLevel="3">
      <c r="B769" s="43" t="s">
        <v>2750</v>
      </c>
      <c r="C769" s="44" t="s">
        <v>2751</v>
      </c>
      <c r="D769" s="45" t="s">
        <v>2733</v>
      </c>
      <c r="E769" s="46" t="s">
        <v>102</v>
      </c>
      <c r="F769" s="45" t="s">
        <v>102</v>
      </c>
      <c r="G769" s="46" t="s">
        <v>102</v>
      </c>
      <c r="H769" s="47">
        <v>0</v>
      </c>
      <c r="I769" s="47">
        <v>0</v>
      </c>
      <c r="J769" s="46" t="s">
        <v>2613</v>
      </c>
      <c r="K769" s="48">
        <v>1</v>
      </c>
      <c r="L769" s="48" t="s">
        <v>2614</v>
      </c>
      <c r="M769" s="45" t="s">
        <v>117</v>
      </c>
      <c r="N769" s="49">
        <v>0</v>
      </c>
      <c r="O769" s="49">
        <v>0</v>
      </c>
      <c r="P769" s="49">
        <v>0</v>
      </c>
      <c r="Q769" s="45" t="s">
        <v>102</v>
      </c>
      <c r="R769" s="45" t="s">
        <v>102</v>
      </c>
      <c r="S769" s="45" t="s">
        <v>102</v>
      </c>
      <c r="T769" s="45" t="s">
        <v>2752</v>
      </c>
      <c r="U769" s="50">
        <v>4</v>
      </c>
    </row>
    <row r="770" spans="2:21" ht="14.5" outlineLevel="3">
      <c r="B770" s="43" t="s">
        <v>2753</v>
      </c>
      <c r="C770" s="44" t="s">
        <v>2754</v>
      </c>
      <c r="D770" s="45" t="s">
        <v>2733</v>
      </c>
      <c r="E770" s="46" t="s">
        <v>102</v>
      </c>
      <c r="F770" s="45" t="s">
        <v>102</v>
      </c>
      <c r="G770" s="46" t="s">
        <v>102</v>
      </c>
      <c r="H770" s="47">
        <v>0</v>
      </c>
      <c r="I770" s="47">
        <v>0</v>
      </c>
      <c r="J770" s="46" t="s">
        <v>2613</v>
      </c>
      <c r="K770" s="48">
        <v>1</v>
      </c>
      <c r="L770" s="48" t="s">
        <v>2614</v>
      </c>
      <c r="M770" s="45" t="s">
        <v>117</v>
      </c>
      <c r="N770" s="49">
        <v>0</v>
      </c>
      <c r="O770" s="49">
        <v>0</v>
      </c>
      <c r="P770" s="49">
        <v>0</v>
      </c>
      <c r="Q770" s="45" t="s">
        <v>102</v>
      </c>
      <c r="R770" s="45" t="s">
        <v>102</v>
      </c>
      <c r="S770" s="45" t="s">
        <v>102</v>
      </c>
      <c r="T770" s="45" t="s">
        <v>2755</v>
      </c>
      <c r="U770" s="50">
        <v>4</v>
      </c>
    </row>
    <row r="771" spans="2:21" ht="14.5" outlineLevel="3">
      <c r="B771" s="43" t="s">
        <v>2756</v>
      </c>
      <c r="C771" s="44" t="s">
        <v>2757</v>
      </c>
      <c r="D771" s="45" t="s">
        <v>2733</v>
      </c>
      <c r="E771" s="46" t="s">
        <v>102</v>
      </c>
      <c r="F771" s="45" t="s">
        <v>102</v>
      </c>
      <c r="G771" s="46" t="s">
        <v>102</v>
      </c>
      <c r="H771" s="47">
        <v>0</v>
      </c>
      <c r="I771" s="47">
        <v>0</v>
      </c>
      <c r="J771" s="46" t="s">
        <v>2613</v>
      </c>
      <c r="K771" s="48">
        <v>1</v>
      </c>
      <c r="L771" s="48" t="s">
        <v>2614</v>
      </c>
      <c r="M771" s="45" t="s">
        <v>117</v>
      </c>
      <c r="N771" s="49">
        <v>0</v>
      </c>
      <c r="O771" s="49">
        <v>0</v>
      </c>
      <c r="P771" s="49">
        <v>0</v>
      </c>
      <c r="Q771" s="45" t="s">
        <v>102</v>
      </c>
      <c r="R771" s="45" t="s">
        <v>102</v>
      </c>
      <c r="S771" s="45" t="s">
        <v>102</v>
      </c>
      <c r="T771" s="45" t="s">
        <v>2758</v>
      </c>
      <c r="U771" s="50">
        <v>4</v>
      </c>
    </row>
    <row r="772" spans="2:21" ht="14.5" outlineLevel="3">
      <c r="B772" s="43" t="s">
        <v>2759</v>
      </c>
      <c r="C772" s="44" t="s">
        <v>2760</v>
      </c>
      <c r="D772" s="45" t="s">
        <v>2733</v>
      </c>
      <c r="E772" s="46" t="s">
        <v>102</v>
      </c>
      <c r="F772" s="45" t="s">
        <v>102</v>
      </c>
      <c r="G772" s="46" t="s">
        <v>102</v>
      </c>
      <c r="H772" s="47">
        <v>0</v>
      </c>
      <c r="I772" s="47">
        <v>0</v>
      </c>
      <c r="J772" s="46" t="s">
        <v>2613</v>
      </c>
      <c r="K772" s="48">
        <v>1</v>
      </c>
      <c r="L772" s="48" t="s">
        <v>2614</v>
      </c>
      <c r="M772" s="45" t="s">
        <v>117</v>
      </c>
      <c r="N772" s="49">
        <v>0</v>
      </c>
      <c r="O772" s="49">
        <v>0</v>
      </c>
      <c r="P772" s="49">
        <v>0</v>
      </c>
      <c r="Q772" s="45" t="s">
        <v>102</v>
      </c>
      <c r="R772" s="45" t="s">
        <v>102</v>
      </c>
      <c r="S772" s="45" t="s">
        <v>102</v>
      </c>
      <c r="T772" s="45" t="s">
        <v>2761</v>
      </c>
      <c r="U772" s="50">
        <v>4</v>
      </c>
    </row>
    <row r="773" spans="2:21" ht="14.5" outlineLevel="3">
      <c r="B773" s="43" t="s">
        <v>2762</v>
      </c>
      <c r="C773" s="44" t="s">
        <v>2763</v>
      </c>
      <c r="D773" s="45" t="s">
        <v>2733</v>
      </c>
      <c r="E773" s="46" t="s">
        <v>102</v>
      </c>
      <c r="F773" s="45" t="s">
        <v>102</v>
      </c>
      <c r="G773" s="46" t="s">
        <v>102</v>
      </c>
      <c r="H773" s="47">
        <v>0</v>
      </c>
      <c r="I773" s="47">
        <v>0</v>
      </c>
      <c r="J773" s="46" t="s">
        <v>2613</v>
      </c>
      <c r="K773" s="48">
        <v>1</v>
      </c>
      <c r="L773" s="48" t="s">
        <v>2614</v>
      </c>
      <c r="M773" s="45" t="s">
        <v>117</v>
      </c>
      <c r="N773" s="49">
        <v>0</v>
      </c>
      <c r="O773" s="49">
        <v>0</v>
      </c>
      <c r="P773" s="49">
        <v>0</v>
      </c>
      <c r="Q773" s="45" t="s">
        <v>102</v>
      </c>
      <c r="R773" s="45" t="s">
        <v>102</v>
      </c>
      <c r="S773" s="45" t="s">
        <v>102</v>
      </c>
      <c r="T773" s="45" t="s">
        <v>2764</v>
      </c>
      <c r="U773" s="50">
        <v>4</v>
      </c>
    </row>
    <row r="774" spans="2:21" ht="14.5" outlineLevel="3">
      <c r="B774" s="43" t="s">
        <v>2765</v>
      </c>
      <c r="C774" s="44" t="s">
        <v>2766</v>
      </c>
      <c r="D774" s="45" t="s">
        <v>2733</v>
      </c>
      <c r="E774" s="46" t="s">
        <v>102</v>
      </c>
      <c r="F774" s="45" t="s">
        <v>102</v>
      </c>
      <c r="G774" s="46" t="s">
        <v>102</v>
      </c>
      <c r="H774" s="47">
        <v>0</v>
      </c>
      <c r="I774" s="47">
        <v>0</v>
      </c>
      <c r="J774" s="46" t="s">
        <v>2613</v>
      </c>
      <c r="K774" s="48">
        <v>1</v>
      </c>
      <c r="L774" s="48" t="s">
        <v>2614</v>
      </c>
      <c r="M774" s="45" t="s">
        <v>117</v>
      </c>
      <c r="N774" s="49">
        <v>0</v>
      </c>
      <c r="O774" s="49">
        <v>0</v>
      </c>
      <c r="P774" s="49">
        <v>0</v>
      </c>
      <c r="Q774" s="45" t="s">
        <v>102</v>
      </c>
      <c r="R774" s="45" t="s">
        <v>102</v>
      </c>
      <c r="S774" s="45" t="s">
        <v>102</v>
      </c>
      <c r="T774" s="45" t="s">
        <v>2767</v>
      </c>
      <c r="U774" s="50">
        <v>4</v>
      </c>
    </row>
    <row r="775" spans="2:21" ht="14.5" outlineLevel="3">
      <c r="B775" s="43" t="s">
        <v>2768</v>
      </c>
      <c r="C775" s="44" t="s">
        <v>2769</v>
      </c>
      <c r="D775" s="45" t="s">
        <v>2733</v>
      </c>
      <c r="E775" s="46" t="s">
        <v>102</v>
      </c>
      <c r="F775" s="45" t="s">
        <v>102</v>
      </c>
      <c r="G775" s="46" t="s">
        <v>102</v>
      </c>
      <c r="H775" s="47">
        <v>0</v>
      </c>
      <c r="I775" s="47">
        <v>0</v>
      </c>
      <c r="J775" s="46" t="s">
        <v>2613</v>
      </c>
      <c r="K775" s="48">
        <v>1</v>
      </c>
      <c r="L775" s="48" t="s">
        <v>2614</v>
      </c>
      <c r="M775" s="45" t="s">
        <v>117</v>
      </c>
      <c r="N775" s="49">
        <v>0</v>
      </c>
      <c r="O775" s="49">
        <v>0</v>
      </c>
      <c r="P775" s="49">
        <v>0</v>
      </c>
      <c r="Q775" s="45" t="s">
        <v>102</v>
      </c>
      <c r="R775" s="45" t="s">
        <v>102</v>
      </c>
      <c r="S775" s="45" t="s">
        <v>102</v>
      </c>
      <c r="T775" s="45" t="s">
        <v>2770</v>
      </c>
      <c r="U775" s="50">
        <v>4</v>
      </c>
    </row>
    <row r="776" spans="2:21" ht="14.5" outlineLevel="3">
      <c r="B776" s="43" t="s">
        <v>2771</v>
      </c>
      <c r="C776" s="44" t="s">
        <v>2772</v>
      </c>
      <c r="D776" s="45" t="s">
        <v>2733</v>
      </c>
      <c r="E776" s="46" t="s">
        <v>102</v>
      </c>
      <c r="F776" s="45" t="s">
        <v>102</v>
      </c>
      <c r="G776" s="46" t="s">
        <v>102</v>
      </c>
      <c r="H776" s="47">
        <v>0</v>
      </c>
      <c r="I776" s="47">
        <v>0</v>
      </c>
      <c r="J776" s="46" t="s">
        <v>2613</v>
      </c>
      <c r="K776" s="48">
        <v>1</v>
      </c>
      <c r="L776" s="48" t="s">
        <v>2614</v>
      </c>
      <c r="M776" s="45" t="s">
        <v>117</v>
      </c>
      <c r="N776" s="49">
        <v>0</v>
      </c>
      <c r="O776" s="49">
        <v>0</v>
      </c>
      <c r="P776" s="49">
        <v>0</v>
      </c>
      <c r="Q776" s="45" t="s">
        <v>102</v>
      </c>
      <c r="R776" s="45" t="s">
        <v>102</v>
      </c>
      <c r="S776" s="45" t="s">
        <v>102</v>
      </c>
      <c r="T776" s="45" t="s">
        <v>2773</v>
      </c>
      <c r="U776" s="50">
        <v>4</v>
      </c>
    </row>
    <row r="777" spans="2:21" ht="14.5" outlineLevel="2">
      <c r="B777" s="35" t="s">
        <v>2774</v>
      </c>
      <c r="C777" s="36" t="s">
        <v>2775</v>
      </c>
      <c r="D777" s="37" t="s">
        <v>102</v>
      </c>
      <c r="E777" s="38" t="s">
        <v>102</v>
      </c>
      <c r="F777" s="37" t="s">
        <v>102</v>
      </c>
      <c r="G777" s="38" t="s">
        <v>102</v>
      </c>
      <c r="H777" s="39">
        <v>0</v>
      </c>
      <c r="I777" s="39">
        <v>0</v>
      </c>
      <c r="J777" s="38" t="s">
        <v>102</v>
      </c>
      <c r="K777" s="40">
        <v>0</v>
      </c>
      <c r="L777" s="40" t="s">
        <v>102</v>
      </c>
      <c r="M777" s="37" t="s">
        <v>102</v>
      </c>
      <c r="N777" s="41">
        <v>0</v>
      </c>
      <c r="O777" s="41">
        <v>0</v>
      </c>
      <c r="P777" s="41">
        <v>0</v>
      </c>
      <c r="Q777" s="37" t="s">
        <v>102</v>
      </c>
      <c r="R777" s="37" t="s">
        <v>102</v>
      </c>
      <c r="S777" s="37" t="s">
        <v>2776</v>
      </c>
      <c r="T777" s="37" t="s">
        <v>102</v>
      </c>
      <c r="U777" s="42">
        <v>3</v>
      </c>
    </row>
    <row r="778" spans="2:21" ht="14.5" outlineLevel="3">
      <c r="B778" s="43" t="s">
        <v>2777</v>
      </c>
      <c r="C778" s="44" t="s">
        <v>2778</v>
      </c>
      <c r="D778" s="45" t="s">
        <v>2733</v>
      </c>
      <c r="E778" s="46" t="s">
        <v>102</v>
      </c>
      <c r="F778" s="45" t="s">
        <v>102</v>
      </c>
      <c r="G778" s="46" t="s">
        <v>102</v>
      </c>
      <c r="H778" s="47">
        <v>0</v>
      </c>
      <c r="I778" s="47">
        <v>0</v>
      </c>
      <c r="J778" s="46" t="s">
        <v>2613</v>
      </c>
      <c r="K778" s="48">
        <v>1</v>
      </c>
      <c r="L778" s="48" t="s">
        <v>2614</v>
      </c>
      <c r="M778" s="45" t="s">
        <v>117</v>
      </c>
      <c r="N778" s="49">
        <v>0</v>
      </c>
      <c r="O778" s="49">
        <v>0</v>
      </c>
      <c r="P778" s="49">
        <v>0</v>
      </c>
      <c r="Q778" s="45" t="s">
        <v>102</v>
      </c>
      <c r="R778" s="45" t="s">
        <v>102</v>
      </c>
      <c r="S778" s="45" t="s">
        <v>102</v>
      </c>
      <c r="T778" s="45" t="s">
        <v>976</v>
      </c>
      <c r="U778" s="50">
        <v>4</v>
      </c>
    </row>
    <row r="779" spans="2:21" ht="14.5" outlineLevel="3">
      <c r="B779" s="43" t="s">
        <v>2779</v>
      </c>
      <c r="C779" s="44" t="s">
        <v>2780</v>
      </c>
      <c r="D779" s="45" t="s">
        <v>2733</v>
      </c>
      <c r="E779" s="46" t="s">
        <v>102</v>
      </c>
      <c r="F779" s="45" t="s">
        <v>102</v>
      </c>
      <c r="G779" s="46" t="s">
        <v>102</v>
      </c>
      <c r="H779" s="47">
        <v>0</v>
      </c>
      <c r="I779" s="47">
        <v>0</v>
      </c>
      <c r="J779" s="46" t="s">
        <v>2613</v>
      </c>
      <c r="K779" s="48">
        <v>1</v>
      </c>
      <c r="L779" s="48" t="s">
        <v>2614</v>
      </c>
      <c r="M779" s="45" t="s">
        <v>117</v>
      </c>
      <c r="N779" s="49">
        <v>0</v>
      </c>
      <c r="O779" s="49">
        <v>0</v>
      </c>
      <c r="P779" s="49">
        <v>0</v>
      </c>
      <c r="Q779" s="45" t="s">
        <v>102</v>
      </c>
      <c r="R779" s="45" t="s">
        <v>102</v>
      </c>
      <c r="S779" s="45" t="s">
        <v>102</v>
      </c>
      <c r="T779" s="45" t="s">
        <v>2781</v>
      </c>
      <c r="U779" s="50">
        <v>4</v>
      </c>
    </row>
    <row r="780" spans="2:21" ht="14.5" outlineLevel="3">
      <c r="B780" s="43" t="s">
        <v>2782</v>
      </c>
      <c r="C780" s="44" t="s">
        <v>2783</v>
      </c>
      <c r="D780" s="45" t="s">
        <v>2733</v>
      </c>
      <c r="E780" s="46" t="s">
        <v>102</v>
      </c>
      <c r="F780" s="45" t="s">
        <v>102</v>
      </c>
      <c r="G780" s="46" t="s">
        <v>102</v>
      </c>
      <c r="H780" s="47">
        <v>0</v>
      </c>
      <c r="I780" s="47">
        <v>0</v>
      </c>
      <c r="J780" s="46" t="s">
        <v>2613</v>
      </c>
      <c r="K780" s="48">
        <v>1</v>
      </c>
      <c r="L780" s="48" t="s">
        <v>2614</v>
      </c>
      <c r="M780" s="45" t="s">
        <v>117</v>
      </c>
      <c r="N780" s="49">
        <v>0</v>
      </c>
      <c r="O780" s="49">
        <v>0</v>
      </c>
      <c r="P780" s="49">
        <v>0</v>
      </c>
      <c r="Q780" s="45" t="s">
        <v>102</v>
      </c>
      <c r="R780" s="45" t="s">
        <v>102</v>
      </c>
      <c r="S780" s="45" t="s">
        <v>102</v>
      </c>
      <c r="T780" s="45" t="s">
        <v>2784</v>
      </c>
      <c r="U780" s="50">
        <v>4</v>
      </c>
    </row>
    <row r="781" spans="2:21" ht="14.5" outlineLevel="3">
      <c r="B781" s="43" t="s">
        <v>2785</v>
      </c>
      <c r="C781" s="44" t="s">
        <v>2786</v>
      </c>
      <c r="D781" s="45" t="s">
        <v>2733</v>
      </c>
      <c r="E781" s="46" t="s">
        <v>102</v>
      </c>
      <c r="F781" s="45" t="s">
        <v>102</v>
      </c>
      <c r="G781" s="46" t="s">
        <v>102</v>
      </c>
      <c r="H781" s="47">
        <v>0</v>
      </c>
      <c r="I781" s="47">
        <v>0</v>
      </c>
      <c r="J781" s="46" t="s">
        <v>2613</v>
      </c>
      <c r="K781" s="48">
        <v>1</v>
      </c>
      <c r="L781" s="48" t="s">
        <v>2614</v>
      </c>
      <c r="M781" s="45" t="s">
        <v>117</v>
      </c>
      <c r="N781" s="49">
        <v>0</v>
      </c>
      <c r="O781" s="49">
        <v>0</v>
      </c>
      <c r="P781" s="49">
        <v>0</v>
      </c>
      <c r="Q781" s="45" t="s">
        <v>102</v>
      </c>
      <c r="R781" s="45" t="s">
        <v>102</v>
      </c>
      <c r="S781" s="45" t="s">
        <v>102</v>
      </c>
      <c r="T781" s="45" t="s">
        <v>2787</v>
      </c>
      <c r="U781" s="50">
        <v>4</v>
      </c>
    </row>
    <row r="782" spans="2:21" ht="14.5" outlineLevel="3">
      <c r="B782" s="43" t="s">
        <v>2788</v>
      </c>
      <c r="C782" s="44" t="s">
        <v>2789</v>
      </c>
      <c r="D782" s="45" t="s">
        <v>2733</v>
      </c>
      <c r="E782" s="46" t="s">
        <v>102</v>
      </c>
      <c r="F782" s="45" t="s">
        <v>102</v>
      </c>
      <c r="G782" s="46" t="s">
        <v>102</v>
      </c>
      <c r="H782" s="47">
        <v>0</v>
      </c>
      <c r="I782" s="47">
        <v>0</v>
      </c>
      <c r="J782" s="46" t="s">
        <v>2613</v>
      </c>
      <c r="K782" s="48">
        <v>1</v>
      </c>
      <c r="L782" s="48" t="s">
        <v>2614</v>
      </c>
      <c r="M782" s="45" t="s">
        <v>117</v>
      </c>
      <c r="N782" s="49">
        <v>0</v>
      </c>
      <c r="O782" s="49">
        <v>0</v>
      </c>
      <c r="P782" s="49">
        <v>0</v>
      </c>
      <c r="Q782" s="45" t="s">
        <v>102</v>
      </c>
      <c r="R782" s="45" t="s">
        <v>102</v>
      </c>
      <c r="S782" s="45" t="s">
        <v>102</v>
      </c>
      <c r="T782" s="45" t="s">
        <v>2790</v>
      </c>
      <c r="U782" s="50">
        <v>4</v>
      </c>
    </row>
    <row r="783" spans="2:21" ht="14.5" outlineLevel="3">
      <c r="B783" s="43" t="s">
        <v>2791</v>
      </c>
      <c r="C783" s="44" t="s">
        <v>2792</v>
      </c>
      <c r="D783" s="45" t="s">
        <v>2733</v>
      </c>
      <c r="E783" s="46" t="s">
        <v>102</v>
      </c>
      <c r="F783" s="45" t="s">
        <v>102</v>
      </c>
      <c r="G783" s="46" t="s">
        <v>102</v>
      </c>
      <c r="H783" s="47">
        <v>0</v>
      </c>
      <c r="I783" s="47">
        <v>0</v>
      </c>
      <c r="J783" s="46" t="s">
        <v>2613</v>
      </c>
      <c r="K783" s="48">
        <v>1</v>
      </c>
      <c r="L783" s="48" t="s">
        <v>2614</v>
      </c>
      <c r="M783" s="45" t="s">
        <v>117</v>
      </c>
      <c r="N783" s="49">
        <v>0</v>
      </c>
      <c r="O783" s="49">
        <v>0</v>
      </c>
      <c r="P783" s="49">
        <v>0</v>
      </c>
      <c r="Q783" s="45" t="s">
        <v>102</v>
      </c>
      <c r="R783" s="45" t="s">
        <v>102</v>
      </c>
      <c r="S783" s="45" t="s">
        <v>102</v>
      </c>
      <c r="T783" s="45" t="s">
        <v>2749</v>
      </c>
      <c r="U783" s="50">
        <v>4</v>
      </c>
    </row>
    <row r="784" spans="2:21" ht="14.5" outlineLevel="3">
      <c r="B784" s="43" t="s">
        <v>2793</v>
      </c>
      <c r="C784" s="44" t="s">
        <v>2794</v>
      </c>
      <c r="D784" s="45" t="s">
        <v>2733</v>
      </c>
      <c r="E784" s="46" t="s">
        <v>102</v>
      </c>
      <c r="F784" s="45" t="s">
        <v>102</v>
      </c>
      <c r="G784" s="46" t="s">
        <v>102</v>
      </c>
      <c r="H784" s="47">
        <v>0</v>
      </c>
      <c r="I784" s="47">
        <v>0</v>
      </c>
      <c r="J784" s="46" t="s">
        <v>2613</v>
      </c>
      <c r="K784" s="48">
        <v>1</v>
      </c>
      <c r="L784" s="48" t="s">
        <v>2614</v>
      </c>
      <c r="M784" s="45" t="s">
        <v>117</v>
      </c>
      <c r="N784" s="49">
        <v>0</v>
      </c>
      <c r="O784" s="49">
        <v>0</v>
      </c>
      <c r="P784" s="49">
        <v>0</v>
      </c>
      <c r="Q784" s="45" t="s">
        <v>102</v>
      </c>
      <c r="R784" s="45" t="s">
        <v>102</v>
      </c>
      <c r="S784" s="45" t="s">
        <v>102</v>
      </c>
      <c r="T784" s="45" t="s">
        <v>2795</v>
      </c>
      <c r="U784" s="50">
        <v>4</v>
      </c>
    </row>
    <row r="785" spans="2:21" ht="14.5" outlineLevel="1">
      <c r="B785" s="27" t="s">
        <v>2796</v>
      </c>
      <c r="C785" s="28" t="s">
        <v>2797</v>
      </c>
      <c r="D785" s="29" t="s">
        <v>102</v>
      </c>
      <c r="E785" s="30" t="s">
        <v>102</v>
      </c>
      <c r="F785" s="29" t="s">
        <v>102</v>
      </c>
      <c r="G785" s="30" t="s">
        <v>102</v>
      </c>
      <c r="H785" s="31">
        <v>0</v>
      </c>
      <c r="I785" s="31">
        <v>0</v>
      </c>
      <c r="J785" s="30" t="s">
        <v>102</v>
      </c>
      <c r="K785" s="32">
        <v>0</v>
      </c>
      <c r="L785" s="32" t="s">
        <v>102</v>
      </c>
      <c r="M785" s="29" t="s">
        <v>102</v>
      </c>
      <c r="N785" s="33">
        <v>0</v>
      </c>
      <c r="O785" s="33">
        <v>0</v>
      </c>
      <c r="P785" s="33">
        <v>0</v>
      </c>
      <c r="Q785" s="29" t="s">
        <v>102</v>
      </c>
      <c r="R785" s="29" t="s">
        <v>2798</v>
      </c>
      <c r="S785" s="29" t="s">
        <v>102</v>
      </c>
      <c r="T785" s="29" t="s">
        <v>102</v>
      </c>
      <c r="U785" s="34">
        <v>2</v>
      </c>
    </row>
    <row r="786" spans="2:21" ht="14.5" outlineLevel="2">
      <c r="B786" s="35" t="s">
        <v>2799</v>
      </c>
      <c r="C786" s="36" t="s">
        <v>2800</v>
      </c>
      <c r="D786" s="37" t="s">
        <v>102</v>
      </c>
      <c r="E786" s="38" t="s">
        <v>102</v>
      </c>
      <c r="F786" s="37" t="s">
        <v>102</v>
      </c>
      <c r="G786" s="38" t="s">
        <v>102</v>
      </c>
      <c r="H786" s="39">
        <v>0</v>
      </c>
      <c r="I786" s="39">
        <v>0</v>
      </c>
      <c r="J786" s="38" t="s">
        <v>102</v>
      </c>
      <c r="K786" s="40">
        <v>0</v>
      </c>
      <c r="L786" s="40" t="s">
        <v>102</v>
      </c>
      <c r="M786" s="37" t="s">
        <v>102</v>
      </c>
      <c r="N786" s="41">
        <v>0</v>
      </c>
      <c r="O786" s="41">
        <v>0</v>
      </c>
      <c r="P786" s="41">
        <v>0</v>
      </c>
      <c r="Q786" s="37" t="s">
        <v>102</v>
      </c>
      <c r="R786" s="37" t="s">
        <v>102</v>
      </c>
      <c r="S786" s="37" t="s">
        <v>2801</v>
      </c>
      <c r="T786" s="37" t="s">
        <v>102</v>
      </c>
      <c r="U786" s="42">
        <v>3</v>
      </c>
    </row>
    <row r="787" spans="2:21" ht="14.5" outlineLevel="3">
      <c r="B787" s="43" t="s">
        <v>2802</v>
      </c>
      <c r="C787" s="44" t="s">
        <v>2803</v>
      </c>
      <c r="D787" s="45" t="s">
        <v>2804</v>
      </c>
      <c r="E787" s="46" t="s">
        <v>102</v>
      </c>
      <c r="F787" s="45" t="s">
        <v>102</v>
      </c>
      <c r="G787" s="46" t="s">
        <v>102</v>
      </c>
      <c r="H787" s="47">
        <v>0</v>
      </c>
      <c r="I787" s="47">
        <v>0</v>
      </c>
      <c r="J787" s="46" t="s">
        <v>2805</v>
      </c>
      <c r="K787" s="48">
        <v>1</v>
      </c>
      <c r="L787" s="48" t="s">
        <v>2614</v>
      </c>
      <c r="M787" s="45" t="s">
        <v>117</v>
      </c>
      <c r="N787" s="49">
        <v>0</v>
      </c>
      <c r="O787" s="49">
        <v>0</v>
      </c>
      <c r="P787" s="49">
        <v>0</v>
      </c>
      <c r="Q787" s="45" t="s">
        <v>102</v>
      </c>
      <c r="R787" s="45" t="s">
        <v>102</v>
      </c>
      <c r="S787" s="45" t="s">
        <v>102</v>
      </c>
      <c r="T787" s="45" t="s">
        <v>1019</v>
      </c>
      <c r="U787" s="50">
        <v>4</v>
      </c>
    </row>
    <row r="788" spans="2:21" ht="14.5" outlineLevel="3">
      <c r="B788" s="43" t="s">
        <v>2806</v>
      </c>
      <c r="C788" s="44" t="s">
        <v>2807</v>
      </c>
      <c r="D788" s="45" t="s">
        <v>2804</v>
      </c>
      <c r="E788" s="46" t="s">
        <v>102</v>
      </c>
      <c r="F788" s="45" t="s">
        <v>102</v>
      </c>
      <c r="G788" s="46" t="s">
        <v>102</v>
      </c>
      <c r="H788" s="47">
        <v>0</v>
      </c>
      <c r="I788" s="47">
        <v>0</v>
      </c>
      <c r="J788" s="46" t="s">
        <v>2805</v>
      </c>
      <c r="K788" s="48">
        <v>1</v>
      </c>
      <c r="L788" s="48" t="s">
        <v>2614</v>
      </c>
      <c r="M788" s="45" t="s">
        <v>117</v>
      </c>
      <c r="N788" s="49">
        <v>0</v>
      </c>
      <c r="O788" s="49">
        <v>0</v>
      </c>
      <c r="P788" s="49">
        <v>0</v>
      </c>
      <c r="Q788" s="45" t="s">
        <v>102</v>
      </c>
      <c r="R788" s="45" t="s">
        <v>102</v>
      </c>
      <c r="S788" s="45" t="s">
        <v>102</v>
      </c>
      <c r="T788" s="45" t="s">
        <v>2743</v>
      </c>
      <c r="U788" s="50">
        <v>4</v>
      </c>
    </row>
    <row r="789" spans="2:21" ht="14.5" outlineLevel="2">
      <c r="B789" s="35" t="s">
        <v>2808</v>
      </c>
      <c r="C789" s="36" t="s">
        <v>2809</v>
      </c>
      <c r="D789" s="37" t="s">
        <v>102</v>
      </c>
      <c r="E789" s="38" t="s">
        <v>102</v>
      </c>
      <c r="F789" s="37" t="s">
        <v>102</v>
      </c>
      <c r="G789" s="38" t="s">
        <v>102</v>
      </c>
      <c r="H789" s="39">
        <v>0</v>
      </c>
      <c r="I789" s="39">
        <v>0</v>
      </c>
      <c r="J789" s="38" t="s">
        <v>102</v>
      </c>
      <c r="K789" s="40">
        <v>0</v>
      </c>
      <c r="L789" s="40" t="s">
        <v>102</v>
      </c>
      <c r="M789" s="37" t="s">
        <v>102</v>
      </c>
      <c r="N789" s="41">
        <v>0</v>
      </c>
      <c r="O789" s="41">
        <v>0</v>
      </c>
      <c r="P789" s="41">
        <v>0</v>
      </c>
      <c r="Q789" s="37" t="s">
        <v>102</v>
      </c>
      <c r="R789" s="37" t="s">
        <v>102</v>
      </c>
      <c r="S789" s="37" t="s">
        <v>2810</v>
      </c>
      <c r="T789" s="37" t="s">
        <v>102</v>
      </c>
      <c r="U789" s="42">
        <v>3</v>
      </c>
    </row>
    <row r="790" spans="2:21" ht="14.5" outlineLevel="3">
      <c r="B790" s="43" t="s">
        <v>2811</v>
      </c>
      <c r="C790" s="44" t="s">
        <v>2812</v>
      </c>
      <c r="D790" s="45" t="s">
        <v>2804</v>
      </c>
      <c r="E790" s="46" t="s">
        <v>102</v>
      </c>
      <c r="F790" s="45" t="s">
        <v>102</v>
      </c>
      <c r="G790" s="46" t="s">
        <v>102</v>
      </c>
      <c r="H790" s="47">
        <v>0</v>
      </c>
      <c r="I790" s="47">
        <v>0</v>
      </c>
      <c r="J790" s="46" t="s">
        <v>2805</v>
      </c>
      <c r="K790" s="48">
        <v>1</v>
      </c>
      <c r="L790" s="48" t="s">
        <v>2614</v>
      </c>
      <c r="M790" s="45" t="s">
        <v>117</v>
      </c>
      <c r="N790" s="49">
        <v>0</v>
      </c>
      <c r="O790" s="49">
        <v>0</v>
      </c>
      <c r="P790" s="49">
        <v>0</v>
      </c>
      <c r="Q790" s="45" t="s">
        <v>102</v>
      </c>
      <c r="R790" s="45" t="s">
        <v>102</v>
      </c>
      <c r="S790" s="45" t="s">
        <v>102</v>
      </c>
      <c r="T790" s="45" t="s">
        <v>1019</v>
      </c>
      <c r="U790" s="50">
        <v>4</v>
      </c>
    </row>
    <row r="791" spans="2:21" ht="14.5" outlineLevel="3">
      <c r="B791" s="43" t="s">
        <v>2813</v>
      </c>
      <c r="C791" s="44" t="s">
        <v>2814</v>
      </c>
      <c r="D791" s="45" t="s">
        <v>2804</v>
      </c>
      <c r="E791" s="46" t="s">
        <v>102</v>
      </c>
      <c r="F791" s="45" t="s">
        <v>102</v>
      </c>
      <c r="G791" s="46" t="s">
        <v>102</v>
      </c>
      <c r="H791" s="47">
        <v>0</v>
      </c>
      <c r="I791" s="47">
        <v>0</v>
      </c>
      <c r="J791" s="46" t="s">
        <v>2805</v>
      </c>
      <c r="K791" s="48">
        <v>1</v>
      </c>
      <c r="L791" s="48" t="s">
        <v>2614</v>
      </c>
      <c r="M791" s="45" t="s">
        <v>117</v>
      </c>
      <c r="N791" s="49">
        <v>0</v>
      </c>
      <c r="O791" s="49">
        <v>0</v>
      </c>
      <c r="P791" s="49">
        <v>0</v>
      </c>
      <c r="Q791" s="45" t="s">
        <v>102</v>
      </c>
      <c r="R791" s="45" t="s">
        <v>102</v>
      </c>
      <c r="S791" s="45" t="s">
        <v>102</v>
      </c>
      <c r="T791" s="45" t="s">
        <v>2815</v>
      </c>
      <c r="U791" s="50">
        <v>4</v>
      </c>
    </row>
    <row r="792" spans="2:21" ht="14.5" outlineLevel="2">
      <c r="B792" s="35" t="s">
        <v>2816</v>
      </c>
      <c r="C792" s="36" t="s">
        <v>2817</v>
      </c>
      <c r="D792" s="37" t="s">
        <v>102</v>
      </c>
      <c r="E792" s="38" t="s">
        <v>102</v>
      </c>
      <c r="F792" s="37" t="s">
        <v>102</v>
      </c>
      <c r="G792" s="38" t="s">
        <v>102</v>
      </c>
      <c r="H792" s="39">
        <v>0</v>
      </c>
      <c r="I792" s="39">
        <v>0</v>
      </c>
      <c r="J792" s="38" t="s">
        <v>102</v>
      </c>
      <c r="K792" s="40">
        <v>0</v>
      </c>
      <c r="L792" s="40" t="s">
        <v>102</v>
      </c>
      <c r="M792" s="37" t="s">
        <v>102</v>
      </c>
      <c r="N792" s="41">
        <v>0</v>
      </c>
      <c r="O792" s="41">
        <v>0</v>
      </c>
      <c r="P792" s="41">
        <v>0</v>
      </c>
      <c r="Q792" s="37" t="s">
        <v>102</v>
      </c>
      <c r="R792" s="37" t="s">
        <v>102</v>
      </c>
      <c r="S792" s="37" t="s">
        <v>2818</v>
      </c>
      <c r="T792" s="37" t="s">
        <v>102</v>
      </c>
      <c r="U792" s="42">
        <v>3</v>
      </c>
    </row>
    <row r="793" spans="2:21" ht="14.5" outlineLevel="3">
      <c r="B793" s="43" t="s">
        <v>2819</v>
      </c>
      <c r="C793" s="44" t="s">
        <v>2820</v>
      </c>
      <c r="D793" s="45" t="s">
        <v>2804</v>
      </c>
      <c r="E793" s="46" t="s">
        <v>102</v>
      </c>
      <c r="F793" s="45" t="s">
        <v>102</v>
      </c>
      <c r="G793" s="46" t="s">
        <v>102</v>
      </c>
      <c r="H793" s="47">
        <v>0</v>
      </c>
      <c r="I793" s="47">
        <v>0</v>
      </c>
      <c r="J793" s="46" t="s">
        <v>2805</v>
      </c>
      <c r="K793" s="48">
        <v>1</v>
      </c>
      <c r="L793" s="48" t="s">
        <v>2614</v>
      </c>
      <c r="M793" s="45" t="s">
        <v>117</v>
      </c>
      <c r="N793" s="49">
        <v>0</v>
      </c>
      <c r="O793" s="49">
        <v>0</v>
      </c>
      <c r="P793" s="49">
        <v>0</v>
      </c>
      <c r="Q793" s="45" t="s">
        <v>102</v>
      </c>
      <c r="R793" s="45" t="s">
        <v>102</v>
      </c>
      <c r="S793" s="45" t="s">
        <v>102</v>
      </c>
      <c r="T793" s="45" t="s">
        <v>1019</v>
      </c>
      <c r="U793" s="50">
        <v>4</v>
      </c>
    </row>
    <row r="794" spans="2:21" ht="14.5" outlineLevel="3">
      <c r="B794" s="43" t="s">
        <v>2821</v>
      </c>
      <c r="C794" s="44" t="s">
        <v>2822</v>
      </c>
      <c r="D794" s="45" t="s">
        <v>2804</v>
      </c>
      <c r="E794" s="46" t="s">
        <v>102</v>
      </c>
      <c r="F794" s="45" t="s">
        <v>102</v>
      </c>
      <c r="G794" s="46" t="s">
        <v>102</v>
      </c>
      <c r="H794" s="47">
        <v>0</v>
      </c>
      <c r="I794" s="47">
        <v>0</v>
      </c>
      <c r="J794" s="46" t="s">
        <v>2805</v>
      </c>
      <c r="K794" s="48">
        <v>1</v>
      </c>
      <c r="L794" s="48" t="s">
        <v>2614</v>
      </c>
      <c r="M794" s="45" t="s">
        <v>117</v>
      </c>
      <c r="N794" s="49">
        <v>0</v>
      </c>
      <c r="O794" s="49">
        <v>0</v>
      </c>
      <c r="P794" s="49">
        <v>0</v>
      </c>
      <c r="Q794" s="45" t="s">
        <v>102</v>
      </c>
      <c r="R794" s="45" t="s">
        <v>102</v>
      </c>
      <c r="S794" s="45" t="s">
        <v>102</v>
      </c>
      <c r="T794" s="45" t="s">
        <v>2815</v>
      </c>
      <c r="U794" s="50">
        <v>4</v>
      </c>
    </row>
    <row r="795" spans="2:21" ht="14.5" outlineLevel="3">
      <c r="B795" s="43" t="s">
        <v>2823</v>
      </c>
      <c r="C795" s="44" t="s">
        <v>2824</v>
      </c>
      <c r="D795" s="45" t="s">
        <v>2804</v>
      </c>
      <c r="E795" s="46" t="s">
        <v>102</v>
      </c>
      <c r="F795" s="45" t="s">
        <v>102</v>
      </c>
      <c r="G795" s="46" t="s">
        <v>102</v>
      </c>
      <c r="H795" s="47">
        <v>0</v>
      </c>
      <c r="I795" s="47">
        <v>0</v>
      </c>
      <c r="J795" s="46" t="s">
        <v>2805</v>
      </c>
      <c r="K795" s="48">
        <v>1</v>
      </c>
      <c r="L795" s="48" t="s">
        <v>2614</v>
      </c>
      <c r="M795" s="45" t="s">
        <v>117</v>
      </c>
      <c r="N795" s="49">
        <v>0</v>
      </c>
      <c r="O795" s="49">
        <v>0</v>
      </c>
      <c r="P795" s="49">
        <v>0</v>
      </c>
      <c r="Q795" s="45" t="s">
        <v>102</v>
      </c>
      <c r="R795" s="45" t="s">
        <v>102</v>
      </c>
      <c r="S795" s="45" t="s">
        <v>102</v>
      </c>
      <c r="T795" s="45" t="s">
        <v>2825</v>
      </c>
      <c r="U795" s="50">
        <v>4</v>
      </c>
    </row>
    <row r="796" spans="2:21" ht="14.5" outlineLevel="3">
      <c r="B796" s="43" t="s">
        <v>2826</v>
      </c>
      <c r="C796" s="44" t="s">
        <v>2827</v>
      </c>
      <c r="D796" s="45" t="s">
        <v>2804</v>
      </c>
      <c r="E796" s="46" t="s">
        <v>102</v>
      </c>
      <c r="F796" s="45" t="s">
        <v>102</v>
      </c>
      <c r="G796" s="46" t="s">
        <v>102</v>
      </c>
      <c r="H796" s="47">
        <v>0</v>
      </c>
      <c r="I796" s="47">
        <v>0</v>
      </c>
      <c r="J796" s="46" t="s">
        <v>2805</v>
      </c>
      <c r="K796" s="48">
        <v>1</v>
      </c>
      <c r="L796" s="48" t="s">
        <v>2614</v>
      </c>
      <c r="M796" s="45" t="s">
        <v>117</v>
      </c>
      <c r="N796" s="49">
        <v>0</v>
      </c>
      <c r="O796" s="49">
        <v>0</v>
      </c>
      <c r="P796" s="49">
        <v>0</v>
      </c>
      <c r="Q796" s="45" t="s">
        <v>102</v>
      </c>
      <c r="R796" s="45" t="s">
        <v>102</v>
      </c>
      <c r="S796" s="45" t="s">
        <v>102</v>
      </c>
      <c r="T796" s="45" t="s">
        <v>2828</v>
      </c>
      <c r="U796" s="50">
        <v>4</v>
      </c>
    </row>
    <row r="797" spans="2:21" ht="14.5" outlineLevel="3">
      <c r="B797" s="43" t="s">
        <v>2829</v>
      </c>
      <c r="C797" s="44" t="s">
        <v>2830</v>
      </c>
      <c r="D797" s="45" t="s">
        <v>2804</v>
      </c>
      <c r="E797" s="46" t="s">
        <v>102</v>
      </c>
      <c r="F797" s="45" t="s">
        <v>102</v>
      </c>
      <c r="G797" s="46" t="s">
        <v>102</v>
      </c>
      <c r="H797" s="47">
        <v>0</v>
      </c>
      <c r="I797" s="47">
        <v>0</v>
      </c>
      <c r="J797" s="46" t="s">
        <v>2805</v>
      </c>
      <c r="K797" s="48">
        <v>1</v>
      </c>
      <c r="L797" s="48" t="s">
        <v>2614</v>
      </c>
      <c r="M797" s="45" t="s">
        <v>117</v>
      </c>
      <c r="N797" s="49">
        <v>0</v>
      </c>
      <c r="O797" s="49">
        <v>0</v>
      </c>
      <c r="P797" s="49">
        <v>0</v>
      </c>
      <c r="Q797" s="45" t="s">
        <v>102</v>
      </c>
      <c r="R797" s="45" t="s">
        <v>102</v>
      </c>
      <c r="S797" s="45" t="s">
        <v>102</v>
      </c>
      <c r="T797" s="45" t="s">
        <v>2831</v>
      </c>
      <c r="U797" s="50">
        <v>4</v>
      </c>
    </row>
    <row r="798" spans="2:21" ht="14.5" outlineLevel="3">
      <c r="B798" s="43" t="s">
        <v>2832</v>
      </c>
      <c r="C798" s="44" t="s">
        <v>2833</v>
      </c>
      <c r="D798" s="45" t="s">
        <v>2804</v>
      </c>
      <c r="E798" s="46" t="s">
        <v>102</v>
      </c>
      <c r="F798" s="45" t="s">
        <v>102</v>
      </c>
      <c r="G798" s="46" t="s">
        <v>102</v>
      </c>
      <c r="H798" s="47">
        <v>0</v>
      </c>
      <c r="I798" s="47">
        <v>0</v>
      </c>
      <c r="J798" s="46" t="s">
        <v>2805</v>
      </c>
      <c r="K798" s="48">
        <v>1</v>
      </c>
      <c r="L798" s="48" t="s">
        <v>2614</v>
      </c>
      <c r="M798" s="45" t="s">
        <v>117</v>
      </c>
      <c r="N798" s="49">
        <v>0</v>
      </c>
      <c r="O798" s="49">
        <v>0</v>
      </c>
      <c r="P798" s="49">
        <v>0</v>
      </c>
      <c r="Q798" s="45" t="s">
        <v>102</v>
      </c>
      <c r="R798" s="45" t="s">
        <v>102</v>
      </c>
      <c r="S798" s="45" t="s">
        <v>102</v>
      </c>
      <c r="T798" s="45" t="s">
        <v>527</v>
      </c>
      <c r="U798" s="50">
        <v>4</v>
      </c>
    </row>
    <row r="799" spans="2:21" ht="14.5" outlineLevel="3">
      <c r="B799" s="43" t="s">
        <v>2834</v>
      </c>
      <c r="C799" s="44" t="s">
        <v>2835</v>
      </c>
      <c r="D799" s="45" t="s">
        <v>2804</v>
      </c>
      <c r="E799" s="46" t="s">
        <v>102</v>
      </c>
      <c r="F799" s="45" t="s">
        <v>102</v>
      </c>
      <c r="G799" s="46" t="s">
        <v>102</v>
      </c>
      <c r="H799" s="47">
        <v>0</v>
      </c>
      <c r="I799" s="47">
        <v>0</v>
      </c>
      <c r="J799" s="46" t="s">
        <v>102</v>
      </c>
      <c r="K799" s="48">
        <v>0</v>
      </c>
      <c r="L799" s="48" t="s">
        <v>116</v>
      </c>
      <c r="M799" s="45" t="s">
        <v>102</v>
      </c>
      <c r="N799" s="49">
        <v>0</v>
      </c>
      <c r="O799" s="49">
        <v>0</v>
      </c>
      <c r="P799" s="49">
        <v>0</v>
      </c>
      <c r="Q799" s="45" t="s">
        <v>102</v>
      </c>
      <c r="R799" s="45" t="s">
        <v>102</v>
      </c>
      <c r="S799" s="45" t="s">
        <v>102</v>
      </c>
      <c r="T799" s="45" t="s">
        <v>2666</v>
      </c>
      <c r="U799" s="50">
        <v>4</v>
      </c>
    </row>
    <row r="800" spans="2:21" ht="14.5" outlineLevel="2">
      <c r="B800" s="35" t="s">
        <v>5170</v>
      </c>
      <c r="C800" s="36" t="s">
        <v>5171</v>
      </c>
      <c r="D800" s="37" t="s">
        <v>2804</v>
      </c>
      <c r="E800" s="38" t="s">
        <v>102</v>
      </c>
      <c r="F800" s="37" t="s">
        <v>102</v>
      </c>
      <c r="G800" s="38" t="s">
        <v>102</v>
      </c>
      <c r="H800" s="39">
        <v>0</v>
      </c>
      <c r="I800" s="39">
        <v>0</v>
      </c>
      <c r="J800" s="38" t="s">
        <v>102</v>
      </c>
      <c r="K800" s="40">
        <v>0</v>
      </c>
      <c r="L800" s="40" t="s">
        <v>116</v>
      </c>
      <c r="M800" s="37" t="s">
        <v>102</v>
      </c>
      <c r="N800" s="41">
        <v>0</v>
      </c>
      <c r="O800" s="41">
        <v>0</v>
      </c>
      <c r="P800" s="41">
        <v>0</v>
      </c>
      <c r="Q800" s="37" t="s">
        <v>102</v>
      </c>
      <c r="R800" s="37" t="s">
        <v>102</v>
      </c>
      <c r="S800" s="37" t="s">
        <v>102</v>
      </c>
      <c r="T800" s="37" t="s">
        <v>2854</v>
      </c>
      <c r="U800" s="42">
        <v>4</v>
      </c>
    </row>
    <row r="801" spans="2:21" ht="14.5" outlineLevel="3">
      <c r="B801" s="43" t="s">
        <v>2836</v>
      </c>
      <c r="C801" s="44" t="s">
        <v>2837</v>
      </c>
      <c r="D801" s="45" t="s">
        <v>102</v>
      </c>
      <c r="E801" s="46" t="s">
        <v>102</v>
      </c>
      <c r="F801" s="45" t="s">
        <v>102</v>
      </c>
      <c r="G801" s="46" t="s">
        <v>102</v>
      </c>
      <c r="H801" s="47">
        <v>0</v>
      </c>
      <c r="I801" s="47">
        <v>0</v>
      </c>
      <c r="J801" s="46" t="s">
        <v>102</v>
      </c>
      <c r="K801" s="48">
        <v>0</v>
      </c>
      <c r="L801" s="48" t="s">
        <v>102</v>
      </c>
      <c r="M801" s="45" t="s">
        <v>102</v>
      </c>
      <c r="N801" s="49">
        <v>0</v>
      </c>
      <c r="O801" s="49">
        <v>0</v>
      </c>
      <c r="P801" s="49">
        <v>0</v>
      </c>
      <c r="Q801" s="45" t="s">
        <v>102</v>
      </c>
      <c r="R801" s="45" t="s">
        <v>102</v>
      </c>
      <c r="S801" s="45" t="s">
        <v>2838</v>
      </c>
      <c r="T801" s="45" t="s">
        <v>102</v>
      </c>
      <c r="U801" s="50">
        <v>3</v>
      </c>
    </row>
    <row r="802" spans="2:21" ht="14.5" outlineLevel="3">
      <c r="B802" s="43" t="s">
        <v>2839</v>
      </c>
      <c r="C802" s="44" t="s">
        <v>2840</v>
      </c>
      <c r="D802" s="45" t="s">
        <v>2804</v>
      </c>
      <c r="E802" s="46" t="s">
        <v>102</v>
      </c>
      <c r="F802" s="45" t="s">
        <v>102</v>
      </c>
      <c r="G802" s="46" t="s">
        <v>102</v>
      </c>
      <c r="H802" s="47">
        <v>0</v>
      </c>
      <c r="I802" s="47">
        <v>0</v>
      </c>
      <c r="J802" s="46" t="s">
        <v>2805</v>
      </c>
      <c r="K802" s="48">
        <v>1</v>
      </c>
      <c r="L802" s="48" t="s">
        <v>2614</v>
      </c>
      <c r="M802" s="45" t="s">
        <v>117</v>
      </c>
      <c r="N802" s="49">
        <v>0</v>
      </c>
      <c r="O802" s="49">
        <v>0</v>
      </c>
      <c r="P802" s="49">
        <v>0</v>
      </c>
      <c r="Q802" s="45" t="s">
        <v>102</v>
      </c>
      <c r="R802" s="45" t="s">
        <v>102</v>
      </c>
      <c r="S802" s="45" t="s">
        <v>102</v>
      </c>
      <c r="T802" s="45" t="s">
        <v>1019</v>
      </c>
      <c r="U802" s="50">
        <v>4</v>
      </c>
    </row>
    <row r="803" spans="2:21" ht="14.5" outlineLevel="3">
      <c r="B803" s="43" t="s">
        <v>2841</v>
      </c>
      <c r="C803" s="44" t="s">
        <v>2842</v>
      </c>
      <c r="D803" s="45" t="s">
        <v>2804</v>
      </c>
      <c r="E803" s="46" t="s">
        <v>102</v>
      </c>
      <c r="F803" s="45" t="s">
        <v>102</v>
      </c>
      <c r="G803" s="46" t="s">
        <v>102</v>
      </c>
      <c r="H803" s="47">
        <v>0</v>
      </c>
      <c r="I803" s="47">
        <v>0</v>
      </c>
      <c r="J803" s="46" t="s">
        <v>2805</v>
      </c>
      <c r="K803" s="48">
        <v>1</v>
      </c>
      <c r="L803" s="48" t="s">
        <v>2614</v>
      </c>
      <c r="M803" s="45" t="s">
        <v>117</v>
      </c>
      <c r="N803" s="49">
        <v>0</v>
      </c>
      <c r="O803" s="49">
        <v>0</v>
      </c>
      <c r="P803" s="49">
        <v>0</v>
      </c>
      <c r="Q803" s="45" t="s">
        <v>102</v>
      </c>
      <c r="R803" s="45" t="s">
        <v>102</v>
      </c>
      <c r="S803" s="45" t="s">
        <v>102</v>
      </c>
      <c r="T803" s="45" t="s">
        <v>2815</v>
      </c>
      <c r="U803" s="50">
        <v>4</v>
      </c>
    </row>
    <row r="804" spans="2:21" ht="14.5" outlineLevel="2">
      <c r="B804" s="35" t="s">
        <v>2843</v>
      </c>
      <c r="C804" s="36" t="s">
        <v>2844</v>
      </c>
      <c r="D804" s="37" t="s">
        <v>2804</v>
      </c>
      <c r="E804" s="38" t="s">
        <v>102</v>
      </c>
      <c r="F804" s="37" t="s">
        <v>102</v>
      </c>
      <c r="G804" s="38" t="s">
        <v>102</v>
      </c>
      <c r="H804" s="39">
        <v>0</v>
      </c>
      <c r="I804" s="39">
        <v>0</v>
      </c>
      <c r="J804" s="38" t="s">
        <v>2805</v>
      </c>
      <c r="K804" s="40">
        <v>1</v>
      </c>
      <c r="L804" s="40" t="s">
        <v>2614</v>
      </c>
      <c r="M804" s="37" t="s">
        <v>117</v>
      </c>
      <c r="N804" s="41">
        <v>0</v>
      </c>
      <c r="O804" s="41">
        <v>0</v>
      </c>
      <c r="P804" s="41">
        <v>0</v>
      </c>
      <c r="Q804" s="37" t="s">
        <v>102</v>
      </c>
      <c r="R804" s="37" t="s">
        <v>102</v>
      </c>
      <c r="S804" s="37" t="s">
        <v>102</v>
      </c>
      <c r="T804" s="37" t="s">
        <v>461</v>
      </c>
      <c r="U804" s="42">
        <v>4</v>
      </c>
    </row>
    <row r="805" spans="2:21" ht="14.5" outlineLevel="3">
      <c r="B805" s="43" t="s">
        <v>5172</v>
      </c>
      <c r="C805" s="44" t="s">
        <v>2837</v>
      </c>
      <c r="D805" s="45" t="s">
        <v>2804</v>
      </c>
      <c r="E805" s="46" t="s">
        <v>102</v>
      </c>
      <c r="F805" s="45" t="s">
        <v>102</v>
      </c>
      <c r="G805" s="46" t="s">
        <v>102</v>
      </c>
      <c r="H805" s="47">
        <v>0</v>
      </c>
      <c r="I805" s="47">
        <v>0</v>
      </c>
      <c r="J805" s="46" t="s">
        <v>102</v>
      </c>
      <c r="K805" s="48">
        <v>0</v>
      </c>
      <c r="L805" s="48" t="s">
        <v>116</v>
      </c>
      <c r="M805" s="45" t="s">
        <v>102</v>
      </c>
      <c r="N805" s="49">
        <v>0</v>
      </c>
      <c r="O805" s="49">
        <v>0</v>
      </c>
      <c r="P805" s="49">
        <v>0</v>
      </c>
      <c r="Q805" s="45" t="s">
        <v>102</v>
      </c>
      <c r="R805" s="45" t="s">
        <v>102</v>
      </c>
      <c r="S805" s="45" t="s">
        <v>102</v>
      </c>
      <c r="T805" s="45" t="s">
        <v>2854</v>
      </c>
      <c r="U805" s="50">
        <v>4</v>
      </c>
    </row>
    <row r="806" spans="2:21" ht="14.5" outlineLevel="3">
      <c r="B806" s="43" t="s">
        <v>2845</v>
      </c>
      <c r="C806" s="44" t="s">
        <v>2846</v>
      </c>
      <c r="D806" s="45" t="s">
        <v>102</v>
      </c>
      <c r="E806" s="46" t="s">
        <v>102</v>
      </c>
      <c r="F806" s="45" t="s">
        <v>102</v>
      </c>
      <c r="G806" s="46" t="s">
        <v>102</v>
      </c>
      <c r="H806" s="47">
        <v>0</v>
      </c>
      <c r="I806" s="47">
        <v>0</v>
      </c>
      <c r="J806" s="46" t="s">
        <v>102</v>
      </c>
      <c r="K806" s="48">
        <v>0</v>
      </c>
      <c r="L806" s="48" t="s">
        <v>102</v>
      </c>
      <c r="M806" s="45" t="s">
        <v>102</v>
      </c>
      <c r="N806" s="49">
        <v>0</v>
      </c>
      <c r="O806" s="49">
        <v>0</v>
      </c>
      <c r="P806" s="49">
        <v>0</v>
      </c>
      <c r="Q806" s="45" t="s">
        <v>102</v>
      </c>
      <c r="R806" s="45" t="s">
        <v>102</v>
      </c>
      <c r="S806" s="45" t="s">
        <v>2847</v>
      </c>
      <c r="T806" s="45" t="s">
        <v>102</v>
      </c>
      <c r="U806" s="50">
        <v>3</v>
      </c>
    </row>
    <row r="807" spans="2:21" ht="14.5" outlineLevel="3">
      <c r="B807" s="43" t="s">
        <v>2848</v>
      </c>
      <c r="C807" s="44" t="s">
        <v>2849</v>
      </c>
      <c r="D807" s="45" t="s">
        <v>2804</v>
      </c>
      <c r="E807" s="46" t="s">
        <v>102</v>
      </c>
      <c r="F807" s="45" t="s">
        <v>102</v>
      </c>
      <c r="G807" s="46" t="s">
        <v>102</v>
      </c>
      <c r="H807" s="47">
        <v>0</v>
      </c>
      <c r="I807" s="47">
        <v>0</v>
      </c>
      <c r="J807" s="46" t="s">
        <v>2805</v>
      </c>
      <c r="K807" s="48">
        <v>1</v>
      </c>
      <c r="L807" s="48" t="s">
        <v>2614</v>
      </c>
      <c r="M807" s="45" t="s">
        <v>117</v>
      </c>
      <c r="N807" s="49">
        <v>0</v>
      </c>
      <c r="O807" s="49">
        <v>0</v>
      </c>
      <c r="P807" s="49">
        <v>0</v>
      </c>
      <c r="Q807" s="45" t="s">
        <v>102</v>
      </c>
      <c r="R807" s="45" t="s">
        <v>102</v>
      </c>
      <c r="S807" s="45" t="s">
        <v>102</v>
      </c>
      <c r="T807" s="45" t="s">
        <v>1019</v>
      </c>
      <c r="U807" s="50">
        <v>4</v>
      </c>
    </row>
    <row r="808" spans="2:21" ht="14.5" outlineLevel="2">
      <c r="B808" s="35" t="s">
        <v>2850</v>
      </c>
      <c r="C808" s="36" t="s">
        <v>2851</v>
      </c>
      <c r="D808" s="37" t="s">
        <v>2804</v>
      </c>
      <c r="E808" s="38" t="s">
        <v>102</v>
      </c>
      <c r="F808" s="37" t="s">
        <v>102</v>
      </c>
      <c r="G808" s="38" t="s">
        <v>102</v>
      </c>
      <c r="H808" s="39">
        <v>0</v>
      </c>
      <c r="I808" s="39">
        <v>0</v>
      </c>
      <c r="J808" s="38" t="s">
        <v>2805</v>
      </c>
      <c r="K808" s="40">
        <v>1</v>
      </c>
      <c r="L808" s="40" t="s">
        <v>2614</v>
      </c>
      <c r="M808" s="37" t="s">
        <v>117</v>
      </c>
      <c r="N808" s="41">
        <v>0</v>
      </c>
      <c r="O808" s="41">
        <v>0</v>
      </c>
      <c r="P808" s="41">
        <v>0</v>
      </c>
      <c r="Q808" s="37" t="s">
        <v>102</v>
      </c>
      <c r="R808" s="37" t="s">
        <v>102</v>
      </c>
      <c r="S808" s="37" t="s">
        <v>102</v>
      </c>
      <c r="T808" s="37" t="s">
        <v>2815</v>
      </c>
      <c r="U808" s="42">
        <v>4</v>
      </c>
    </row>
    <row r="809" spans="2:21" ht="14.5" outlineLevel="3">
      <c r="B809" s="43" t="s">
        <v>2852</v>
      </c>
      <c r="C809" s="44" t="s">
        <v>2853</v>
      </c>
      <c r="D809" s="45" t="s">
        <v>2804</v>
      </c>
      <c r="E809" s="46" t="s">
        <v>102</v>
      </c>
      <c r="F809" s="45" t="s">
        <v>102</v>
      </c>
      <c r="G809" s="46" t="s">
        <v>102</v>
      </c>
      <c r="H809" s="47">
        <v>0</v>
      </c>
      <c r="I809" s="47">
        <v>0</v>
      </c>
      <c r="J809" s="46" t="s">
        <v>2805</v>
      </c>
      <c r="K809" s="48">
        <v>1</v>
      </c>
      <c r="L809" s="48" t="s">
        <v>2614</v>
      </c>
      <c r="M809" s="45" t="s">
        <v>117</v>
      </c>
      <c r="N809" s="49">
        <v>0</v>
      </c>
      <c r="O809" s="49">
        <v>0</v>
      </c>
      <c r="P809" s="49">
        <v>0</v>
      </c>
      <c r="Q809" s="45" t="s">
        <v>102</v>
      </c>
      <c r="R809" s="45" t="s">
        <v>102</v>
      </c>
      <c r="S809" s="45" t="s">
        <v>102</v>
      </c>
      <c r="T809" s="45" t="s">
        <v>2854</v>
      </c>
      <c r="U809" s="50">
        <v>4</v>
      </c>
    </row>
    <row r="810" spans="2:21" ht="14.5" outlineLevel="3">
      <c r="B810" s="43" t="s">
        <v>2855</v>
      </c>
      <c r="C810" s="44" t="s">
        <v>2856</v>
      </c>
      <c r="D810" s="45" t="s">
        <v>102</v>
      </c>
      <c r="E810" s="46" t="s">
        <v>102</v>
      </c>
      <c r="F810" s="45" t="s">
        <v>102</v>
      </c>
      <c r="G810" s="46" t="s">
        <v>102</v>
      </c>
      <c r="H810" s="47">
        <v>0</v>
      </c>
      <c r="I810" s="47">
        <v>0</v>
      </c>
      <c r="J810" s="46" t="s">
        <v>102</v>
      </c>
      <c r="K810" s="48">
        <v>0</v>
      </c>
      <c r="L810" s="48" t="s">
        <v>102</v>
      </c>
      <c r="M810" s="45" t="s">
        <v>102</v>
      </c>
      <c r="N810" s="49">
        <v>0</v>
      </c>
      <c r="O810" s="49">
        <v>0</v>
      </c>
      <c r="P810" s="49">
        <v>0</v>
      </c>
      <c r="Q810" s="45" t="s">
        <v>102</v>
      </c>
      <c r="R810" s="45" t="s">
        <v>102</v>
      </c>
      <c r="S810" s="45" t="s">
        <v>2857</v>
      </c>
      <c r="T810" s="45" t="s">
        <v>102</v>
      </c>
      <c r="U810" s="50">
        <v>3</v>
      </c>
    </row>
    <row r="811" spans="2:21" ht="14.5" outlineLevel="2">
      <c r="B811" s="35" t="s">
        <v>2858</v>
      </c>
      <c r="C811" s="36" t="s">
        <v>2859</v>
      </c>
      <c r="D811" s="37" t="s">
        <v>2804</v>
      </c>
      <c r="E811" s="38" t="s">
        <v>102</v>
      </c>
      <c r="F811" s="37" t="s">
        <v>102</v>
      </c>
      <c r="G811" s="38" t="s">
        <v>102</v>
      </c>
      <c r="H811" s="39">
        <v>0</v>
      </c>
      <c r="I811" s="39">
        <v>0</v>
      </c>
      <c r="J811" s="38" t="s">
        <v>2805</v>
      </c>
      <c r="K811" s="40">
        <v>1</v>
      </c>
      <c r="L811" s="40" t="s">
        <v>2614</v>
      </c>
      <c r="M811" s="37" t="s">
        <v>117</v>
      </c>
      <c r="N811" s="41">
        <v>0</v>
      </c>
      <c r="O811" s="41">
        <v>0</v>
      </c>
      <c r="P811" s="41">
        <v>0</v>
      </c>
      <c r="Q811" s="37" t="s">
        <v>102</v>
      </c>
      <c r="R811" s="37" t="s">
        <v>102</v>
      </c>
      <c r="S811" s="37" t="s">
        <v>102</v>
      </c>
      <c r="T811" s="37" t="s">
        <v>1019</v>
      </c>
      <c r="U811" s="42">
        <v>4</v>
      </c>
    </row>
    <row r="812" spans="2:21" ht="14.5" outlineLevel="3">
      <c r="B812" s="43" t="s">
        <v>2860</v>
      </c>
      <c r="C812" s="44" t="s">
        <v>2861</v>
      </c>
      <c r="D812" s="45" t="s">
        <v>2804</v>
      </c>
      <c r="E812" s="46" t="s">
        <v>102</v>
      </c>
      <c r="F812" s="45" t="s">
        <v>102</v>
      </c>
      <c r="G812" s="46" t="s">
        <v>102</v>
      </c>
      <c r="H812" s="47">
        <v>0</v>
      </c>
      <c r="I812" s="47">
        <v>0</v>
      </c>
      <c r="J812" s="46" t="s">
        <v>2805</v>
      </c>
      <c r="K812" s="48">
        <v>1</v>
      </c>
      <c r="L812" s="48" t="s">
        <v>2614</v>
      </c>
      <c r="M812" s="45" t="s">
        <v>117</v>
      </c>
      <c r="N812" s="49">
        <v>0</v>
      </c>
      <c r="O812" s="49">
        <v>0</v>
      </c>
      <c r="P812" s="49">
        <v>0</v>
      </c>
      <c r="Q812" s="45" t="s">
        <v>102</v>
      </c>
      <c r="R812" s="45" t="s">
        <v>102</v>
      </c>
      <c r="S812" s="45" t="s">
        <v>102</v>
      </c>
      <c r="T812" s="45" t="s">
        <v>2815</v>
      </c>
      <c r="U812" s="50">
        <v>4</v>
      </c>
    </row>
    <row r="813" spans="2:21" ht="14.5" outlineLevel="2">
      <c r="B813" s="35" t="s">
        <v>5173</v>
      </c>
      <c r="C813" s="36" t="s">
        <v>5174</v>
      </c>
      <c r="D813" s="37" t="s">
        <v>2804</v>
      </c>
      <c r="E813" s="38" t="s">
        <v>102</v>
      </c>
      <c r="F813" s="37" t="s">
        <v>102</v>
      </c>
      <c r="G813" s="38" t="s">
        <v>102</v>
      </c>
      <c r="H813" s="39">
        <v>0</v>
      </c>
      <c r="I813" s="39">
        <v>0</v>
      </c>
      <c r="J813" s="38" t="s">
        <v>102</v>
      </c>
      <c r="K813" s="40">
        <v>0</v>
      </c>
      <c r="L813" s="40" t="s">
        <v>116</v>
      </c>
      <c r="M813" s="37" t="s">
        <v>102</v>
      </c>
      <c r="N813" s="41">
        <v>0</v>
      </c>
      <c r="O813" s="41">
        <v>0</v>
      </c>
      <c r="P813" s="41">
        <v>0</v>
      </c>
      <c r="Q813" s="37" t="s">
        <v>102</v>
      </c>
      <c r="R813" s="37" t="s">
        <v>102</v>
      </c>
      <c r="S813" s="37" t="s">
        <v>102</v>
      </c>
      <c r="T813" s="37" t="s">
        <v>2854</v>
      </c>
      <c r="U813" s="42">
        <v>4</v>
      </c>
    </row>
    <row r="814" spans="2:21" ht="14.5" outlineLevel="3">
      <c r="B814" s="43" t="s">
        <v>2862</v>
      </c>
      <c r="C814" s="44" t="s">
        <v>2863</v>
      </c>
      <c r="D814" s="45" t="s">
        <v>102</v>
      </c>
      <c r="E814" s="46" t="s">
        <v>102</v>
      </c>
      <c r="F814" s="45" t="s">
        <v>102</v>
      </c>
      <c r="G814" s="46" t="s">
        <v>102</v>
      </c>
      <c r="H814" s="47">
        <v>0</v>
      </c>
      <c r="I814" s="47">
        <v>0</v>
      </c>
      <c r="J814" s="46" t="s">
        <v>102</v>
      </c>
      <c r="K814" s="48">
        <v>0</v>
      </c>
      <c r="L814" s="48" t="s">
        <v>102</v>
      </c>
      <c r="M814" s="45" t="s">
        <v>102</v>
      </c>
      <c r="N814" s="49">
        <v>0</v>
      </c>
      <c r="O814" s="49">
        <v>0</v>
      </c>
      <c r="P814" s="49">
        <v>0</v>
      </c>
      <c r="Q814" s="45" t="s">
        <v>102</v>
      </c>
      <c r="R814" s="45" t="s">
        <v>102</v>
      </c>
      <c r="S814" s="45" t="s">
        <v>2864</v>
      </c>
      <c r="T814" s="45" t="s">
        <v>102</v>
      </c>
      <c r="U814" s="50">
        <v>3</v>
      </c>
    </row>
    <row r="815" spans="2:21" ht="14.5" outlineLevel="2">
      <c r="B815" s="35" t="s">
        <v>2865</v>
      </c>
      <c r="C815" s="36" t="s">
        <v>2866</v>
      </c>
      <c r="D815" s="37" t="s">
        <v>2804</v>
      </c>
      <c r="E815" s="38" t="s">
        <v>102</v>
      </c>
      <c r="F815" s="37" t="s">
        <v>102</v>
      </c>
      <c r="G815" s="38" t="s">
        <v>102</v>
      </c>
      <c r="H815" s="39">
        <v>0</v>
      </c>
      <c r="I815" s="39">
        <v>0</v>
      </c>
      <c r="J815" s="38" t="s">
        <v>2805</v>
      </c>
      <c r="K815" s="40">
        <v>1</v>
      </c>
      <c r="L815" s="40" t="s">
        <v>2614</v>
      </c>
      <c r="M815" s="37" t="s">
        <v>117</v>
      </c>
      <c r="N815" s="41">
        <v>0</v>
      </c>
      <c r="O815" s="41">
        <v>0</v>
      </c>
      <c r="P815" s="41">
        <v>0</v>
      </c>
      <c r="Q815" s="37" t="s">
        <v>102</v>
      </c>
      <c r="R815" s="37" t="s">
        <v>102</v>
      </c>
      <c r="S815" s="37" t="s">
        <v>102</v>
      </c>
      <c r="T815" s="37" t="s">
        <v>1019</v>
      </c>
      <c r="U815" s="42">
        <v>4</v>
      </c>
    </row>
    <row r="816" spans="2:21" ht="14.5" outlineLevel="2">
      <c r="B816" s="35" t="s">
        <v>2867</v>
      </c>
      <c r="C816" s="36" t="s">
        <v>2868</v>
      </c>
      <c r="D816" s="37" t="s">
        <v>102</v>
      </c>
      <c r="E816" s="38" t="s">
        <v>102</v>
      </c>
      <c r="F816" s="37" t="s">
        <v>102</v>
      </c>
      <c r="G816" s="38" t="s">
        <v>102</v>
      </c>
      <c r="H816" s="39">
        <v>0</v>
      </c>
      <c r="I816" s="39">
        <v>0</v>
      </c>
      <c r="J816" s="38" t="s">
        <v>102</v>
      </c>
      <c r="K816" s="40">
        <v>0</v>
      </c>
      <c r="L816" s="40" t="s">
        <v>102</v>
      </c>
      <c r="M816" s="37" t="s">
        <v>102</v>
      </c>
      <c r="N816" s="41">
        <v>0</v>
      </c>
      <c r="O816" s="41">
        <v>0</v>
      </c>
      <c r="P816" s="41">
        <v>0</v>
      </c>
      <c r="Q816" s="37" t="s">
        <v>102</v>
      </c>
      <c r="R816" s="37" t="s">
        <v>102</v>
      </c>
      <c r="S816" s="37" t="s">
        <v>2869</v>
      </c>
      <c r="T816" s="37" t="s">
        <v>102</v>
      </c>
      <c r="U816" s="42">
        <v>3</v>
      </c>
    </row>
    <row r="817" spans="2:21" ht="14.5" outlineLevel="3">
      <c r="B817" s="43" t="s">
        <v>2870</v>
      </c>
      <c r="C817" s="44" t="s">
        <v>2871</v>
      </c>
      <c r="D817" s="45" t="s">
        <v>2804</v>
      </c>
      <c r="E817" s="46" t="s">
        <v>102</v>
      </c>
      <c r="F817" s="45" t="s">
        <v>102</v>
      </c>
      <c r="G817" s="46" t="s">
        <v>102</v>
      </c>
      <c r="H817" s="47">
        <v>0</v>
      </c>
      <c r="I817" s="47">
        <v>0</v>
      </c>
      <c r="J817" s="46" t="s">
        <v>2805</v>
      </c>
      <c r="K817" s="48">
        <v>1</v>
      </c>
      <c r="L817" s="48" t="s">
        <v>2614</v>
      </c>
      <c r="M817" s="45" t="s">
        <v>117</v>
      </c>
      <c r="N817" s="49">
        <v>0</v>
      </c>
      <c r="O817" s="49">
        <v>0</v>
      </c>
      <c r="P817" s="49">
        <v>0</v>
      </c>
      <c r="Q817" s="45" t="s">
        <v>102</v>
      </c>
      <c r="R817" s="45" t="s">
        <v>102</v>
      </c>
      <c r="S817" s="45" t="s">
        <v>102</v>
      </c>
      <c r="T817" s="45" t="s">
        <v>1019</v>
      </c>
      <c r="U817" s="50">
        <v>4</v>
      </c>
    </row>
    <row r="818" spans="2:21" ht="14.5" outlineLevel="2">
      <c r="B818" s="35" t="s">
        <v>2872</v>
      </c>
      <c r="C818" s="36" t="s">
        <v>2873</v>
      </c>
      <c r="D818" s="37" t="s">
        <v>102</v>
      </c>
      <c r="E818" s="38" t="s">
        <v>102</v>
      </c>
      <c r="F818" s="37" t="s">
        <v>102</v>
      </c>
      <c r="G818" s="38" t="s">
        <v>102</v>
      </c>
      <c r="H818" s="39">
        <v>0</v>
      </c>
      <c r="I818" s="39">
        <v>0</v>
      </c>
      <c r="J818" s="38" t="s">
        <v>102</v>
      </c>
      <c r="K818" s="40">
        <v>0</v>
      </c>
      <c r="L818" s="40" t="s">
        <v>102</v>
      </c>
      <c r="M818" s="37" t="s">
        <v>102</v>
      </c>
      <c r="N818" s="41">
        <v>0</v>
      </c>
      <c r="O818" s="41">
        <v>0</v>
      </c>
      <c r="P818" s="41">
        <v>0</v>
      </c>
      <c r="Q818" s="37" t="s">
        <v>102</v>
      </c>
      <c r="R818" s="37" t="s">
        <v>102</v>
      </c>
      <c r="S818" s="37" t="s">
        <v>2874</v>
      </c>
      <c r="T818" s="37" t="s">
        <v>102</v>
      </c>
      <c r="U818" s="42">
        <v>3</v>
      </c>
    </row>
    <row r="819" spans="2:21" ht="14.5" outlineLevel="3">
      <c r="B819" s="43" t="s">
        <v>2875</v>
      </c>
      <c r="C819" s="44" t="s">
        <v>2876</v>
      </c>
      <c r="D819" s="45" t="s">
        <v>102</v>
      </c>
      <c r="E819" s="46" t="s">
        <v>102</v>
      </c>
      <c r="F819" s="45" t="s">
        <v>102</v>
      </c>
      <c r="G819" s="46" t="s">
        <v>102</v>
      </c>
      <c r="H819" s="47">
        <v>0</v>
      </c>
      <c r="I819" s="47">
        <v>0</v>
      </c>
      <c r="J819" s="46" t="s">
        <v>102</v>
      </c>
      <c r="K819" s="48">
        <v>0</v>
      </c>
      <c r="L819" s="48" t="s">
        <v>102</v>
      </c>
      <c r="M819" s="45" t="s">
        <v>102</v>
      </c>
      <c r="N819" s="49">
        <v>0</v>
      </c>
      <c r="O819" s="49">
        <v>0</v>
      </c>
      <c r="P819" s="49">
        <v>0</v>
      </c>
      <c r="Q819" s="45" t="s">
        <v>102</v>
      </c>
      <c r="R819" s="45" t="s">
        <v>102</v>
      </c>
      <c r="S819" s="45" t="s">
        <v>2877</v>
      </c>
      <c r="T819" s="45" t="s">
        <v>102</v>
      </c>
      <c r="U819" s="50">
        <v>3</v>
      </c>
    </row>
    <row r="820" spans="2:21" ht="14.5" outlineLevel="3">
      <c r="B820" s="43" t="s">
        <v>2878</v>
      </c>
      <c r="C820" s="44" t="s">
        <v>2879</v>
      </c>
      <c r="D820" s="45" t="s">
        <v>2804</v>
      </c>
      <c r="E820" s="46" t="s">
        <v>102</v>
      </c>
      <c r="F820" s="45" t="s">
        <v>102</v>
      </c>
      <c r="G820" s="46" t="s">
        <v>102</v>
      </c>
      <c r="H820" s="47">
        <v>0</v>
      </c>
      <c r="I820" s="47">
        <v>0</v>
      </c>
      <c r="J820" s="46" t="s">
        <v>2805</v>
      </c>
      <c r="K820" s="48">
        <v>1</v>
      </c>
      <c r="L820" s="48" t="s">
        <v>2614</v>
      </c>
      <c r="M820" s="45" t="s">
        <v>117</v>
      </c>
      <c r="N820" s="49">
        <v>0</v>
      </c>
      <c r="O820" s="49">
        <v>0</v>
      </c>
      <c r="P820" s="49">
        <v>0</v>
      </c>
      <c r="Q820" s="45" t="s">
        <v>102</v>
      </c>
      <c r="R820" s="45" t="s">
        <v>102</v>
      </c>
      <c r="S820" s="45" t="s">
        <v>102</v>
      </c>
      <c r="T820" s="45" t="s">
        <v>1019</v>
      </c>
      <c r="U820" s="50">
        <v>4</v>
      </c>
    </row>
    <row r="821" spans="2:21" ht="14.5" outlineLevel="2">
      <c r="B821" s="35" t="s">
        <v>2880</v>
      </c>
      <c r="C821" s="36" t="s">
        <v>2881</v>
      </c>
      <c r="D821" s="37" t="s">
        <v>102</v>
      </c>
      <c r="E821" s="38" t="s">
        <v>102</v>
      </c>
      <c r="F821" s="37" t="s">
        <v>102</v>
      </c>
      <c r="G821" s="38" t="s">
        <v>102</v>
      </c>
      <c r="H821" s="39">
        <v>0</v>
      </c>
      <c r="I821" s="39">
        <v>0</v>
      </c>
      <c r="J821" s="38" t="s">
        <v>102</v>
      </c>
      <c r="K821" s="40">
        <v>0</v>
      </c>
      <c r="L821" s="40" t="s">
        <v>102</v>
      </c>
      <c r="M821" s="37" t="s">
        <v>102</v>
      </c>
      <c r="N821" s="41">
        <v>0</v>
      </c>
      <c r="O821" s="41">
        <v>0</v>
      </c>
      <c r="P821" s="41">
        <v>0</v>
      </c>
      <c r="Q821" s="37" t="s">
        <v>102</v>
      </c>
      <c r="R821" s="37" t="s">
        <v>102</v>
      </c>
      <c r="S821" s="37" t="s">
        <v>2882</v>
      </c>
      <c r="T821" s="37" t="s">
        <v>102</v>
      </c>
      <c r="U821" s="42">
        <v>3</v>
      </c>
    </row>
    <row r="822" spans="2:21" ht="14.5" outlineLevel="3">
      <c r="B822" s="43" t="s">
        <v>2883</v>
      </c>
      <c r="C822" s="44" t="s">
        <v>2884</v>
      </c>
      <c r="D822" s="45" t="s">
        <v>2804</v>
      </c>
      <c r="E822" s="46" t="s">
        <v>102</v>
      </c>
      <c r="F822" s="45" t="s">
        <v>102</v>
      </c>
      <c r="G822" s="46" t="s">
        <v>102</v>
      </c>
      <c r="H822" s="47">
        <v>0</v>
      </c>
      <c r="I822" s="47">
        <v>0</v>
      </c>
      <c r="J822" s="46" t="s">
        <v>2805</v>
      </c>
      <c r="K822" s="48">
        <v>1</v>
      </c>
      <c r="L822" s="48" t="s">
        <v>2614</v>
      </c>
      <c r="M822" s="45" t="s">
        <v>117</v>
      </c>
      <c r="N822" s="49">
        <v>0</v>
      </c>
      <c r="O822" s="49">
        <v>0</v>
      </c>
      <c r="P822" s="49">
        <v>0</v>
      </c>
      <c r="Q822" s="45" t="s">
        <v>102</v>
      </c>
      <c r="R822" s="45" t="s">
        <v>102</v>
      </c>
      <c r="S822" s="45" t="s">
        <v>102</v>
      </c>
      <c r="T822" s="45" t="s">
        <v>1019</v>
      </c>
      <c r="U822" s="50">
        <v>4</v>
      </c>
    </row>
    <row r="823" spans="2:21" ht="14.5" outlineLevel="2">
      <c r="B823" s="35" t="s">
        <v>2885</v>
      </c>
      <c r="C823" s="36" t="s">
        <v>2886</v>
      </c>
      <c r="D823" s="37" t="s">
        <v>2804</v>
      </c>
      <c r="E823" s="38" t="s">
        <v>102</v>
      </c>
      <c r="F823" s="37" t="s">
        <v>102</v>
      </c>
      <c r="G823" s="38" t="s">
        <v>102</v>
      </c>
      <c r="H823" s="39">
        <v>0</v>
      </c>
      <c r="I823" s="39">
        <v>0</v>
      </c>
      <c r="J823" s="38" t="s">
        <v>2805</v>
      </c>
      <c r="K823" s="40">
        <v>1</v>
      </c>
      <c r="L823" s="40" t="s">
        <v>2614</v>
      </c>
      <c r="M823" s="37" t="s">
        <v>117</v>
      </c>
      <c r="N823" s="41">
        <v>0</v>
      </c>
      <c r="O823" s="41">
        <v>0</v>
      </c>
      <c r="P823" s="41">
        <v>0</v>
      </c>
      <c r="Q823" s="37" t="s">
        <v>102</v>
      </c>
      <c r="R823" s="37" t="s">
        <v>102</v>
      </c>
      <c r="S823" s="37" t="s">
        <v>102</v>
      </c>
      <c r="T823" s="37" t="s">
        <v>2743</v>
      </c>
      <c r="U823" s="42">
        <v>4</v>
      </c>
    </row>
    <row r="824" spans="2:21" ht="14.5" outlineLevel="3">
      <c r="B824" s="43" t="s">
        <v>2887</v>
      </c>
      <c r="C824" s="44" t="s">
        <v>2888</v>
      </c>
      <c r="D824" s="45" t="s">
        <v>102</v>
      </c>
      <c r="E824" s="46" t="s">
        <v>102</v>
      </c>
      <c r="F824" s="45" t="s">
        <v>102</v>
      </c>
      <c r="G824" s="46" t="s">
        <v>102</v>
      </c>
      <c r="H824" s="47">
        <v>0</v>
      </c>
      <c r="I824" s="47">
        <v>0</v>
      </c>
      <c r="J824" s="46" t="s">
        <v>102</v>
      </c>
      <c r="K824" s="48">
        <v>0</v>
      </c>
      <c r="L824" s="48" t="s">
        <v>102</v>
      </c>
      <c r="M824" s="45" t="s">
        <v>102</v>
      </c>
      <c r="N824" s="49">
        <v>0</v>
      </c>
      <c r="O824" s="49">
        <v>0</v>
      </c>
      <c r="P824" s="49">
        <v>0</v>
      </c>
      <c r="Q824" s="45" t="s">
        <v>102</v>
      </c>
      <c r="R824" s="45" t="s">
        <v>102</v>
      </c>
      <c r="S824" s="45" t="s">
        <v>2889</v>
      </c>
      <c r="T824" s="45" t="s">
        <v>102</v>
      </c>
      <c r="U824" s="50">
        <v>3</v>
      </c>
    </row>
    <row r="825" spans="2:21" ht="14.5" outlineLevel="3">
      <c r="B825" s="43" t="s">
        <v>2890</v>
      </c>
      <c r="C825" s="44" t="s">
        <v>2891</v>
      </c>
      <c r="D825" s="45" t="s">
        <v>2804</v>
      </c>
      <c r="E825" s="46" t="s">
        <v>102</v>
      </c>
      <c r="F825" s="45" t="s">
        <v>102</v>
      </c>
      <c r="G825" s="46" t="s">
        <v>102</v>
      </c>
      <c r="H825" s="47">
        <v>0</v>
      </c>
      <c r="I825" s="47">
        <v>0</v>
      </c>
      <c r="J825" s="46" t="s">
        <v>2805</v>
      </c>
      <c r="K825" s="48">
        <v>1</v>
      </c>
      <c r="L825" s="48" t="s">
        <v>2614</v>
      </c>
      <c r="M825" s="45" t="s">
        <v>117</v>
      </c>
      <c r="N825" s="49">
        <v>0</v>
      </c>
      <c r="O825" s="49">
        <v>0</v>
      </c>
      <c r="P825" s="49">
        <v>0</v>
      </c>
      <c r="Q825" s="45" t="s">
        <v>102</v>
      </c>
      <c r="R825" s="45" t="s">
        <v>102</v>
      </c>
      <c r="S825" s="45" t="s">
        <v>102</v>
      </c>
      <c r="T825" s="45" t="s">
        <v>1019</v>
      </c>
      <c r="U825" s="50">
        <v>4</v>
      </c>
    </row>
    <row r="826" spans="2:21" ht="14.5" outlineLevel="2">
      <c r="B826" s="35" t="s">
        <v>2892</v>
      </c>
      <c r="C826" s="36" t="s">
        <v>2893</v>
      </c>
      <c r="D826" s="37" t="s">
        <v>102</v>
      </c>
      <c r="E826" s="38" t="s">
        <v>102</v>
      </c>
      <c r="F826" s="37" t="s">
        <v>102</v>
      </c>
      <c r="G826" s="38" t="s">
        <v>102</v>
      </c>
      <c r="H826" s="39">
        <v>0</v>
      </c>
      <c r="I826" s="39">
        <v>0</v>
      </c>
      <c r="J826" s="38" t="s">
        <v>102</v>
      </c>
      <c r="K826" s="40">
        <v>0</v>
      </c>
      <c r="L826" s="40" t="s">
        <v>102</v>
      </c>
      <c r="M826" s="37" t="s">
        <v>102</v>
      </c>
      <c r="N826" s="41">
        <v>0</v>
      </c>
      <c r="O826" s="41">
        <v>0</v>
      </c>
      <c r="P826" s="41">
        <v>0</v>
      </c>
      <c r="Q826" s="37" t="s">
        <v>102</v>
      </c>
      <c r="R826" s="37" t="s">
        <v>102</v>
      </c>
      <c r="S826" s="37" t="s">
        <v>2894</v>
      </c>
      <c r="T826" s="37" t="s">
        <v>102</v>
      </c>
      <c r="U826" s="42">
        <v>3</v>
      </c>
    </row>
    <row r="827" spans="2:21" ht="14.5" outlineLevel="3">
      <c r="B827" s="43" t="s">
        <v>2895</v>
      </c>
      <c r="C827" s="44" t="s">
        <v>2896</v>
      </c>
      <c r="D827" s="45" t="s">
        <v>2804</v>
      </c>
      <c r="E827" s="46" t="s">
        <v>102</v>
      </c>
      <c r="F827" s="45" t="s">
        <v>102</v>
      </c>
      <c r="G827" s="46" t="s">
        <v>102</v>
      </c>
      <c r="H827" s="47">
        <v>0</v>
      </c>
      <c r="I827" s="47">
        <v>0</v>
      </c>
      <c r="J827" s="46" t="s">
        <v>2805</v>
      </c>
      <c r="K827" s="48">
        <v>1</v>
      </c>
      <c r="L827" s="48" t="s">
        <v>2614</v>
      </c>
      <c r="M827" s="45" t="s">
        <v>117</v>
      </c>
      <c r="N827" s="49">
        <v>0</v>
      </c>
      <c r="O827" s="49">
        <v>0</v>
      </c>
      <c r="P827" s="49">
        <v>0</v>
      </c>
      <c r="Q827" s="45" t="s">
        <v>102</v>
      </c>
      <c r="R827" s="45" t="s">
        <v>102</v>
      </c>
      <c r="S827" s="45" t="s">
        <v>102</v>
      </c>
      <c r="T827" s="45" t="s">
        <v>1019</v>
      </c>
      <c r="U827" s="50">
        <v>4</v>
      </c>
    </row>
    <row r="828" spans="2:21" ht="14.5" outlineLevel="1">
      <c r="B828" s="27" t="s">
        <v>2897</v>
      </c>
      <c r="C828" s="28" t="s">
        <v>2898</v>
      </c>
      <c r="D828" s="29" t="s">
        <v>2804</v>
      </c>
      <c r="E828" s="30" t="s">
        <v>102</v>
      </c>
      <c r="F828" s="29" t="s">
        <v>102</v>
      </c>
      <c r="G828" s="30" t="s">
        <v>102</v>
      </c>
      <c r="H828" s="31">
        <v>0</v>
      </c>
      <c r="I828" s="31">
        <v>0</v>
      </c>
      <c r="J828" s="30" t="s">
        <v>2805</v>
      </c>
      <c r="K828" s="32">
        <v>1</v>
      </c>
      <c r="L828" s="32" t="s">
        <v>2614</v>
      </c>
      <c r="M828" s="29" t="s">
        <v>117</v>
      </c>
      <c r="N828" s="33">
        <v>0</v>
      </c>
      <c r="O828" s="33">
        <v>0</v>
      </c>
      <c r="P828" s="33">
        <v>0</v>
      </c>
      <c r="Q828" s="29" t="s">
        <v>102</v>
      </c>
      <c r="R828" s="29" t="s">
        <v>102</v>
      </c>
      <c r="S828" s="29" t="s">
        <v>102</v>
      </c>
      <c r="T828" s="29" t="s">
        <v>2743</v>
      </c>
      <c r="U828" s="34">
        <v>4</v>
      </c>
    </row>
    <row r="829" spans="2:21" ht="14.5" outlineLevel="2">
      <c r="B829" s="35" t="s">
        <v>2899</v>
      </c>
      <c r="C829" s="36" t="s">
        <v>2900</v>
      </c>
      <c r="D829" s="37" t="s">
        <v>102</v>
      </c>
      <c r="E829" s="38" t="s">
        <v>102</v>
      </c>
      <c r="F829" s="37" t="s">
        <v>102</v>
      </c>
      <c r="G829" s="38" t="s">
        <v>102</v>
      </c>
      <c r="H829" s="39">
        <v>0</v>
      </c>
      <c r="I829" s="39">
        <v>0</v>
      </c>
      <c r="J829" s="38" t="s">
        <v>102</v>
      </c>
      <c r="K829" s="40">
        <v>0</v>
      </c>
      <c r="L829" s="40" t="s">
        <v>102</v>
      </c>
      <c r="M829" s="37" t="s">
        <v>102</v>
      </c>
      <c r="N829" s="41">
        <v>0</v>
      </c>
      <c r="O829" s="41">
        <v>0</v>
      </c>
      <c r="P829" s="41">
        <v>0</v>
      </c>
      <c r="Q829" s="37" t="s">
        <v>102</v>
      </c>
      <c r="R829" s="37" t="s">
        <v>102</v>
      </c>
      <c r="S829" s="37" t="s">
        <v>2901</v>
      </c>
      <c r="T829" s="37" t="s">
        <v>102</v>
      </c>
      <c r="U829" s="42">
        <v>3</v>
      </c>
    </row>
    <row r="830" spans="2:21" ht="14.5" outlineLevel="3">
      <c r="B830" s="43" t="s">
        <v>2902</v>
      </c>
      <c r="C830" s="44" t="s">
        <v>2903</v>
      </c>
      <c r="D830" s="45" t="s">
        <v>2804</v>
      </c>
      <c r="E830" s="46" t="s">
        <v>102</v>
      </c>
      <c r="F830" s="45" t="s">
        <v>102</v>
      </c>
      <c r="G830" s="46" t="s">
        <v>102</v>
      </c>
      <c r="H830" s="47">
        <v>0</v>
      </c>
      <c r="I830" s="47">
        <v>0</v>
      </c>
      <c r="J830" s="46" t="s">
        <v>102</v>
      </c>
      <c r="K830" s="48">
        <v>0</v>
      </c>
      <c r="L830" s="48" t="s">
        <v>116</v>
      </c>
      <c r="M830" s="45" t="s">
        <v>102</v>
      </c>
      <c r="N830" s="49">
        <v>0</v>
      </c>
      <c r="O830" s="49">
        <v>0</v>
      </c>
      <c r="P830" s="49">
        <v>0</v>
      </c>
      <c r="Q830" s="45" t="s">
        <v>102</v>
      </c>
      <c r="R830" s="45" t="s">
        <v>102</v>
      </c>
      <c r="S830" s="45" t="s">
        <v>102</v>
      </c>
      <c r="T830" s="45" t="s">
        <v>2904</v>
      </c>
      <c r="U830" s="50">
        <v>4</v>
      </c>
    </row>
    <row r="831" spans="2:21" ht="14.5" outlineLevel="3">
      <c r="B831" s="43" t="s">
        <v>2905</v>
      </c>
      <c r="C831" s="44" t="s">
        <v>2906</v>
      </c>
      <c r="D831" s="45" t="s">
        <v>102</v>
      </c>
      <c r="E831" s="46" t="s">
        <v>102</v>
      </c>
      <c r="F831" s="45" t="s">
        <v>102</v>
      </c>
      <c r="G831" s="46" t="s">
        <v>102</v>
      </c>
      <c r="H831" s="47">
        <v>0</v>
      </c>
      <c r="I831" s="47">
        <v>0</v>
      </c>
      <c r="J831" s="46" t="s">
        <v>102</v>
      </c>
      <c r="K831" s="48">
        <v>0</v>
      </c>
      <c r="L831" s="48" t="s">
        <v>102</v>
      </c>
      <c r="M831" s="45" t="s">
        <v>102</v>
      </c>
      <c r="N831" s="49">
        <v>0</v>
      </c>
      <c r="O831" s="49">
        <v>0</v>
      </c>
      <c r="P831" s="49">
        <v>0</v>
      </c>
      <c r="Q831" s="45" t="s">
        <v>102</v>
      </c>
      <c r="R831" s="45" t="s">
        <v>2907</v>
      </c>
      <c r="S831" s="45" t="s">
        <v>102</v>
      </c>
      <c r="T831" s="45" t="s">
        <v>102</v>
      </c>
      <c r="U831" s="50">
        <v>2</v>
      </c>
    </row>
    <row r="832" spans="2:21" ht="14.5" outlineLevel="2">
      <c r="B832" s="35" t="s">
        <v>2908</v>
      </c>
      <c r="C832" s="36" t="s">
        <v>2909</v>
      </c>
      <c r="D832" s="37" t="s">
        <v>102</v>
      </c>
      <c r="E832" s="38" t="s">
        <v>102</v>
      </c>
      <c r="F832" s="37" t="s">
        <v>102</v>
      </c>
      <c r="G832" s="38" t="s">
        <v>102</v>
      </c>
      <c r="H832" s="39">
        <v>0</v>
      </c>
      <c r="I832" s="39">
        <v>0</v>
      </c>
      <c r="J832" s="38" t="s">
        <v>102</v>
      </c>
      <c r="K832" s="40">
        <v>0</v>
      </c>
      <c r="L832" s="40" t="s">
        <v>102</v>
      </c>
      <c r="M832" s="37" t="s">
        <v>102</v>
      </c>
      <c r="N832" s="41">
        <v>0</v>
      </c>
      <c r="O832" s="41">
        <v>0</v>
      </c>
      <c r="P832" s="41">
        <v>0</v>
      </c>
      <c r="Q832" s="37" t="s">
        <v>102</v>
      </c>
      <c r="R832" s="37" t="s">
        <v>102</v>
      </c>
      <c r="S832" s="37" t="s">
        <v>2910</v>
      </c>
      <c r="T832" s="37" t="s">
        <v>102</v>
      </c>
      <c r="U832" s="42">
        <v>3</v>
      </c>
    </row>
    <row r="833" spans="2:21" ht="14.5" outlineLevel="3">
      <c r="B833" s="43" t="s">
        <v>2911</v>
      </c>
      <c r="C833" s="44" t="s">
        <v>2912</v>
      </c>
      <c r="D833" s="45" t="s">
        <v>2804</v>
      </c>
      <c r="E833" s="46" t="s">
        <v>102</v>
      </c>
      <c r="F833" s="45" t="s">
        <v>102</v>
      </c>
      <c r="G833" s="46" t="s">
        <v>102</v>
      </c>
      <c r="H833" s="47">
        <v>0</v>
      </c>
      <c r="I833" s="47">
        <v>0</v>
      </c>
      <c r="J833" s="46" t="s">
        <v>2613</v>
      </c>
      <c r="K833" s="48">
        <v>1</v>
      </c>
      <c r="L833" s="48" t="s">
        <v>2614</v>
      </c>
      <c r="M833" s="45" t="s">
        <v>117</v>
      </c>
      <c r="N833" s="49">
        <v>0</v>
      </c>
      <c r="O833" s="49">
        <v>0</v>
      </c>
      <c r="P833" s="49">
        <v>0</v>
      </c>
      <c r="Q833" s="45" t="s">
        <v>102</v>
      </c>
      <c r="R833" s="45" t="s">
        <v>102</v>
      </c>
      <c r="S833" s="45" t="s">
        <v>102</v>
      </c>
      <c r="T833" s="45" t="s">
        <v>1019</v>
      </c>
      <c r="U833" s="50">
        <v>4</v>
      </c>
    </row>
    <row r="834" spans="2:21" ht="14.5" outlineLevel="3">
      <c r="B834" s="43" t="s">
        <v>2913</v>
      </c>
      <c r="C834" s="44" t="s">
        <v>2914</v>
      </c>
      <c r="D834" s="45" t="s">
        <v>2804</v>
      </c>
      <c r="E834" s="46" t="s">
        <v>102</v>
      </c>
      <c r="F834" s="45" t="s">
        <v>102</v>
      </c>
      <c r="G834" s="46" t="s">
        <v>102</v>
      </c>
      <c r="H834" s="47">
        <v>0</v>
      </c>
      <c r="I834" s="47">
        <v>0</v>
      </c>
      <c r="J834" s="46" t="s">
        <v>2613</v>
      </c>
      <c r="K834" s="48">
        <v>1</v>
      </c>
      <c r="L834" s="48" t="s">
        <v>2614</v>
      </c>
      <c r="M834" s="45" t="s">
        <v>117</v>
      </c>
      <c r="N834" s="49">
        <v>0</v>
      </c>
      <c r="O834" s="49">
        <v>0</v>
      </c>
      <c r="P834" s="49">
        <v>0</v>
      </c>
      <c r="Q834" s="45" t="s">
        <v>102</v>
      </c>
      <c r="R834" s="45" t="s">
        <v>102</v>
      </c>
      <c r="S834" s="45" t="s">
        <v>102</v>
      </c>
      <c r="T834" s="45" t="s">
        <v>2666</v>
      </c>
      <c r="U834" s="50">
        <v>4</v>
      </c>
    </row>
    <row r="835" spans="2:21" ht="14.5" outlineLevel="3">
      <c r="B835" s="43" t="s">
        <v>2915</v>
      </c>
      <c r="C835" s="44" t="s">
        <v>2916</v>
      </c>
      <c r="D835" s="45" t="s">
        <v>102</v>
      </c>
      <c r="E835" s="46" t="s">
        <v>102</v>
      </c>
      <c r="F835" s="45" t="s">
        <v>102</v>
      </c>
      <c r="G835" s="46" t="s">
        <v>102</v>
      </c>
      <c r="H835" s="47">
        <v>0</v>
      </c>
      <c r="I835" s="47">
        <v>0</v>
      </c>
      <c r="J835" s="46" t="s">
        <v>102</v>
      </c>
      <c r="K835" s="48">
        <v>0</v>
      </c>
      <c r="L835" s="48" t="s">
        <v>102</v>
      </c>
      <c r="M835" s="45" t="s">
        <v>102</v>
      </c>
      <c r="N835" s="49">
        <v>0</v>
      </c>
      <c r="O835" s="49">
        <v>0</v>
      </c>
      <c r="P835" s="49">
        <v>0</v>
      </c>
      <c r="Q835" s="45" t="s">
        <v>102</v>
      </c>
      <c r="R835" s="45" t="s">
        <v>102</v>
      </c>
      <c r="S835" s="45" t="s">
        <v>2917</v>
      </c>
      <c r="T835" s="45" t="s">
        <v>102</v>
      </c>
      <c r="U835" s="50">
        <v>3</v>
      </c>
    </row>
    <row r="836" spans="2:21" ht="14.5" outlineLevel="3">
      <c r="B836" s="43" t="s">
        <v>2918</v>
      </c>
      <c r="C836" s="44" t="s">
        <v>2919</v>
      </c>
      <c r="D836" s="45" t="s">
        <v>2804</v>
      </c>
      <c r="E836" s="46" t="s">
        <v>102</v>
      </c>
      <c r="F836" s="45" t="s">
        <v>102</v>
      </c>
      <c r="G836" s="46" t="s">
        <v>102</v>
      </c>
      <c r="H836" s="47">
        <v>0</v>
      </c>
      <c r="I836" s="47">
        <v>0</v>
      </c>
      <c r="J836" s="46" t="s">
        <v>2613</v>
      </c>
      <c r="K836" s="48">
        <v>1</v>
      </c>
      <c r="L836" s="48" t="s">
        <v>2614</v>
      </c>
      <c r="M836" s="45" t="s">
        <v>117</v>
      </c>
      <c r="N836" s="49">
        <v>0</v>
      </c>
      <c r="O836" s="49">
        <v>0</v>
      </c>
      <c r="P836" s="49">
        <v>0</v>
      </c>
      <c r="Q836" s="45" t="s">
        <v>102</v>
      </c>
      <c r="R836" s="45" t="s">
        <v>102</v>
      </c>
      <c r="S836" s="45" t="s">
        <v>102</v>
      </c>
      <c r="T836" s="45" t="s">
        <v>2815</v>
      </c>
      <c r="U836" s="50">
        <v>4</v>
      </c>
    </row>
    <row r="837" spans="2:21" ht="14.5" outlineLevel="3">
      <c r="B837" s="43" t="s">
        <v>2920</v>
      </c>
      <c r="C837" s="44" t="s">
        <v>2921</v>
      </c>
      <c r="D837" s="45" t="s">
        <v>2804</v>
      </c>
      <c r="E837" s="46" t="s">
        <v>102</v>
      </c>
      <c r="F837" s="45" t="s">
        <v>102</v>
      </c>
      <c r="G837" s="46" t="s">
        <v>102</v>
      </c>
      <c r="H837" s="47">
        <v>0</v>
      </c>
      <c r="I837" s="47">
        <v>0</v>
      </c>
      <c r="J837" s="46" t="s">
        <v>2613</v>
      </c>
      <c r="K837" s="48">
        <v>1</v>
      </c>
      <c r="L837" s="48" t="s">
        <v>2614</v>
      </c>
      <c r="M837" s="45" t="s">
        <v>117</v>
      </c>
      <c r="N837" s="49">
        <v>0</v>
      </c>
      <c r="O837" s="49">
        <v>0</v>
      </c>
      <c r="P837" s="49">
        <v>0</v>
      </c>
      <c r="Q837" s="45" t="s">
        <v>102</v>
      </c>
      <c r="R837" s="45" t="s">
        <v>102</v>
      </c>
      <c r="S837" s="45" t="s">
        <v>102</v>
      </c>
      <c r="T837" s="45" t="s">
        <v>461</v>
      </c>
      <c r="U837" s="50">
        <v>4</v>
      </c>
    </row>
    <row r="838" spans="2:21" ht="14.5" outlineLevel="2">
      <c r="B838" s="35" t="s">
        <v>2922</v>
      </c>
      <c r="C838" s="36" t="s">
        <v>2923</v>
      </c>
      <c r="D838" s="37" t="s">
        <v>2804</v>
      </c>
      <c r="E838" s="38" t="s">
        <v>102</v>
      </c>
      <c r="F838" s="37" t="s">
        <v>102</v>
      </c>
      <c r="G838" s="38" t="s">
        <v>102</v>
      </c>
      <c r="H838" s="39">
        <v>0</v>
      </c>
      <c r="I838" s="39">
        <v>0</v>
      </c>
      <c r="J838" s="38" t="s">
        <v>2613</v>
      </c>
      <c r="K838" s="40">
        <v>1</v>
      </c>
      <c r="L838" s="40" t="s">
        <v>2614</v>
      </c>
      <c r="M838" s="37" t="s">
        <v>117</v>
      </c>
      <c r="N838" s="41">
        <v>0</v>
      </c>
      <c r="O838" s="41">
        <v>0</v>
      </c>
      <c r="P838" s="41">
        <v>0</v>
      </c>
      <c r="Q838" s="37" t="s">
        <v>102</v>
      </c>
      <c r="R838" s="37" t="s">
        <v>102</v>
      </c>
      <c r="S838" s="37" t="s">
        <v>102</v>
      </c>
      <c r="T838" s="37" t="s">
        <v>466</v>
      </c>
      <c r="U838" s="42">
        <v>4</v>
      </c>
    </row>
    <row r="839" spans="2:21" ht="14.5" outlineLevel="3">
      <c r="B839" s="43" t="s">
        <v>2924</v>
      </c>
      <c r="C839" s="44" t="s">
        <v>2925</v>
      </c>
      <c r="D839" s="45" t="s">
        <v>2804</v>
      </c>
      <c r="E839" s="46" t="s">
        <v>102</v>
      </c>
      <c r="F839" s="45" t="s">
        <v>102</v>
      </c>
      <c r="G839" s="46" t="s">
        <v>102</v>
      </c>
      <c r="H839" s="47">
        <v>0</v>
      </c>
      <c r="I839" s="47">
        <v>0</v>
      </c>
      <c r="J839" s="46" t="s">
        <v>2613</v>
      </c>
      <c r="K839" s="48">
        <v>1</v>
      </c>
      <c r="L839" s="48" t="s">
        <v>2614</v>
      </c>
      <c r="M839" s="45" t="s">
        <v>117</v>
      </c>
      <c r="N839" s="49">
        <v>0</v>
      </c>
      <c r="O839" s="49">
        <v>0</v>
      </c>
      <c r="P839" s="49">
        <v>0</v>
      </c>
      <c r="Q839" s="45" t="s">
        <v>102</v>
      </c>
      <c r="R839" s="45" t="s">
        <v>102</v>
      </c>
      <c r="S839" s="45" t="s">
        <v>102</v>
      </c>
      <c r="T839" s="45" t="s">
        <v>482</v>
      </c>
      <c r="U839" s="50">
        <v>4</v>
      </c>
    </row>
    <row r="840" spans="2:21" ht="14.5" outlineLevel="3">
      <c r="B840" s="43" t="s">
        <v>2926</v>
      </c>
      <c r="C840" s="44" t="s">
        <v>2927</v>
      </c>
      <c r="D840" s="45" t="s">
        <v>2804</v>
      </c>
      <c r="E840" s="46" t="s">
        <v>102</v>
      </c>
      <c r="F840" s="45" t="s">
        <v>102</v>
      </c>
      <c r="G840" s="46" t="s">
        <v>102</v>
      </c>
      <c r="H840" s="47">
        <v>0</v>
      </c>
      <c r="I840" s="47">
        <v>0</v>
      </c>
      <c r="J840" s="46" t="s">
        <v>2613</v>
      </c>
      <c r="K840" s="48">
        <v>1</v>
      </c>
      <c r="L840" s="48" t="s">
        <v>2614</v>
      </c>
      <c r="M840" s="45" t="s">
        <v>117</v>
      </c>
      <c r="N840" s="49">
        <v>0</v>
      </c>
      <c r="O840" s="49">
        <v>0</v>
      </c>
      <c r="P840" s="49">
        <v>0</v>
      </c>
      <c r="Q840" s="45" t="s">
        <v>102</v>
      </c>
      <c r="R840" s="45" t="s">
        <v>102</v>
      </c>
      <c r="S840" s="45" t="s">
        <v>102</v>
      </c>
      <c r="T840" s="45" t="s">
        <v>2666</v>
      </c>
      <c r="U840" s="50">
        <v>4</v>
      </c>
    </row>
    <row r="841" spans="2:21" ht="14.5" outlineLevel="2">
      <c r="B841" s="35" t="s">
        <v>2928</v>
      </c>
      <c r="C841" s="36" t="s">
        <v>2929</v>
      </c>
      <c r="D841" s="37" t="s">
        <v>102</v>
      </c>
      <c r="E841" s="38" t="s">
        <v>102</v>
      </c>
      <c r="F841" s="37" t="s">
        <v>102</v>
      </c>
      <c r="G841" s="38" t="s">
        <v>102</v>
      </c>
      <c r="H841" s="39">
        <v>0</v>
      </c>
      <c r="I841" s="39">
        <v>0</v>
      </c>
      <c r="J841" s="38" t="s">
        <v>102</v>
      </c>
      <c r="K841" s="40">
        <v>0</v>
      </c>
      <c r="L841" s="40" t="s">
        <v>102</v>
      </c>
      <c r="M841" s="37" t="s">
        <v>102</v>
      </c>
      <c r="N841" s="41">
        <v>0</v>
      </c>
      <c r="O841" s="41">
        <v>0</v>
      </c>
      <c r="P841" s="41">
        <v>0</v>
      </c>
      <c r="Q841" s="37" t="s">
        <v>102</v>
      </c>
      <c r="R841" s="37" t="s">
        <v>102</v>
      </c>
      <c r="S841" s="37" t="s">
        <v>2930</v>
      </c>
      <c r="T841" s="37" t="s">
        <v>102</v>
      </c>
      <c r="U841" s="42">
        <v>3</v>
      </c>
    </row>
    <row r="842" spans="2:21" ht="14.5" outlineLevel="3">
      <c r="B842" s="43" t="s">
        <v>2931</v>
      </c>
      <c r="C842" s="44" t="s">
        <v>2932</v>
      </c>
      <c r="D842" s="45" t="s">
        <v>2804</v>
      </c>
      <c r="E842" s="46" t="s">
        <v>102</v>
      </c>
      <c r="F842" s="45" t="s">
        <v>102</v>
      </c>
      <c r="G842" s="46" t="s">
        <v>102</v>
      </c>
      <c r="H842" s="47">
        <v>0</v>
      </c>
      <c r="I842" s="47">
        <v>0</v>
      </c>
      <c r="J842" s="46" t="s">
        <v>2613</v>
      </c>
      <c r="K842" s="48">
        <v>1</v>
      </c>
      <c r="L842" s="48" t="s">
        <v>2614</v>
      </c>
      <c r="M842" s="45" t="s">
        <v>117</v>
      </c>
      <c r="N842" s="49">
        <v>0</v>
      </c>
      <c r="O842" s="49">
        <v>0</v>
      </c>
      <c r="P842" s="49">
        <v>0</v>
      </c>
      <c r="Q842" s="45" t="s">
        <v>102</v>
      </c>
      <c r="R842" s="45" t="s">
        <v>102</v>
      </c>
      <c r="S842" s="45" t="s">
        <v>102</v>
      </c>
      <c r="T842" s="45" t="s">
        <v>1019</v>
      </c>
      <c r="U842" s="50">
        <v>4</v>
      </c>
    </row>
    <row r="843" spans="2:21" ht="14.5" outlineLevel="2">
      <c r="B843" s="35" t="s">
        <v>2933</v>
      </c>
      <c r="C843" s="36" t="s">
        <v>2934</v>
      </c>
      <c r="D843" s="37" t="s">
        <v>2804</v>
      </c>
      <c r="E843" s="38" t="s">
        <v>102</v>
      </c>
      <c r="F843" s="37" t="s">
        <v>102</v>
      </c>
      <c r="G843" s="38" t="s">
        <v>102</v>
      </c>
      <c r="H843" s="39">
        <v>0</v>
      </c>
      <c r="I843" s="39">
        <v>0</v>
      </c>
      <c r="J843" s="38" t="s">
        <v>2613</v>
      </c>
      <c r="K843" s="40">
        <v>1</v>
      </c>
      <c r="L843" s="40" t="s">
        <v>2614</v>
      </c>
      <c r="M843" s="37" t="s">
        <v>117</v>
      </c>
      <c r="N843" s="41">
        <v>0</v>
      </c>
      <c r="O843" s="41">
        <v>0</v>
      </c>
      <c r="P843" s="41">
        <v>0</v>
      </c>
      <c r="Q843" s="37" t="s">
        <v>102</v>
      </c>
      <c r="R843" s="37" t="s">
        <v>102</v>
      </c>
      <c r="S843" s="37" t="s">
        <v>102</v>
      </c>
      <c r="T843" s="37" t="s">
        <v>2666</v>
      </c>
      <c r="U843" s="42">
        <v>4</v>
      </c>
    </row>
    <row r="844" spans="2:21" ht="14.5" outlineLevel="3">
      <c r="B844" s="43" t="s">
        <v>2935</v>
      </c>
      <c r="C844" s="44" t="s">
        <v>2936</v>
      </c>
      <c r="D844" s="45" t="s">
        <v>102</v>
      </c>
      <c r="E844" s="46" t="s">
        <v>102</v>
      </c>
      <c r="F844" s="45" t="s">
        <v>102</v>
      </c>
      <c r="G844" s="46" t="s">
        <v>102</v>
      </c>
      <c r="H844" s="47">
        <v>0</v>
      </c>
      <c r="I844" s="47">
        <v>0</v>
      </c>
      <c r="J844" s="46" t="s">
        <v>102</v>
      </c>
      <c r="K844" s="48">
        <v>0</v>
      </c>
      <c r="L844" s="48" t="s">
        <v>102</v>
      </c>
      <c r="M844" s="45" t="s">
        <v>102</v>
      </c>
      <c r="N844" s="49">
        <v>0</v>
      </c>
      <c r="O844" s="49">
        <v>0</v>
      </c>
      <c r="P844" s="49">
        <v>0</v>
      </c>
      <c r="Q844" s="45" t="s">
        <v>102</v>
      </c>
      <c r="R844" s="45" t="s">
        <v>102</v>
      </c>
      <c r="S844" s="45" t="s">
        <v>2937</v>
      </c>
      <c r="T844" s="45" t="s">
        <v>102</v>
      </c>
      <c r="U844" s="50">
        <v>3</v>
      </c>
    </row>
    <row r="845" spans="2:21" ht="14.5" outlineLevel="2">
      <c r="B845" s="35" t="s">
        <v>2938</v>
      </c>
      <c r="C845" s="36" t="s">
        <v>2939</v>
      </c>
      <c r="D845" s="37" t="s">
        <v>2804</v>
      </c>
      <c r="E845" s="38" t="s">
        <v>102</v>
      </c>
      <c r="F845" s="37" t="s">
        <v>102</v>
      </c>
      <c r="G845" s="38" t="s">
        <v>102</v>
      </c>
      <c r="H845" s="39">
        <v>0</v>
      </c>
      <c r="I845" s="39">
        <v>0</v>
      </c>
      <c r="J845" s="38" t="s">
        <v>2613</v>
      </c>
      <c r="K845" s="40">
        <v>1</v>
      </c>
      <c r="L845" s="40" t="s">
        <v>2614</v>
      </c>
      <c r="M845" s="37" t="s">
        <v>117</v>
      </c>
      <c r="N845" s="41">
        <v>0</v>
      </c>
      <c r="O845" s="41">
        <v>0</v>
      </c>
      <c r="P845" s="41">
        <v>0</v>
      </c>
      <c r="Q845" s="37" t="s">
        <v>102</v>
      </c>
      <c r="R845" s="37" t="s">
        <v>102</v>
      </c>
      <c r="S845" s="37" t="s">
        <v>102</v>
      </c>
      <c r="T845" s="37" t="s">
        <v>1019</v>
      </c>
      <c r="U845" s="42">
        <v>4</v>
      </c>
    </row>
    <row r="846" spans="2:21" ht="14.5" outlineLevel="3">
      <c r="B846" s="43" t="s">
        <v>2940</v>
      </c>
      <c r="C846" s="44" t="s">
        <v>2941</v>
      </c>
      <c r="D846" s="45" t="s">
        <v>102</v>
      </c>
      <c r="E846" s="46" t="s">
        <v>102</v>
      </c>
      <c r="F846" s="45" t="s">
        <v>102</v>
      </c>
      <c r="G846" s="46" t="s">
        <v>102</v>
      </c>
      <c r="H846" s="47">
        <v>0</v>
      </c>
      <c r="I846" s="47">
        <v>0</v>
      </c>
      <c r="J846" s="46" t="s">
        <v>102</v>
      </c>
      <c r="K846" s="48">
        <v>0</v>
      </c>
      <c r="L846" s="48" t="s">
        <v>102</v>
      </c>
      <c r="M846" s="45" t="s">
        <v>102</v>
      </c>
      <c r="N846" s="49">
        <v>0</v>
      </c>
      <c r="O846" s="49">
        <v>0</v>
      </c>
      <c r="P846" s="49">
        <v>0</v>
      </c>
      <c r="Q846" s="45" t="s">
        <v>102</v>
      </c>
      <c r="R846" s="45" t="s">
        <v>102</v>
      </c>
      <c r="S846" s="45" t="s">
        <v>2942</v>
      </c>
      <c r="T846" s="45" t="s">
        <v>102</v>
      </c>
      <c r="U846" s="50">
        <v>3</v>
      </c>
    </row>
    <row r="847" spans="2:21" ht="14.5" outlineLevel="3">
      <c r="B847" s="43" t="s">
        <v>2943</v>
      </c>
      <c r="C847" s="44" t="s">
        <v>2944</v>
      </c>
      <c r="D847" s="45" t="s">
        <v>2804</v>
      </c>
      <c r="E847" s="46" t="s">
        <v>102</v>
      </c>
      <c r="F847" s="45" t="s">
        <v>102</v>
      </c>
      <c r="G847" s="46" t="s">
        <v>102</v>
      </c>
      <c r="H847" s="47">
        <v>0</v>
      </c>
      <c r="I847" s="47">
        <v>0</v>
      </c>
      <c r="J847" s="46" t="s">
        <v>2613</v>
      </c>
      <c r="K847" s="48">
        <v>1</v>
      </c>
      <c r="L847" s="48" t="s">
        <v>2614</v>
      </c>
      <c r="M847" s="45" t="s">
        <v>117</v>
      </c>
      <c r="N847" s="49">
        <v>0</v>
      </c>
      <c r="O847" s="49">
        <v>0</v>
      </c>
      <c r="P847" s="49">
        <v>0</v>
      </c>
      <c r="Q847" s="45" t="s">
        <v>102</v>
      </c>
      <c r="R847" s="45" t="s">
        <v>102</v>
      </c>
      <c r="S847" s="45" t="s">
        <v>102</v>
      </c>
      <c r="T847" s="45" t="s">
        <v>1019</v>
      </c>
      <c r="U847" s="50">
        <v>4</v>
      </c>
    </row>
    <row r="848" spans="2:21" ht="14.5" outlineLevel="3">
      <c r="B848" s="43" t="s">
        <v>2945</v>
      </c>
      <c r="C848" s="44" t="s">
        <v>2946</v>
      </c>
      <c r="D848" s="45" t="s">
        <v>102</v>
      </c>
      <c r="E848" s="46" t="s">
        <v>102</v>
      </c>
      <c r="F848" s="45" t="s">
        <v>102</v>
      </c>
      <c r="G848" s="46" t="s">
        <v>102</v>
      </c>
      <c r="H848" s="47">
        <v>0</v>
      </c>
      <c r="I848" s="47">
        <v>0</v>
      </c>
      <c r="J848" s="46" t="s">
        <v>102</v>
      </c>
      <c r="K848" s="48">
        <v>0</v>
      </c>
      <c r="L848" s="48" t="s">
        <v>102</v>
      </c>
      <c r="M848" s="45" t="s">
        <v>102</v>
      </c>
      <c r="N848" s="49">
        <v>0</v>
      </c>
      <c r="O848" s="49">
        <v>0</v>
      </c>
      <c r="P848" s="49">
        <v>0</v>
      </c>
      <c r="Q848" s="45" t="s">
        <v>102</v>
      </c>
      <c r="R848" s="45" t="s">
        <v>102</v>
      </c>
      <c r="S848" s="45" t="s">
        <v>2947</v>
      </c>
      <c r="T848" s="45" t="s">
        <v>102</v>
      </c>
      <c r="U848" s="50">
        <v>3</v>
      </c>
    </row>
    <row r="849" spans="2:21" ht="14.5" outlineLevel="2">
      <c r="B849" s="35" t="s">
        <v>2948</v>
      </c>
      <c r="C849" s="36" t="s">
        <v>2949</v>
      </c>
      <c r="D849" s="37" t="s">
        <v>2804</v>
      </c>
      <c r="E849" s="38" t="s">
        <v>102</v>
      </c>
      <c r="F849" s="37" t="s">
        <v>102</v>
      </c>
      <c r="G849" s="38" t="s">
        <v>102</v>
      </c>
      <c r="H849" s="39">
        <v>0</v>
      </c>
      <c r="I849" s="39">
        <v>0</v>
      </c>
      <c r="J849" s="38" t="s">
        <v>2613</v>
      </c>
      <c r="K849" s="40">
        <v>1</v>
      </c>
      <c r="L849" s="40" t="s">
        <v>2614</v>
      </c>
      <c r="M849" s="37" t="s">
        <v>117</v>
      </c>
      <c r="N849" s="41">
        <v>0</v>
      </c>
      <c r="O849" s="41">
        <v>0</v>
      </c>
      <c r="P849" s="41">
        <v>0</v>
      </c>
      <c r="Q849" s="37" t="s">
        <v>102</v>
      </c>
      <c r="R849" s="37" t="s">
        <v>102</v>
      </c>
      <c r="S849" s="37" t="s">
        <v>102</v>
      </c>
      <c r="T849" s="37" t="s">
        <v>1019</v>
      </c>
      <c r="U849" s="42">
        <v>4</v>
      </c>
    </row>
    <row r="850" spans="2:21" ht="14.5" outlineLevel="3">
      <c r="B850" s="43" t="s">
        <v>2950</v>
      </c>
      <c r="C850" s="44" t="s">
        <v>2951</v>
      </c>
      <c r="D850" s="45" t="s">
        <v>2804</v>
      </c>
      <c r="E850" s="46" t="s">
        <v>102</v>
      </c>
      <c r="F850" s="45" t="s">
        <v>102</v>
      </c>
      <c r="G850" s="46" t="s">
        <v>102</v>
      </c>
      <c r="H850" s="47">
        <v>0</v>
      </c>
      <c r="I850" s="47">
        <v>0</v>
      </c>
      <c r="J850" s="46" t="s">
        <v>2613</v>
      </c>
      <c r="K850" s="48">
        <v>1</v>
      </c>
      <c r="L850" s="48" t="s">
        <v>2614</v>
      </c>
      <c r="M850" s="45" t="s">
        <v>117</v>
      </c>
      <c r="N850" s="49">
        <v>0</v>
      </c>
      <c r="O850" s="49">
        <v>0</v>
      </c>
      <c r="P850" s="49">
        <v>0</v>
      </c>
      <c r="Q850" s="45" t="s">
        <v>102</v>
      </c>
      <c r="R850" s="45" t="s">
        <v>102</v>
      </c>
      <c r="S850" s="45" t="s">
        <v>102</v>
      </c>
      <c r="T850" s="45" t="s">
        <v>2815</v>
      </c>
      <c r="U850" s="50">
        <v>4</v>
      </c>
    </row>
    <row r="851" spans="2:21" ht="14.5" outlineLevel="2">
      <c r="B851" s="35" t="s">
        <v>2952</v>
      </c>
      <c r="C851" s="36" t="s">
        <v>2953</v>
      </c>
      <c r="D851" s="37" t="s">
        <v>2804</v>
      </c>
      <c r="E851" s="38" t="s">
        <v>102</v>
      </c>
      <c r="F851" s="37" t="s">
        <v>102</v>
      </c>
      <c r="G851" s="38" t="s">
        <v>102</v>
      </c>
      <c r="H851" s="39">
        <v>0</v>
      </c>
      <c r="I851" s="39">
        <v>0</v>
      </c>
      <c r="J851" s="38" t="s">
        <v>2613</v>
      </c>
      <c r="K851" s="40">
        <v>1</v>
      </c>
      <c r="L851" s="40" t="s">
        <v>2614</v>
      </c>
      <c r="M851" s="37" t="s">
        <v>117</v>
      </c>
      <c r="N851" s="41">
        <v>0</v>
      </c>
      <c r="O851" s="41">
        <v>0</v>
      </c>
      <c r="P851" s="41">
        <v>0</v>
      </c>
      <c r="Q851" s="37" t="s">
        <v>102</v>
      </c>
      <c r="R851" s="37" t="s">
        <v>102</v>
      </c>
      <c r="S851" s="37" t="s">
        <v>102</v>
      </c>
      <c r="T851" s="37" t="s">
        <v>461</v>
      </c>
      <c r="U851" s="42">
        <v>4</v>
      </c>
    </row>
    <row r="852" spans="2:21" ht="14.5" outlineLevel="3">
      <c r="B852" s="43" t="s">
        <v>2954</v>
      </c>
      <c r="C852" s="44" t="s">
        <v>2955</v>
      </c>
      <c r="D852" s="45" t="s">
        <v>102</v>
      </c>
      <c r="E852" s="46" t="s">
        <v>102</v>
      </c>
      <c r="F852" s="45" t="s">
        <v>102</v>
      </c>
      <c r="G852" s="46" t="s">
        <v>102</v>
      </c>
      <c r="H852" s="47">
        <v>0</v>
      </c>
      <c r="I852" s="47">
        <v>0</v>
      </c>
      <c r="J852" s="46" t="s">
        <v>102</v>
      </c>
      <c r="K852" s="48">
        <v>0</v>
      </c>
      <c r="L852" s="48" t="s">
        <v>102</v>
      </c>
      <c r="M852" s="45" t="s">
        <v>102</v>
      </c>
      <c r="N852" s="49">
        <v>0</v>
      </c>
      <c r="O852" s="49">
        <v>0</v>
      </c>
      <c r="P852" s="49">
        <v>0</v>
      </c>
      <c r="Q852" s="45" t="s">
        <v>102</v>
      </c>
      <c r="R852" s="45" t="s">
        <v>102</v>
      </c>
      <c r="S852" s="45" t="s">
        <v>2956</v>
      </c>
      <c r="T852" s="45" t="s">
        <v>102</v>
      </c>
      <c r="U852" s="50">
        <v>3</v>
      </c>
    </row>
    <row r="853" spans="2:21" ht="14.5" outlineLevel="3">
      <c r="B853" s="43" t="s">
        <v>2957</v>
      </c>
      <c r="C853" s="44" t="s">
        <v>2958</v>
      </c>
      <c r="D853" s="45" t="s">
        <v>2804</v>
      </c>
      <c r="E853" s="46" t="s">
        <v>102</v>
      </c>
      <c r="F853" s="45" t="s">
        <v>102</v>
      </c>
      <c r="G853" s="46" t="s">
        <v>102</v>
      </c>
      <c r="H853" s="47">
        <v>0</v>
      </c>
      <c r="I853" s="47">
        <v>0</v>
      </c>
      <c r="J853" s="46" t="s">
        <v>2613</v>
      </c>
      <c r="K853" s="48">
        <v>1</v>
      </c>
      <c r="L853" s="48" t="s">
        <v>2614</v>
      </c>
      <c r="M853" s="45" t="s">
        <v>117</v>
      </c>
      <c r="N853" s="49">
        <v>0</v>
      </c>
      <c r="O853" s="49">
        <v>0</v>
      </c>
      <c r="P853" s="49">
        <v>0</v>
      </c>
      <c r="Q853" s="45" t="s">
        <v>102</v>
      </c>
      <c r="R853" s="45" t="s">
        <v>102</v>
      </c>
      <c r="S853" s="45" t="s">
        <v>102</v>
      </c>
      <c r="T853" s="45" t="s">
        <v>1019</v>
      </c>
      <c r="U853" s="50">
        <v>4</v>
      </c>
    </row>
    <row r="854" spans="2:21" ht="14.5" outlineLevel="2">
      <c r="B854" s="35" t="s">
        <v>2959</v>
      </c>
      <c r="C854" s="36" t="s">
        <v>2960</v>
      </c>
      <c r="D854" s="37" t="s">
        <v>102</v>
      </c>
      <c r="E854" s="38" t="s">
        <v>102</v>
      </c>
      <c r="F854" s="37" t="s">
        <v>102</v>
      </c>
      <c r="G854" s="38" t="s">
        <v>102</v>
      </c>
      <c r="H854" s="39">
        <v>0</v>
      </c>
      <c r="I854" s="39">
        <v>0</v>
      </c>
      <c r="J854" s="38" t="s">
        <v>102</v>
      </c>
      <c r="K854" s="40">
        <v>0</v>
      </c>
      <c r="L854" s="40" t="s">
        <v>102</v>
      </c>
      <c r="M854" s="37" t="s">
        <v>102</v>
      </c>
      <c r="N854" s="41">
        <v>0</v>
      </c>
      <c r="O854" s="41">
        <v>0</v>
      </c>
      <c r="P854" s="41">
        <v>0</v>
      </c>
      <c r="Q854" s="37" t="s">
        <v>102</v>
      </c>
      <c r="R854" s="37" t="s">
        <v>102</v>
      </c>
      <c r="S854" s="37" t="s">
        <v>2961</v>
      </c>
      <c r="T854" s="37" t="s">
        <v>102</v>
      </c>
      <c r="U854" s="42">
        <v>3</v>
      </c>
    </row>
    <row r="855" spans="2:21" ht="14.5" outlineLevel="3">
      <c r="B855" s="43" t="s">
        <v>2962</v>
      </c>
      <c r="C855" s="44" t="s">
        <v>2963</v>
      </c>
      <c r="D855" s="45" t="s">
        <v>2804</v>
      </c>
      <c r="E855" s="46" t="s">
        <v>102</v>
      </c>
      <c r="F855" s="45" t="s">
        <v>102</v>
      </c>
      <c r="G855" s="46" t="s">
        <v>102</v>
      </c>
      <c r="H855" s="47">
        <v>0</v>
      </c>
      <c r="I855" s="47">
        <v>0</v>
      </c>
      <c r="J855" s="46" t="s">
        <v>2613</v>
      </c>
      <c r="K855" s="48">
        <v>1</v>
      </c>
      <c r="L855" s="48" t="s">
        <v>2614</v>
      </c>
      <c r="M855" s="45" t="s">
        <v>117</v>
      </c>
      <c r="N855" s="49">
        <v>0</v>
      </c>
      <c r="O855" s="49">
        <v>0</v>
      </c>
      <c r="P855" s="49">
        <v>0</v>
      </c>
      <c r="Q855" s="45" t="s">
        <v>102</v>
      </c>
      <c r="R855" s="45" t="s">
        <v>102</v>
      </c>
      <c r="S855" s="45" t="s">
        <v>102</v>
      </c>
      <c r="T855" s="45" t="s">
        <v>1019</v>
      </c>
      <c r="U855" s="50">
        <v>4</v>
      </c>
    </row>
    <row r="856" spans="2:21" ht="14.5" outlineLevel="2">
      <c r="B856" s="35" t="s">
        <v>2964</v>
      </c>
      <c r="C856" s="36" t="s">
        <v>2965</v>
      </c>
      <c r="D856" s="37" t="s">
        <v>2804</v>
      </c>
      <c r="E856" s="38" t="s">
        <v>102</v>
      </c>
      <c r="F856" s="37" t="s">
        <v>102</v>
      </c>
      <c r="G856" s="38" t="s">
        <v>102</v>
      </c>
      <c r="H856" s="39">
        <v>0</v>
      </c>
      <c r="I856" s="39">
        <v>0</v>
      </c>
      <c r="J856" s="38" t="s">
        <v>2613</v>
      </c>
      <c r="K856" s="40">
        <v>1</v>
      </c>
      <c r="L856" s="40" t="s">
        <v>2614</v>
      </c>
      <c r="M856" s="37" t="s">
        <v>117</v>
      </c>
      <c r="N856" s="41">
        <v>0</v>
      </c>
      <c r="O856" s="41">
        <v>0</v>
      </c>
      <c r="P856" s="41">
        <v>0</v>
      </c>
      <c r="Q856" s="37" t="s">
        <v>102</v>
      </c>
      <c r="R856" s="37" t="s">
        <v>102</v>
      </c>
      <c r="S856" s="37" t="s">
        <v>102</v>
      </c>
      <c r="T856" s="37" t="s">
        <v>2828</v>
      </c>
      <c r="U856" s="42">
        <v>4</v>
      </c>
    </row>
    <row r="857" spans="2:21" ht="14.5" outlineLevel="3">
      <c r="B857" s="43" t="s">
        <v>2966</v>
      </c>
      <c r="C857" s="44" t="s">
        <v>2967</v>
      </c>
      <c r="D857" s="45" t="s">
        <v>102</v>
      </c>
      <c r="E857" s="46" t="s">
        <v>102</v>
      </c>
      <c r="F857" s="45" t="s">
        <v>102</v>
      </c>
      <c r="G857" s="46" t="s">
        <v>102</v>
      </c>
      <c r="H857" s="47">
        <v>0</v>
      </c>
      <c r="I857" s="47">
        <v>0</v>
      </c>
      <c r="J857" s="46" t="s">
        <v>102</v>
      </c>
      <c r="K857" s="48">
        <v>0</v>
      </c>
      <c r="L857" s="48" t="s">
        <v>102</v>
      </c>
      <c r="M857" s="45" t="s">
        <v>102</v>
      </c>
      <c r="N857" s="49">
        <v>0</v>
      </c>
      <c r="O857" s="49">
        <v>0</v>
      </c>
      <c r="P857" s="49">
        <v>0</v>
      </c>
      <c r="Q857" s="45" t="s">
        <v>102</v>
      </c>
      <c r="R857" s="45" t="s">
        <v>102</v>
      </c>
      <c r="S857" s="45" t="s">
        <v>2968</v>
      </c>
      <c r="T857" s="45" t="s">
        <v>102</v>
      </c>
      <c r="U857" s="50">
        <v>3</v>
      </c>
    </row>
    <row r="858" spans="2:21" ht="14.5" outlineLevel="3">
      <c r="B858" s="43" t="s">
        <v>2969</v>
      </c>
      <c r="C858" s="44" t="s">
        <v>2970</v>
      </c>
      <c r="D858" s="45" t="s">
        <v>2804</v>
      </c>
      <c r="E858" s="46" t="s">
        <v>102</v>
      </c>
      <c r="F858" s="45" t="s">
        <v>102</v>
      </c>
      <c r="G858" s="46" t="s">
        <v>102</v>
      </c>
      <c r="H858" s="47">
        <v>0</v>
      </c>
      <c r="I858" s="47">
        <v>0</v>
      </c>
      <c r="J858" s="46" t="s">
        <v>2613</v>
      </c>
      <c r="K858" s="48">
        <v>1</v>
      </c>
      <c r="L858" s="48" t="s">
        <v>2614</v>
      </c>
      <c r="M858" s="45" t="s">
        <v>117</v>
      </c>
      <c r="N858" s="49">
        <v>0</v>
      </c>
      <c r="O858" s="49">
        <v>0</v>
      </c>
      <c r="P858" s="49">
        <v>0</v>
      </c>
      <c r="Q858" s="45" t="s">
        <v>102</v>
      </c>
      <c r="R858" s="45" t="s">
        <v>102</v>
      </c>
      <c r="S858" s="45" t="s">
        <v>102</v>
      </c>
      <c r="T858" s="45" t="s">
        <v>1019</v>
      </c>
      <c r="U858" s="50">
        <v>4</v>
      </c>
    </row>
    <row r="859" spans="2:21" ht="14.5" outlineLevel="3">
      <c r="B859" s="43" t="s">
        <v>2971</v>
      </c>
      <c r="C859" s="44" t="s">
        <v>2972</v>
      </c>
      <c r="D859" s="45" t="s">
        <v>102</v>
      </c>
      <c r="E859" s="46" t="s">
        <v>102</v>
      </c>
      <c r="F859" s="45" t="s">
        <v>102</v>
      </c>
      <c r="G859" s="46" t="s">
        <v>102</v>
      </c>
      <c r="H859" s="47">
        <v>0</v>
      </c>
      <c r="I859" s="47">
        <v>0</v>
      </c>
      <c r="J859" s="46" t="s">
        <v>102</v>
      </c>
      <c r="K859" s="48">
        <v>0</v>
      </c>
      <c r="L859" s="48" t="s">
        <v>102</v>
      </c>
      <c r="M859" s="45" t="s">
        <v>102</v>
      </c>
      <c r="N859" s="49">
        <v>0</v>
      </c>
      <c r="O859" s="49">
        <v>0</v>
      </c>
      <c r="P859" s="49">
        <v>0</v>
      </c>
      <c r="Q859" s="45" t="s">
        <v>102</v>
      </c>
      <c r="R859" s="45" t="s">
        <v>102</v>
      </c>
      <c r="S859" s="45" t="s">
        <v>2973</v>
      </c>
      <c r="T859" s="45" t="s">
        <v>102</v>
      </c>
      <c r="U859" s="50">
        <v>3</v>
      </c>
    </row>
    <row r="860" spans="2:21" ht="14.5" outlineLevel="3">
      <c r="B860" s="43" t="s">
        <v>2974</v>
      </c>
      <c r="C860" s="44" t="s">
        <v>2975</v>
      </c>
      <c r="D860" s="45" t="s">
        <v>2804</v>
      </c>
      <c r="E860" s="46" t="s">
        <v>102</v>
      </c>
      <c r="F860" s="45" t="s">
        <v>102</v>
      </c>
      <c r="G860" s="46" t="s">
        <v>102</v>
      </c>
      <c r="H860" s="47">
        <v>0</v>
      </c>
      <c r="I860" s="47">
        <v>0</v>
      </c>
      <c r="J860" s="46" t="s">
        <v>2613</v>
      </c>
      <c r="K860" s="48">
        <v>1</v>
      </c>
      <c r="L860" s="48" t="s">
        <v>2614</v>
      </c>
      <c r="M860" s="45" t="s">
        <v>117</v>
      </c>
      <c r="N860" s="49">
        <v>0</v>
      </c>
      <c r="O860" s="49">
        <v>0</v>
      </c>
      <c r="P860" s="49">
        <v>0</v>
      </c>
      <c r="Q860" s="45" t="s">
        <v>102</v>
      </c>
      <c r="R860" s="45" t="s">
        <v>102</v>
      </c>
      <c r="S860" s="45" t="s">
        <v>102</v>
      </c>
      <c r="T860" s="45" t="s">
        <v>1019</v>
      </c>
      <c r="U860" s="50">
        <v>4</v>
      </c>
    </row>
    <row r="861" spans="2:21" ht="14.5" outlineLevel="3">
      <c r="B861" s="43" t="s">
        <v>2976</v>
      </c>
      <c r="C861" s="44" t="s">
        <v>2977</v>
      </c>
      <c r="D861" s="45" t="s">
        <v>2804</v>
      </c>
      <c r="E861" s="46" t="s">
        <v>102</v>
      </c>
      <c r="F861" s="45" t="s">
        <v>102</v>
      </c>
      <c r="G861" s="46" t="s">
        <v>102</v>
      </c>
      <c r="H861" s="47">
        <v>0</v>
      </c>
      <c r="I861" s="47">
        <v>0</v>
      </c>
      <c r="J861" s="46" t="s">
        <v>2613</v>
      </c>
      <c r="K861" s="48">
        <v>1</v>
      </c>
      <c r="L861" s="48" t="s">
        <v>2614</v>
      </c>
      <c r="M861" s="45" t="s">
        <v>117</v>
      </c>
      <c r="N861" s="49">
        <v>0</v>
      </c>
      <c r="O861" s="49">
        <v>0</v>
      </c>
      <c r="P861" s="49">
        <v>0</v>
      </c>
      <c r="Q861" s="45" t="s">
        <v>102</v>
      </c>
      <c r="R861" s="45" t="s">
        <v>102</v>
      </c>
      <c r="S861" s="45" t="s">
        <v>102</v>
      </c>
      <c r="T861" s="45" t="s">
        <v>2740</v>
      </c>
      <c r="U861" s="50">
        <v>4</v>
      </c>
    </row>
    <row r="862" spans="2:21" ht="14.5" outlineLevel="2">
      <c r="B862" s="35" t="s">
        <v>2978</v>
      </c>
      <c r="C862" s="36" t="s">
        <v>2975</v>
      </c>
      <c r="D862" s="37" t="s">
        <v>2804</v>
      </c>
      <c r="E862" s="38" t="s">
        <v>102</v>
      </c>
      <c r="F862" s="37" t="s">
        <v>102</v>
      </c>
      <c r="G862" s="38" t="s">
        <v>102</v>
      </c>
      <c r="H862" s="39">
        <v>0</v>
      </c>
      <c r="I862" s="39">
        <v>0</v>
      </c>
      <c r="J862" s="38" t="s">
        <v>2613</v>
      </c>
      <c r="K862" s="40">
        <v>1</v>
      </c>
      <c r="L862" s="40" t="s">
        <v>2614</v>
      </c>
      <c r="M862" s="37" t="s">
        <v>117</v>
      </c>
      <c r="N862" s="41">
        <v>0</v>
      </c>
      <c r="O862" s="41">
        <v>0</v>
      </c>
      <c r="P862" s="41">
        <v>0</v>
      </c>
      <c r="Q862" s="37" t="s">
        <v>102</v>
      </c>
      <c r="R862" s="37" t="s">
        <v>102</v>
      </c>
      <c r="S862" s="37" t="s">
        <v>102</v>
      </c>
      <c r="T862" s="37" t="s">
        <v>2815</v>
      </c>
      <c r="U862" s="42">
        <v>4</v>
      </c>
    </row>
    <row r="863" spans="2:21" ht="14.5" outlineLevel="3">
      <c r="B863" s="43" t="s">
        <v>2979</v>
      </c>
      <c r="C863" s="44" t="s">
        <v>2980</v>
      </c>
      <c r="D863" s="45" t="s">
        <v>2804</v>
      </c>
      <c r="E863" s="46" t="s">
        <v>102</v>
      </c>
      <c r="F863" s="45" t="s">
        <v>102</v>
      </c>
      <c r="G863" s="46" t="s">
        <v>102</v>
      </c>
      <c r="H863" s="47">
        <v>0</v>
      </c>
      <c r="I863" s="47">
        <v>0</v>
      </c>
      <c r="J863" s="46" t="s">
        <v>2613</v>
      </c>
      <c r="K863" s="48">
        <v>1</v>
      </c>
      <c r="L863" s="48" t="s">
        <v>2614</v>
      </c>
      <c r="M863" s="45" t="s">
        <v>117</v>
      </c>
      <c r="N863" s="49">
        <v>0</v>
      </c>
      <c r="O863" s="49">
        <v>0</v>
      </c>
      <c r="P863" s="49">
        <v>0</v>
      </c>
      <c r="Q863" s="45" t="s">
        <v>102</v>
      </c>
      <c r="R863" s="45" t="s">
        <v>102</v>
      </c>
      <c r="S863" s="45" t="s">
        <v>102</v>
      </c>
      <c r="T863" s="45" t="s">
        <v>2787</v>
      </c>
      <c r="U863" s="50">
        <v>4</v>
      </c>
    </row>
    <row r="864" spans="2:21" ht="14.5" outlineLevel="3">
      <c r="B864" s="43" t="s">
        <v>2981</v>
      </c>
      <c r="C864" s="44" t="s">
        <v>2982</v>
      </c>
      <c r="D864" s="45" t="s">
        <v>2804</v>
      </c>
      <c r="E864" s="46" t="s">
        <v>102</v>
      </c>
      <c r="F864" s="45" t="s">
        <v>102</v>
      </c>
      <c r="G864" s="46" t="s">
        <v>102</v>
      </c>
      <c r="H864" s="47">
        <v>0</v>
      </c>
      <c r="I864" s="47">
        <v>0</v>
      </c>
      <c r="J864" s="46" t="s">
        <v>2613</v>
      </c>
      <c r="K864" s="48">
        <v>1</v>
      </c>
      <c r="L864" s="48" t="s">
        <v>2614</v>
      </c>
      <c r="M864" s="45" t="s">
        <v>117</v>
      </c>
      <c r="N864" s="49">
        <v>0</v>
      </c>
      <c r="O864" s="49">
        <v>0</v>
      </c>
      <c r="P864" s="49">
        <v>0</v>
      </c>
      <c r="Q864" s="45" t="s">
        <v>102</v>
      </c>
      <c r="R864" s="45" t="s">
        <v>102</v>
      </c>
      <c r="S864" s="45" t="s">
        <v>102</v>
      </c>
      <c r="T864" s="45" t="s">
        <v>461</v>
      </c>
      <c r="U864" s="50">
        <v>4</v>
      </c>
    </row>
    <row r="865" spans="2:21" ht="14.5" outlineLevel="2">
      <c r="B865" s="35" t="s">
        <v>2983</v>
      </c>
      <c r="C865" s="36" t="s">
        <v>2984</v>
      </c>
      <c r="D865" s="37" t="s">
        <v>102</v>
      </c>
      <c r="E865" s="38" t="s">
        <v>102</v>
      </c>
      <c r="F865" s="37" t="s">
        <v>102</v>
      </c>
      <c r="G865" s="38" t="s">
        <v>102</v>
      </c>
      <c r="H865" s="39">
        <v>0</v>
      </c>
      <c r="I865" s="39">
        <v>0</v>
      </c>
      <c r="J865" s="38" t="s">
        <v>102</v>
      </c>
      <c r="K865" s="40">
        <v>0</v>
      </c>
      <c r="L865" s="40" t="s">
        <v>102</v>
      </c>
      <c r="M865" s="37" t="s">
        <v>102</v>
      </c>
      <c r="N865" s="41">
        <v>0</v>
      </c>
      <c r="O865" s="41">
        <v>0</v>
      </c>
      <c r="P865" s="41">
        <v>0</v>
      </c>
      <c r="Q865" s="37" t="s">
        <v>102</v>
      </c>
      <c r="R865" s="37" t="s">
        <v>102</v>
      </c>
      <c r="S865" s="37" t="s">
        <v>2985</v>
      </c>
      <c r="T865" s="37" t="s">
        <v>102</v>
      </c>
      <c r="U865" s="42">
        <v>3</v>
      </c>
    </row>
    <row r="866" spans="2:21" ht="14.5" outlineLevel="3">
      <c r="B866" s="43" t="s">
        <v>2986</v>
      </c>
      <c r="C866" s="44" t="s">
        <v>2987</v>
      </c>
      <c r="D866" s="45" t="s">
        <v>2804</v>
      </c>
      <c r="E866" s="46" t="s">
        <v>102</v>
      </c>
      <c r="F866" s="45" t="s">
        <v>102</v>
      </c>
      <c r="G866" s="46" t="s">
        <v>102</v>
      </c>
      <c r="H866" s="47">
        <v>0</v>
      </c>
      <c r="I866" s="47">
        <v>0</v>
      </c>
      <c r="J866" s="46" t="s">
        <v>2613</v>
      </c>
      <c r="K866" s="48">
        <v>1</v>
      </c>
      <c r="L866" s="48" t="s">
        <v>2614</v>
      </c>
      <c r="M866" s="45" t="s">
        <v>117</v>
      </c>
      <c r="N866" s="49">
        <v>0</v>
      </c>
      <c r="O866" s="49">
        <v>0</v>
      </c>
      <c r="P866" s="49">
        <v>0</v>
      </c>
      <c r="Q866" s="45" t="s">
        <v>102</v>
      </c>
      <c r="R866" s="45" t="s">
        <v>102</v>
      </c>
      <c r="S866" s="45" t="s">
        <v>102</v>
      </c>
      <c r="T866" s="45" t="s">
        <v>1019</v>
      </c>
      <c r="U866" s="50">
        <v>4</v>
      </c>
    </row>
    <row r="867" spans="2:21" ht="14.5" outlineLevel="2">
      <c r="B867" s="35" t="s">
        <v>2988</v>
      </c>
      <c r="C867" s="36" t="s">
        <v>2989</v>
      </c>
      <c r="D867" s="37" t="s">
        <v>2804</v>
      </c>
      <c r="E867" s="38" t="s">
        <v>102</v>
      </c>
      <c r="F867" s="37" t="s">
        <v>102</v>
      </c>
      <c r="G867" s="38" t="s">
        <v>102</v>
      </c>
      <c r="H867" s="39">
        <v>0</v>
      </c>
      <c r="I867" s="39">
        <v>0</v>
      </c>
      <c r="J867" s="38" t="s">
        <v>2613</v>
      </c>
      <c r="K867" s="40">
        <v>1</v>
      </c>
      <c r="L867" s="40" t="s">
        <v>2614</v>
      </c>
      <c r="M867" s="37" t="s">
        <v>117</v>
      </c>
      <c r="N867" s="41">
        <v>0</v>
      </c>
      <c r="O867" s="41">
        <v>0</v>
      </c>
      <c r="P867" s="41">
        <v>0</v>
      </c>
      <c r="Q867" s="37" t="s">
        <v>102</v>
      </c>
      <c r="R867" s="37" t="s">
        <v>102</v>
      </c>
      <c r="S867" s="37" t="s">
        <v>102</v>
      </c>
      <c r="T867" s="37" t="s">
        <v>2815</v>
      </c>
      <c r="U867" s="42">
        <v>4</v>
      </c>
    </row>
    <row r="868" spans="2:21" ht="14.5" outlineLevel="3">
      <c r="B868" s="43" t="s">
        <v>2990</v>
      </c>
      <c r="C868" s="44" t="s">
        <v>2991</v>
      </c>
      <c r="D868" s="45" t="s">
        <v>102</v>
      </c>
      <c r="E868" s="46" t="s">
        <v>102</v>
      </c>
      <c r="F868" s="45" t="s">
        <v>102</v>
      </c>
      <c r="G868" s="46" t="s">
        <v>102</v>
      </c>
      <c r="H868" s="47">
        <v>0</v>
      </c>
      <c r="I868" s="47">
        <v>0</v>
      </c>
      <c r="J868" s="46" t="s">
        <v>102</v>
      </c>
      <c r="K868" s="48">
        <v>0</v>
      </c>
      <c r="L868" s="48" t="s">
        <v>102</v>
      </c>
      <c r="M868" s="45" t="s">
        <v>102</v>
      </c>
      <c r="N868" s="49">
        <v>0</v>
      </c>
      <c r="O868" s="49">
        <v>0</v>
      </c>
      <c r="P868" s="49">
        <v>0</v>
      </c>
      <c r="Q868" s="45" t="s">
        <v>102</v>
      </c>
      <c r="R868" s="45" t="s">
        <v>102</v>
      </c>
      <c r="S868" s="45" t="s">
        <v>2992</v>
      </c>
      <c r="T868" s="45" t="s">
        <v>102</v>
      </c>
      <c r="U868" s="50">
        <v>3</v>
      </c>
    </row>
    <row r="869" spans="2:21" ht="14.5" outlineLevel="2">
      <c r="B869" s="35" t="s">
        <v>2993</v>
      </c>
      <c r="C869" s="36" t="s">
        <v>2994</v>
      </c>
      <c r="D869" s="37" t="s">
        <v>2804</v>
      </c>
      <c r="E869" s="38" t="s">
        <v>102</v>
      </c>
      <c r="F869" s="37" t="s">
        <v>102</v>
      </c>
      <c r="G869" s="38" t="s">
        <v>102</v>
      </c>
      <c r="H869" s="39">
        <v>0</v>
      </c>
      <c r="I869" s="39">
        <v>0</v>
      </c>
      <c r="J869" s="38" t="s">
        <v>2613</v>
      </c>
      <c r="K869" s="40">
        <v>1</v>
      </c>
      <c r="L869" s="40" t="s">
        <v>2614</v>
      </c>
      <c r="M869" s="37" t="s">
        <v>117</v>
      </c>
      <c r="N869" s="41">
        <v>0</v>
      </c>
      <c r="O869" s="41">
        <v>0</v>
      </c>
      <c r="P869" s="41">
        <v>0</v>
      </c>
      <c r="Q869" s="37" t="s">
        <v>102</v>
      </c>
      <c r="R869" s="37" t="s">
        <v>102</v>
      </c>
      <c r="S869" s="37" t="s">
        <v>102</v>
      </c>
      <c r="T869" s="37" t="s">
        <v>1019</v>
      </c>
      <c r="U869" s="42">
        <v>4</v>
      </c>
    </row>
    <row r="870" spans="2:21" ht="14.5" outlineLevel="3">
      <c r="B870" s="43" t="s">
        <v>2995</v>
      </c>
      <c r="C870" s="44" t="s">
        <v>2996</v>
      </c>
      <c r="D870" s="45" t="s">
        <v>102</v>
      </c>
      <c r="E870" s="46" t="s">
        <v>102</v>
      </c>
      <c r="F870" s="45" t="s">
        <v>102</v>
      </c>
      <c r="G870" s="46" t="s">
        <v>102</v>
      </c>
      <c r="H870" s="47">
        <v>0</v>
      </c>
      <c r="I870" s="47">
        <v>0</v>
      </c>
      <c r="J870" s="46" t="s">
        <v>102</v>
      </c>
      <c r="K870" s="48">
        <v>0</v>
      </c>
      <c r="L870" s="48" t="s">
        <v>102</v>
      </c>
      <c r="M870" s="45" t="s">
        <v>102</v>
      </c>
      <c r="N870" s="49">
        <v>0</v>
      </c>
      <c r="O870" s="49">
        <v>0</v>
      </c>
      <c r="P870" s="49">
        <v>0</v>
      </c>
      <c r="Q870" s="45" t="s">
        <v>102</v>
      </c>
      <c r="R870" s="45" t="s">
        <v>102</v>
      </c>
      <c r="S870" s="45" t="s">
        <v>2997</v>
      </c>
      <c r="T870" s="45" t="s">
        <v>102</v>
      </c>
      <c r="U870" s="50">
        <v>3</v>
      </c>
    </row>
    <row r="871" spans="2:21" ht="14.5" outlineLevel="2">
      <c r="B871" s="35" t="s">
        <v>2998</v>
      </c>
      <c r="C871" s="36" t="s">
        <v>2999</v>
      </c>
      <c r="D871" s="37" t="s">
        <v>2804</v>
      </c>
      <c r="E871" s="38" t="s">
        <v>102</v>
      </c>
      <c r="F871" s="37" t="s">
        <v>102</v>
      </c>
      <c r="G871" s="38" t="s">
        <v>102</v>
      </c>
      <c r="H871" s="39">
        <v>0</v>
      </c>
      <c r="I871" s="39">
        <v>0</v>
      </c>
      <c r="J871" s="38" t="s">
        <v>2613</v>
      </c>
      <c r="K871" s="40">
        <v>1</v>
      </c>
      <c r="L871" s="40" t="s">
        <v>2614</v>
      </c>
      <c r="M871" s="37" t="s">
        <v>117</v>
      </c>
      <c r="N871" s="41">
        <v>0</v>
      </c>
      <c r="O871" s="41">
        <v>0</v>
      </c>
      <c r="P871" s="41">
        <v>0</v>
      </c>
      <c r="Q871" s="37" t="s">
        <v>102</v>
      </c>
      <c r="R871" s="37" t="s">
        <v>102</v>
      </c>
      <c r="S871" s="37" t="s">
        <v>102</v>
      </c>
      <c r="T871" s="37" t="s">
        <v>1019</v>
      </c>
      <c r="U871" s="42">
        <v>4</v>
      </c>
    </row>
    <row r="872" spans="2:21" ht="14.5" outlineLevel="3">
      <c r="B872" s="43" t="s">
        <v>3000</v>
      </c>
      <c r="C872" s="44" t="s">
        <v>3001</v>
      </c>
      <c r="D872" s="45" t="s">
        <v>102</v>
      </c>
      <c r="E872" s="46" t="s">
        <v>102</v>
      </c>
      <c r="F872" s="45" t="s">
        <v>102</v>
      </c>
      <c r="G872" s="46" t="s">
        <v>102</v>
      </c>
      <c r="H872" s="47">
        <v>0</v>
      </c>
      <c r="I872" s="47">
        <v>0</v>
      </c>
      <c r="J872" s="46" t="s">
        <v>102</v>
      </c>
      <c r="K872" s="48">
        <v>0</v>
      </c>
      <c r="L872" s="48" t="s">
        <v>102</v>
      </c>
      <c r="M872" s="45" t="s">
        <v>102</v>
      </c>
      <c r="N872" s="49">
        <v>0</v>
      </c>
      <c r="O872" s="49">
        <v>0</v>
      </c>
      <c r="P872" s="49">
        <v>0</v>
      </c>
      <c r="Q872" s="45" t="s">
        <v>102</v>
      </c>
      <c r="R872" s="45" t="s">
        <v>102</v>
      </c>
      <c r="S872" s="45" t="s">
        <v>3002</v>
      </c>
      <c r="T872" s="45" t="s">
        <v>102</v>
      </c>
      <c r="U872" s="50">
        <v>3</v>
      </c>
    </row>
    <row r="873" spans="2:21" ht="14.5" outlineLevel="3">
      <c r="B873" s="43" t="s">
        <v>3003</v>
      </c>
      <c r="C873" s="44" t="s">
        <v>3004</v>
      </c>
      <c r="D873" s="45" t="s">
        <v>2804</v>
      </c>
      <c r="E873" s="46" t="s">
        <v>102</v>
      </c>
      <c r="F873" s="45" t="s">
        <v>102</v>
      </c>
      <c r="G873" s="46" t="s">
        <v>102</v>
      </c>
      <c r="H873" s="47">
        <v>0</v>
      </c>
      <c r="I873" s="47">
        <v>0</v>
      </c>
      <c r="J873" s="46" t="s">
        <v>2613</v>
      </c>
      <c r="K873" s="48">
        <v>1</v>
      </c>
      <c r="L873" s="48" t="s">
        <v>2614</v>
      </c>
      <c r="M873" s="45" t="s">
        <v>117</v>
      </c>
      <c r="N873" s="49">
        <v>0</v>
      </c>
      <c r="O873" s="49">
        <v>0</v>
      </c>
      <c r="P873" s="49">
        <v>0</v>
      </c>
      <c r="Q873" s="45" t="s">
        <v>102</v>
      </c>
      <c r="R873" s="45" t="s">
        <v>102</v>
      </c>
      <c r="S873" s="45" t="s">
        <v>102</v>
      </c>
      <c r="T873" s="45" t="s">
        <v>1019</v>
      </c>
      <c r="U873" s="50">
        <v>4</v>
      </c>
    </row>
    <row r="874" spans="2:21" ht="14.5" outlineLevel="3">
      <c r="B874" s="43" t="s">
        <v>3005</v>
      </c>
      <c r="C874" s="44" t="s">
        <v>3006</v>
      </c>
      <c r="D874" s="45" t="s">
        <v>102</v>
      </c>
      <c r="E874" s="46" t="s">
        <v>102</v>
      </c>
      <c r="F874" s="45" t="s">
        <v>102</v>
      </c>
      <c r="G874" s="46" t="s">
        <v>102</v>
      </c>
      <c r="H874" s="47">
        <v>0</v>
      </c>
      <c r="I874" s="47">
        <v>0</v>
      </c>
      <c r="J874" s="46" t="s">
        <v>102</v>
      </c>
      <c r="K874" s="48">
        <v>0</v>
      </c>
      <c r="L874" s="48" t="s">
        <v>102</v>
      </c>
      <c r="M874" s="45" t="s">
        <v>102</v>
      </c>
      <c r="N874" s="49">
        <v>0</v>
      </c>
      <c r="O874" s="49">
        <v>0</v>
      </c>
      <c r="P874" s="49">
        <v>0</v>
      </c>
      <c r="Q874" s="45" t="s">
        <v>102</v>
      </c>
      <c r="R874" s="45" t="s">
        <v>102</v>
      </c>
      <c r="S874" s="45" t="s">
        <v>3007</v>
      </c>
      <c r="T874" s="45" t="s">
        <v>102</v>
      </c>
      <c r="U874" s="50">
        <v>3</v>
      </c>
    </row>
    <row r="875" spans="2:21" ht="14.5" outlineLevel="2">
      <c r="B875" s="35" t="s">
        <v>3008</v>
      </c>
      <c r="C875" s="36" t="s">
        <v>3009</v>
      </c>
      <c r="D875" s="37" t="s">
        <v>2804</v>
      </c>
      <c r="E875" s="38" t="s">
        <v>102</v>
      </c>
      <c r="F875" s="37" t="s">
        <v>102</v>
      </c>
      <c r="G875" s="38" t="s">
        <v>102</v>
      </c>
      <c r="H875" s="39">
        <v>0</v>
      </c>
      <c r="I875" s="39">
        <v>0</v>
      </c>
      <c r="J875" s="38" t="s">
        <v>2613</v>
      </c>
      <c r="K875" s="40">
        <v>1</v>
      </c>
      <c r="L875" s="40" t="s">
        <v>2614</v>
      </c>
      <c r="M875" s="37" t="s">
        <v>117</v>
      </c>
      <c r="N875" s="41">
        <v>0</v>
      </c>
      <c r="O875" s="41">
        <v>0</v>
      </c>
      <c r="P875" s="41">
        <v>0</v>
      </c>
      <c r="Q875" s="37" t="s">
        <v>102</v>
      </c>
      <c r="R875" s="37" t="s">
        <v>102</v>
      </c>
      <c r="S875" s="37" t="s">
        <v>102</v>
      </c>
      <c r="T875" s="37" t="s">
        <v>223</v>
      </c>
      <c r="U875" s="42">
        <v>4</v>
      </c>
    </row>
    <row r="876" spans="2:21" ht="14.5" outlineLevel="3">
      <c r="B876" s="43" t="s">
        <v>3010</v>
      </c>
      <c r="C876" s="44" t="s">
        <v>3011</v>
      </c>
      <c r="D876" s="45" t="s">
        <v>2804</v>
      </c>
      <c r="E876" s="46" t="s">
        <v>102</v>
      </c>
      <c r="F876" s="45" t="s">
        <v>102</v>
      </c>
      <c r="G876" s="46" t="s">
        <v>102</v>
      </c>
      <c r="H876" s="47">
        <v>0</v>
      </c>
      <c r="I876" s="47">
        <v>0</v>
      </c>
      <c r="J876" s="46" t="s">
        <v>2613</v>
      </c>
      <c r="K876" s="48">
        <v>1</v>
      </c>
      <c r="L876" s="48" t="s">
        <v>2614</v>
      </c>
      <c r="M876" s="45" t="s">
        <v>117</v>
      </c>
      <c r="N876" s="49">
        <v>0</v>
      </c>
      <c r="O876" s="49">
        <v>0</v>
      </c>
      <c r="P876" s="49">
        <v>0</v>
      </c>
      <c r="Q876" s="45" t="s">
        <v>102</v>
      </c>
      <c r="R876" s="45" t="s">
        <v>102</v>
      </c>
      <c r="S876" s="45" t="s">
        <v>102</v>
      </c>
      <c r="T876" s="45" t="s">
        <v>778</v>
      </c>
      <c r="U876" s="50">
        <v>4</v>
      </c>
    </row>
    <row r="877" spans="2:21" ht="14.5" outlineLevel="2">
      <c r="B877" s="35" t="s">
        <v>3012</v>
      </c>
      <c r="C877" s="36" t="s">
        <v>3013</v>
      </c>
      <c r="D877" s="37" t="s">
        <v>2804</v>
      </c>
      <c r="E877" s="38" t="s">
        <v>102</v>
      </c>
      <c r="F877" s="37" t="s">
        <v>102</v>
      </c>
      <c r="G877" s="38" t="s">
        <v>102</v>
      </c>
      <c r="H877" s="39">
        <v>0</v>
      </c>
      <c r="I877" s="39">
        <v>0</v>
      </c>
      <c r="J877" s="38" t="s">
        <v>2613</v>
      </c>
      <c r="K877" s="40">
        <v>1</v>
      </c>
      <c r="L877" s="40" t="s">
        <v>2614</v>
      </c>
      <c r="M877" s="37" t="s">
        <v>117</v>
      </c>
      <c r="N877" s="41">
        <v>0</v>
      </c>
      <c r="O877" s="41">
        <v>0</v>
      </c>
      <c r="P877" s="41">
        <v>0</v>
      </c>
      <c r="Q877" s="37" t="s">
        <v>102</v>
      </c>
      <c r="R877" s="37" t="s">
        <v>102</v>
      </c>
      <c r="S877" s="37" t="s">
        <v>102</v>
      </c>
      <c r="T877" s="37" t="s">
        <v>3014</v>
      </c>
      <c r="U877" s="42">
        <v>4</v>
      </c>
    </row>
    <row r="878" spans="2:21" ht="14.5" outlineLevel="3">
      <c r="B878" s="43" t="s">
        <v>3015</v>
      </c>
      <c r="C878" s="44" t="s">
        <v>3016</v>
      </c>
      <c r="D878" s="45" t="s">
        <v>102</v>
      </c>
      <c r="E878" s="46" t="s">
        <v>102</v>
      </c>
      <c r="F878" s="45" t="s">
        <v>102</v>
      </c>
      <c r="G878" s="46" t="s">
        <v>102</v>
      </c>
      <c r="H878" s="47">
        <v>0</v>
      </c>
      <c r="I878" s="47">
        <v>0</v>
      </c>
      <c r="J878" s="46" t="s">
        <v>102</v>
      </c>
      <c r="K878" s="48">
        <v>0</v>
      </c>
      <c r="L878" s="48" t="s">
        <v>102</v>
      </c>
      <c r="M878" s="45" t="s">
        <v>102</v>
      </c>
      <c r="N878" s="49">
        <v>0</v>
      </c>
      <c r="O878" s="49">
        <v>0</v>
      </c>
      <c r="P878" s="49">
        <v>0</v>
      </c>
      <c r="Q878" s="45" t="s">
        <v>102</v>
      </c>
      <c r="R878" s="45" t="s">
        <v>102</v>
      </c>
      <c r="S878" s="45" t="s">
        <v>3017</v>
      </c>
      <c r="T878" s="45" t="s">
        <v>102</v>
      </c>
      <c r="U878" s="50">
        <v>3</v>
      </c>
    </row>
    <row r="879" spans="2:21" ht="14.5" outlineLevel="2">
      <c r="B879" s="35" t="s">
        <v>3018</v>
      </c>
      <c r="C879" s="36" t="s">
        <v>3019</v>
      </c>
      <c r="D879" s="37" t="s">
        <v>2804</v>
      </c>
      <c r="E879" s="38" t="s">
        <v>102</v>
      </c>
      <c r="F879" s="37" t="s">
        <v>102</v>
      </c>
      <c r="G879" s="38" t="s">
        <v>102</v>
      </c>
      <c r="H879" s="39">
        <v>0</v>
      </c>
      <c r="I879" s="39">
        <v>0</v>
      </c>
      <c r="J879" s="38" t="s">
        <v>2613</v>
      </c>
      <c r="K879" s="40">
        <v>1</v>
      </c>
      <c r="L879" s="40" t="s">
        <v>2614</v>
      </c>
      <c r="M879" s="37" t="s">
        <v>117</v>
      </c>
      <c r="N879" s="41">
        <v>0</v>
      </c>
      <c r="O879" s="41">
        <v>0</v>
      </c>
      <c r="P879" s="41">
        <v>0</v>
      </c>
      <c r="Q879" s="37" t="s">
        <v>102</v>
      </c>
      <c r="R879" s="37" t="s">
        <v>102</v>
      </c>
      <c r="S879" s="37" t="s">
        <v>102</v>
      </c>
      <c r="T879" s="37" t="s">
        <v>1019</v>
      </c>
      <c r="U879" s="42">
        <v>4</v>
      </c>
    </row>
    <row r="880" spans="2:21" ht="14.5" outlineLevel="3">
      <c r="B880" s="43" t="s">
        <v>3020</v>
      </c>
      <c r="C880" s="44" t="s">
        <v>3021</v>
      </c>
      <c r="D880" s="45" t="s">
        <v>102</v>
      </c>
      <c r="E880" s="46" t="s">
        <v>102</v>
      </c>
      <c r="F880" s="45" t="s">
        <v>102</v>
      </c>
      <c r="G880" s="46" t="s">
        <v>102</v>
      </c>
      <c r="H880" s="47">
        <v>0</v>
      </c>
      <c r="I880" s="47">
        <v>0</v>
      </c>
      <c r="J880" s="46" t="s">
        <v>102</v>
      </c>
      <c r="K880" s="48">
        <v>0</v>
      </c>
      <c r="L880" s="48" t="s">
        <v>102</v>
      </c>
      <c r="M880" s="45" t="s">
        <v>102</v>
      </c>
      <c r="N880" s="49">
        <v>0</v>
      </c>
      <c r="O880" s="49">
        <v>0</v>
      </c>
      <c r="P880" s="49">
        <v>0</v>
      </c>
      <c r="Q880" s="45" t="s">
        <v>102</v>
      </c>
      <c r="R880" s="45" t="s">
        <v>102</v>
      </c>
      <c r="S880" s="45" t="s">
        <v>3022</v>
      </c>
      <c r="T880" s="45" t="s">
        <v>102</v>
      </c>
      <c r="U880" s="50">
        <v>3</v>
      </c>
    </row>
    <row r="881" spans="2:21" ht="14.5" outlineLevel="2">
      <c r="B881" s="35" t="s">
        <v>3023</v>
      </c>
      <c r="C881" s="36" t="s">
        <v>3024</v>
      </c>
      <c r="D881" s="37" t="s">
        <v>2804</v>
      </c>
      <c r="E881" s="38" t="s">
        <v>102</v>
      </c>
      <c r="F881" s="37" t="s">
        <v>102</v>
      </c>
      <c r="G881" s="38" t="s">
        <v>102</v>
      </c>
      <c r="H881" s="39">
        <v>0</v>
      </c>
      <c r="I881" s="39">
        <v>0</v>
      </c>
      <c r="J881" s="38" t="s">
        <v>2613</v>
      </c>
      <c r="K881" s="40">
        <v>1</v>
      </c>
      <c r="L881" s="40" t="s">
        <v>2614</v>
      </c>
      <c r="M881" s="37" t="s">
        <v>117</v>
      </c>
      <c r="N881" s="41">
        <v>0</v>
      </c>
      <c r="O881" s="41">
        <v>0</v>
      </c>
      <c r="P881" s="41">
        <v>0</v>
      </c>
      <c r="Q881" s="37" t="s">
        <v>102</v>
      </c>
      <c r="R881" s="37" t="s">
        <v>102</v>
      </c>
      <c r="S881" s="37" t="s">
        <v>102</v>
      </c>
      <c r="T881" s="37" t="s">
        <v>1019</v>
      </c>
      <c r="U881" s="42">
        <v>4</v>
      </c>
    </row>
    <row r="882" spans="2:21" ht="14.5" outlineLevel="3">
      <c r="B882" s="43" t="s">
        <v>3025</v>
      </c>
      <c r="C882" s="44" t="s">
        <v>3026</v>
      </c>
      <c r="D882" s="45" t="s">
        <v>102</v>
      </c>
      <c r="E882" s="46" t="s">
        <v>102</v>
      </c>
      <c r="F882" s="45" t="s">
        <v>102</v>
      </c>
      <c r="G882" s="46" t="s">
        <v>102</v>
      </c>
      <c r="H882" s="47">
        <v>0</v>
      </c>
      <c r="I882" s="47">
        <v>0</v>
      </c>
      <c r="J882" s="46" t="s">
        <v>102</v>
      </c>
      <c r="K882" s="48">
        <v>0</v>
      </c>
      <c r="L882" s="48" t="s">
        <v>102</v>
      </c>
      <c r="M882" s="45" t="s">
        <v>102</v>
      </c>
      <c r="N882" s="49">
        <v>0</v>
      </c>
      <c r="O882" s="49">
        <v>0</v>
      </c>
      <c r="P882" s="49">
        <v>0</v>
      </c>
      <c r="Q882" s="45" t="s">
        <v>102</v>
      </c>
      <c r="R882" s="45" t="s">
        <v>102</v>
      </c>
      <c r="S882" s="45" t="s">
        <v>3027</v>
      </c>
      <c r="T882" s="45" t="s">
        <v>102</v>
      </c>
      <c r="U882" s="50">
        <v>3</v>
      </c>
    </row>
    <row r="883" spans="2:21" ht="14.5" outlineLevel="2">
      <c r="B883" s="35" t="s">
        <v>3028</v>
      </c>
      <c r="C883" s="36" t="s">
        <v>3029</v>
      </c>
      <c r="D883" s="37" t="s">
        <v>2804</v>
      </c>
      <c r="E883" s="38" t="s">
        <v>102</v>
      </c>
      <c r="F883" s="37" t="s">
        <v>102</v>
      </c>
      <c r="G883" s="38" t="s">
        <v>102</v>
      </c>
      <c r="H883" s="39">
        <v>0</v>
      </c>
      <c r="I883" s="39">
        <v>0</v>
      </c>
      <c r="J883" s="38" t="s">
        <v>2613</v>
      </c>
      <c r="K883" s="40">
        <v>1</v>
      </c>
      <c r="L883" s="40" t="s">
        <v>2614</v>
      </c>
      <c r="M883" s="37" t="s">
        <v>117</v>
      </c>
      <c r="N883" s="41">
        <v>0</v>
      </c>
      <c r="O883" s="41">
        <v>0</v>
      </c>
      <c r="P883" s="41">
        <v>0</v>
      </c>
      <c r="Q883" s="37" t="s">
        <v>102</v>
      </c>
      <c r="R883" s="37" t="s">
        <v>102</v>
      </c>
      <c r="S883" s="37" t="s">
        <v>102</v>
      </c>
      <c r="T883" s="37" t="s">
        <v>1019</v>
      </c>
      <c r="U883" s="42">
        <v>4</v>
      </c>
    </row>
    <row r="884" spans="2:21" ht="14.5" outlineLevel="3">
      <c r="B884" s="43" t="s">
        <v>3030</v>
      </c>
      <c r="C884" s="44" t="s">
        <v>3031</v>
      </c>
      <c r="D884" s="45" t="s">
        <v>102</v>
      </c>
      <c r="E884" s="46" t="s">
        <v>102</v>
      </c>
      <c r="F884" s="45" t="s">
        <v>102</v>
      </c>
      <c r="G884" s="46" t="s">
        <v>102</v>
      </c>
      <c r="H884" s="47">
        <v>0</v>
      </c>
      <c r="I884" s="47">
        <v>0</v>
      </c>
      <c r="J884" s="46" t="s">
        <v>102</v>
      </c>
      <c r="K884" s="48">
        <v>0</v>
      </c>
      <c r="L884" s="48" t="s">
        <v>102</v>
      </c>
      <c r="M884" s="45" t="s">
        <v>102</v>
      </c>
      <c r="N884" s="49">
        <v>0</v>
      </c>
      <c r="O884" s="49">
        <v>0</v>
      </c>
      <c r="P884" s="49">
        <v>0</v>
      </c>
      <c r="Q884" s="45" t="s">
        <v>102</v>
      </c>
      <c r="R884" s="45" t="s">
        <v>102</v>
      </c>
      <c r="S884" s="45" t="s">
        <v>3032</v>
      </c>
      <c r="T884" s="45" t="s">
        <v>102</v>
      </c>
      <c r="U884" s="50">
        <v>3</v>
      </c>
    </row>
    <row r="885" spans="2:21" ht="14.5" outlineLevel="3">
      <c r="B885" s="43" t="s">
        <v>3033</v>
      </c>
      <c r="C885" s="44" t="s">
        <v>3034</v>
      </c>
      <c r="D885" s="45" t="s">
        <v>2804</v>
      </c>
      <c r="E885" s="46" t="s">
        <v>102</v>
      </c>
      <c r="F885" s="45" t="s">
        <v>102</v>
      </c>
      <c r="G885" s="46" t="s">
        <v>102</v>
      </c>
      <c r="H885" s="47">
        <v>0</v>
      </c>
      <c r="I885" s="47">
        <v>0</v>
      </c>
      <c r="J885" s="46" t="s">
        <v>2613</v>
      </c>
      <c r="K885" s="48">
        <v>1</v>
      </c>
      <c r="L885" s="48" t="s">
        <v>2614</v>
      </c>
      <c r="M885" s="45" t="s">
        <v>117</v>
      </c>
      <c r="N885" s="49">
        <v>0</v>
      </c>
      <c r="O885" s="49">
        <v>0</v>
      </c>
      <c r="P885" s="49">
        <v>0</v>
      </c>
      <c r="Q885" s="45" t="s">
        <v>102</v>
      </c>
      <c r="R885" s="45" t="s">
        <v>102</v>
      </c>
      <c r="S885" s="45" t="s">
        <v>102</v>
      </c>
      <c r="T885" s="45" t="s">
        <v>1019</v>
      </c>
      <c r="U885" s="50">
        <v>4</v>
      </c>
    </row>
    <row r="886" spans="2:21" ht="14.5" outlineLevel="3">
      <c r="B886" s="43" t="s">
        <v>3035</v>
      </c>
      <c r="C886" s="44" t="s">
        <v>3036</v>
      </c>
      <c r="D886" s="45" t="s">
        <v>102</v>
      </c>
      <c r="E886" s="46" t="s">
        <v>102</v>
      </c>
      <c r="F886" s="45" t="s">
        <v>102</v>
      </c>
      <c r="G886" s="46" t="s">
        <v>102</v>
      </c>
      <c r="H886" s="47">
        <v>0</v>
      </c>
      <c r="I886" s="47">
        <v>0</v>
      </c>
      <c r="J886" s="46" t="s">
        <v>102</v>
      </c>
      <c r="K886" s="48">
        <v>0</v>
      </c>
      <c r="L886" s="48" t="s">
        <v>102</v>
      </c>
      <c r="M886" s="45" t="s">
        <v>102</v>
      </c>
      <c r="N886" s="49">
        <v>0</v>
      </c>
      <c r="O886" s="49">
        <v>0</v>
      </c>
      <c r="P886" s="49">
        <v>0</v>
      </c>
      <c r="Q886" s="45" t="s">
        <v>102</v>
      </c>
      <c r="R886" s="45" t="s">
        <v>102</v>
      </c>
      <c r="S886" s="45" t="s">
        <v>3037</v>
      </c>
      <c r="T886" s="45" t="s">
        <v>102</v>
      </c>
      <c r="U886" s="50">
        <v>3</v>
      </c>
    </row>
    <row r="887" spans="2:21" ht="14.5" outlineLevel="3">
      <c r="B887" s="43" t="s">
        <v>3038</v>
      </c>
      <c r="C887" s="44" t="s">
        <v>3039</v>
      </c>
      <c r="D887" s="45" t="s">
        <v>2804</v>
      </c>
      <c r="E887" s="46" t="s">
        <v>102</v>
      </c>
      <c r="F887" s="45" t="s">
        <v>102</v>
      </c>
      <c r="G887" s="46" t="s">
        <v>102</v>
      </c>
      <c r="H887" s="47">
        <v>0</v>
      </c>
      <c r="I887" s="47">
        <v>0</v>
      </c>
      <c r="J887" s="46" t="s">
        <v>2613</v>
      </c>
      <c r="K887" s="48">
        <v>1</v>
      </c>
      <c r="L887" s="48" t="s">
        <v>2614</v>
      </c>
      <c r="M887" s="45" t="s">
        <v>117</v>
      </c>
      <c r="N887" s="49">
        <v>0</v>
      </c>
      <c r="O887" s="49">
        <v>0</v>
      </c>
      <c r="P887" s="49">
        <v>0</v>
      </c>
      <c r="Q887" s="45" t="s">
        <v>102</v>
      </c>
      <c r="R887" s="45" t="s">
        <v>102</v>
      </c>
      <c r="S887" s="45" t="s">
        <v>102</v>
      </c>
      <c r="T887" s="45" t="s">
        <v>1019</v>
      </c>
      <c r="U887" s="50">
        <v>4</v>
      </c>
    </row>
    <row r="888" spans="2:21" ht="14.5" outlineLevel="3">
      <c r="B888" s="43" t="s">
        <v>3040</v>
      </c>
      <c r="C888" s="44" t="s">
        <v>3041</v>
      </c>
      <c r="D888" s="45" t="s">
        <v>2804</v>
      </c>
      <c r="E888" s="46" t="s">
        <v>102</v>
      </c>
      <c r="F888" s="45" t="s">
        <v>102</v>
      </c>
      <c r="G888" s="46" t="s">
        <v>102</v>
      </c>
      <c r="H888" s="47">
        <v>0</v>
      </c>
      <c r="I888" s="47">
        <v>0</v>
      </c>
      <c r="J888" s="46" t="s">
        <v>2613</v>
      </c>
      <c r="K888" s="48">
        <v>1</v>
      </c>
      <c r="L888" s="48" t="s">
        <v>2614</v>
      </c>
      <c r="M888" s="45" t="s">
        <v>117</v>
      </c>
      <c r="N888" s="49">
        <v>0</v>
      </c>
      <c r="O888" s="49">
        <v>0</v>
      </c>
      <c r="P888" s="49">
        <v>0</v>
      </c>
      <c r="Q888" s="45" t="s">
        <v>102</v>
      </c>
      <c r="R888" s="45" t="s">
        <v>102</v>
      </c>
      <c r="S888" s="45" t="s">
        <v>102</v>
      </c>
      <c r="T888" s="45" t="s">
        <v>2815</v>
      </c>
      <c r="U888" s="50">
        <v>4</v>
      </c>
    </row>
    <row r="889" spans="2:21" ht="14.5" outlineLevel="3">
      <c r="B889" s="43" t="s">
        <v>3042</v>
      </c>
      <c r="C889" s="44" t="s">
        <v>3043</v>
      </c>
      <c r="D889" s="45" t="s">
        <v>2804</v>
      </c>
      <c r="E889" s="46" t="s">
        <v>102</v>
      </c>
      <c r="F889" s="45" t="s">
        <v>102</v>
      </c>
      <c r="G889" s="46" t="s">
        <v>102</v>
      </c>
      <c r="H889" s="47">
        <v>0</v>
      </c>
      <c r="I889" s="47">
        <v>0</v>
      </c>
      <c r="J889" s="46" t="s">
        <v>2613</v>
      </c>
      <c r="K889" s="48">
        <v>1</v>
      </c>
      <c r="L889" s="48" t="s">
        <v>2614</v>
      </c>
      <c r="M889" s="45" t="s">
        <v>117</v>
      </c>
      <c r="N889" s="49">
        <v>0</v>
      </c>
      <c r="O889" s="49">
        <v>0</v>
      </c>
      <c r="P889" s="49">
        <v>0</v>
      </c>
      <c r="Q889" s="45" t="s">
        <v>102</v>
      </c>
      <c r="R889" s="45" t="s">
        <v>102</v>
      </c>
      <c r="S889" s="45" t="s">
        <v>102</v>
      </c>
      <c r="T889" s="45" t="s">
        <v>461</v>
      </c>
      <c r="U889" s="50">
        <v>4</v>
      </c>
    </row>
    <row r="890" spans="2:21" ht="14.5" outlineLevel="3">
      <c r="B890" s="43" t="s">
        <v>3044</v>
      </c>
      <c r="C890" s="44" t="s">
        <v>3045</v>
      </c>
      <c r="D890" s="45" t="s">
        <v>2804</v>
      </c>
      <c r="E890" s="46" t="s">
        <v>102</v>
      </c>
      <c r="F890" s="45" t="s">
        <v>102</v>
      </c>
      <c r="G890" s="46" t="s">
        <v>102</v>
      </c>
      <c r="H890" s="47">
        <v>0</v>
      </c>
      <c r="I890" s="47">
        <v>0</v>
      </c>
      <c r="J890" s="46" t="s">
        <v>2613</v>
      </c>
      <c r="K890" s="48">
        <v>1</v>
      </c>
      <c r="L890" s="48" t="s">
        <v>2614</v>
      </c>
      <c r="M890" s="45" t="s">
        <v>117</v>
      </c>
      <c r="N890" s="49">
        <v>0</v>
      </c>
      <c r="O890" s="49">
        <v>0</v>
      </c>
      <c r="P890" s="49">
        <v>0</v>
      </c>
      <c r="Q890" s="45" t="s">
        <v>102</v>
      </c>
      <c r="R890" s="45" t="s">
        <v>102</v>
      </c>
      <c r="S890" s="45" t="s">
        <v>102</v>
      </c>
      <c r="T890" s="45" t="s">
        <v>466</v>
      </c>
      <c r="U890" s="50">
        <v>4</v>
      </c>
    </row>
    <row r="891" spans="2:21" ht="14.5" outlineLevel="3">
      <c r="B891" s="43" t="s">
        <v>3046</v>
      </c>
      <c r="C891" s="44" t="s">
        <v>3047</v>
      </c>
      <c r="D891" s="45" t="s">
        <v>2804</v>
      </c>
      <c r="E891" s="46" t="s">
        <v>102</v>
      </c>
      <c r="F891" s="45" t="s">
        <v>102</v>
      </c>
      <c r="G891" s="46" t="s">
        <v>102</v>
      </c>
      <c r="H891" s="47">
        <v>0</v>
      </c>
      <c r="I891" s="47">
        <v>0</v>
      </c>
      <c r="J891" s="46" t="s">
        <v>2613</v>
      </c>
      <c r="K891" s="48">
        <v>1</v>
      </c>
      <c r="L891" s="48" t="s">
        <v>2614</v>
      </c>
      <c r="M891" s="45" t="s">
        <v>117</v>
      </c>
      <c r="N891" s="49">
        <v>0</v>
      </c>
      <c r="O891" s="49">
        <v>0</v>
      </c>
      <c r="P891" s="49">
        <v>0</v>
      </c>
      <c r="Q891" s="45" t="s">
        <v>102</v>
      </c>
      <c r="R891" s="45" t="s">
        <v>102</v>
      </c>
      <c r="S891" s="45" t="s">
        <v>102</v>
      </c>
      <c r="T891" s="45" t="s">
        <v>472</v>
      </c>
      <c r="U891" s="50">
        <v>4</v>
      </c>
    </row>
    <row r="892" spans="2:21" ht="14.5" outlineLevel="3">
      <c r="B892" s="43" t="s">
        <v>3048</v>
      </c>
      <c r="C892" s="44" t="s">
        <v>3049</v>
      </c>
      <c r="D892" s="45" t="s">
        <v>2804</v>
      </c>
      <c r="E892" s="46" t="s">
        <v>102</v>
      </c>
      <c r="F892" s="45" t="s">
        <v>102</v>
      </c>
      <c r="G892" s="46" t="s">
        <v>102</v>
      </c>
      <c r="H892" s="47">
        <v>0</v>
      </c>
      <c r="I892" s="47">
        <v>0</v>
      </c>
      <c r="J892" s="46" t="s">
        <v>2613</v>
      </c>
      <c r="K892" s="48">
        <v>1</v>
      </c>
      <c r="L892" s="48" t="s">
        <v>2614</v>
      </c>
      <c r="M892" s="45" t="s">
        <v>117</v>
      </c>
      <c r="N892" s="49">
        <v>0</v>
      </c>
      <c r="O892" s="49">
        <v>0</v>
      </c>
      <c r="P892" s="49">
        <v>0</v>
      </c>
      <c r="Q892" s="45" t="s">
        <v>102</v>
      </c>
      <c r="R892" s="45" t="s">
        <v>102</v>
      </c>
      <c r="S892" s="45" t="s">
        <v>102</v>
      </c>
      <c r="T892" s="45" t="s">
        <v>477</v>
      </c>
      <c r="U892" s="50">
        <v>4</v>
      </c>
    </row>
    <row r="893" spans="2:21" ht="14.5" outlineLevel="3">
      <c r="B893" s="43" t="s">
        <v>3050</v>
      </c>
      <c r="C893" s="44" t="s">
        <v>3051</v>
      </c>
      <c r="D893" s="45" t="s">
        <v>2804</v>
      </c>
      <c r="E893" s="46" t="s">
        <v>102</v>
      </c>
      <c r="F893" s="45" t="s">
        <v>102</v>
      </c>
      <c r="G893" s="46" t="s">
        <v>102</v>
      </c>
      <c r="H893" s="47">
        <v>0</v>
      </c>
      <c r="I893" s="47">
        <v>0</v>
      </c>
      <c r="J893" s="46" t="s">
        <v>2613</v>
      </c>
      <c r="K893" s="48">
        <v>1</v>
      </c>
      <c r="L893" s="48" t="s">
        <v>2614</v>
      </c>
      <c r="M893" s="45" t="s">
        <v>117</v>
      </c>
      <c r="N893" s="49">
        <v>0</v>
      </c>
      <c r="O893" s="49">
        <v>0</v>
      </c>
      <c r="P893" s="49">
        <v>0</v>
      </c>
      <c r="Q893" s="45" t="s">
        <v>102</v>
      </c>
      <c r="R893" s="45" t="s">
        <v>102</v>
      </c>
      <c r="S893" s="45" t="s">
        <v>102</v>
      </c>
      <c r="T893" s="45" t="s">
        <v>482</v>
      </c>
      <c r="U893" s="50">
        <v>4</v>
      </c>
    </row>
    <row r="894" spans="2:21" ht="14.5" outlineLevel="3">
      <c r="B894" s="43" t="s">
        <v>3052</v>
      </c>
      <c r="C894" s="44" t="s">
        <v>3053</v>
      </c>
      <c r="D894" s="45" t="s">
        <v>2804</v>
      </c>
      <c r="E894" s="46" t="s">
        <v>102</v>
      </c>
      <c r="F894" s="45" t="s">
        <v>102</v>
      </c>
      <c r="G894" s="46" t="s">
        <v>102</v>
      </c>
      <c r="H894" s="47">
        <v>0</v>
      </c>
      <c r="I894" s="47">
        <v>0</v>
      </c>
      <c r="J894" s="46" t="s">
        <v>2613</v>
      </c>
      <c r="K894" s="48">
        <v>1</v>
      </c>
      <c r="L894" s="48" t="s">
        <v>2614</v>
      </c>
      <c r="M894" s="45" t="s">
        <v>117</v>
      </c>
      <c r="N894" s="49">
        <v>0</v>
      </c>
      <c r="O894" s="49">
        <v>0</v>
      </c>
      <c r="P894" s="49">
        <v>0</v>
      </c>
      <c r="Q894" s="45" t="s">
        <v>102</v>
      </c>
      <c r="R894" s="45" t="s">
        <v>102</v>
      </c>
      <c r="S894" s="45" t="s">
        <v>102</v>
      </c>
      <c r="T894" s="45" t="s">
        <v>487</v>
      </c>
      <c r="U894" s="50">
        <v>4</v>
      </c>
    </row>
    <row r="895" spans="2:21" ht="14.5" outlineLevel="3">
      <c r="B895" s="43" t="s">
        <v>3054</v>
      </c>
      <c r="C895" s="44" t="s">
        <v>3055</v>
      </c>
      <c r="D895" s="45" t="s">
        <v>2804</v>
      </c>
      <c r="E895" s="46" t="s">
        <v>102</v>
      </c>
      <c r="F895" s="45" t="s">
        <v>102</v>
      </c>
      <c r="G895" s="46" t="s">
        <v>102</v>
      </c>
      <c r="H895" s="47">
        <v>0</v>
      </c>
      <c r="I895" s="47">
        <v>0</v>
      </c>
      <c r="J895" s="46" t="s">
        <v>2613</v>
      </c>
      <c r="K895" s="48">
        <v>1</v>
      </c>
      <c r="L895" s="48" t="s">
        <v>2614</v>
      </c>
      <c r="M895" s="45" t="s">
        <v>117</v>
      </c>
      <c r="N895" s="49">
        <v>0</v>
      </c>
      <c r="O895" s="49">
        <v>0</v>
      </c>
      <c r="P895" s="49">
        <v>0</v>
      </c>
      <c r="Q895" s="45" t="s">
        <v>102</v>
      </c>
      <c r="R895" s="45" t="s">
        <v>102</v>
      </c>
      <c r="S895" s="45" t="s">
        <v>102</v>
      </c>
      <c r="T895" s="45" t="s">
        <v>3056</v>
      </c>
      <c r="U895" s="50">
        <v>4</v>
      </c>
    </row>
    <row r="896" spans="2:21" ht="14.5" outlineLevel="3">
      <c r="B896" s="43" t="s">
        <v>3057</v>
      </c>
      <c r="C896" s="44" t="s">
        <v>3058</v>
      </c>
      <c r="D896" s="45" t="s">
        <v>2804</v>
      </c>
      <c r="E896" s="46" t="s">
        <v>102</v>
      </c>
      <c r="F896" s="45" t="s">
        <v>102</v>
      </c>
      <c r="G896" s="46" t="s">
        <v>102</v>
      </c>
      <c r="H896" s="47">
        <v>0</v>
      </c>
      <c r="I896" s="47">
        <v>0</v>
      </c>
      <c r="J896" s="46" t="s">
        <v>2613</v>
      </c>
      <c r="K896" s="48">
        <v>1</v>
      </c>
      <c r="L896" s="48" t="s">
        <v>2614</v>
      </c>
      <c r="M896" s="45" t="s">
        <v>117</v>
      </c>
      <c r="N896" s="49">
        <v>0</v>
      </c>
      <c r="O896" s="49">
        <v>0</v>
      </c>
      <c r="P896" s="49">
        <v>0</v>
      </c>
      <c r="Q896" s="45" t="s">
        <v>102</v>
      </c>
      <c r="R896" s="45" t="s">
        <v>102</v>
      </c>
      <c r="S896" s="45" t="s">
        <v>102</v>
      </c>
      <c r="T896" s="45" t="s">
        <v>3059</v>
      </c>
      <c r="U896" s="50">
        <v>4</v>
      </c>
    </row>
    <row r="897" spans="2:21" ht="14.5" outlineLevel="3">
      <c r="B897" s="43" t="s">
        <v>3060</v>
      </c>
      <c r="C897" s="44" t="s">
        <v>3061</v>
      </c>
      <c r="D897" s="45" t="s">
        <v>2804</v>
      </c>
      <c r="E897" s="46" t="s">
        <v>102</v>
      </c>
      <c r="F897" s="45" t="s">
        <v>102</v>
      </c>
      <c r="G897" s="46" t="s">
        <v>102</v>
      </c>
      <c r="H897" s="47">
        <v>0</v>
      </c>
      <c r="I897" s="47">
        <v>0</v>
      </c>
      <c r="J897" s="46" t="s">
        <v>2613</v>
      </c>
      <c r="K897" s="48">
        <v>1</v>
      </c>
      <c r="L897" s="48" t="s">
        <v>2614</v>
      </c>
      <c r="M897" s="45" t="s">
        <v>117</v>
      </c>
      <c r="N897" s="49">
        <v>0</v>
      </c>
      <c r="O897" s="49">
        <v>0</v>
      </c>
      <c r="P897" s="49">
        <v>0</v>
      </c>
      <c r="Q897" s="45" t="s">
        <v>102</v>
      </c>
      <c r="R897" s="45" t="s">
        <v>102</v>
      </c>
      <c r="S897" s="45" t="s">
        <v>102</v>
      </c>
      <c r="T897" s="45" t="s">
        <v>2828</v>
      </c>
      <c r="U897" s="50">
        <v>4</v>
      </c>
    </row>
    <row r="898" spans="2:21" ht="14.5" outlineLevel="3">
      <c r="B898" s="43" t="s">
        <v>3062</v>
      </c>
      <c r="C898" s="44" t="s">
        <v>3063</v>
      </c>
      <c r="D898" s="45" t="s">
        <v>2804</v>
      </c>
      <c r="E898" s="46" t="s">
        <v>102</v>
      </c>
      <c r="F898" s="45" t="s">
        <v>102</v>
      </c>
      <c r="G898" s="46" t="s">
        <v>102</v>
      </c>
      <c r="H898" s="47">
        <v>0</v>
      </c>
      <c r="I898" s="47">
        <v>0</v>
      </c>
      <c r="J898" s="46" t="s">
        <v>2613</v>
      </c>
      <c r="K898" s="48">
        <v>1</v>
      </c>
      <c r="L898" s="48" t="s">
        <v>2614</v>
      </c>
      <c r="M898" s="45" t="s">
        <v>117</v>
      </c>
      <c r="N898" s="49">
        <v>0</v>
      </c>
      <c r="O898" s="49">
        <v>0</v>
      </c>
      <c r="P898" s="49">
        <v>0</v>
      </c>
      <c r="Q898" s="45" t="s">
        <v>102</v>
      </c>
      <c r="R898" s="45" t="s">
        <v>102</v>
      </c>
      <c r="S898" s="45" t="s">
        <v>102</v>
      </c>
      <c r="T898" s="45" t="s">
        <v>2773</v>
      </c>
      <c r="U898" s="50">
        <v>4</v>
      </c>
    </row>
    <row r="899" spans="2:21" ht="14.5" outlineLevel="3">
      <c r="B899" s="43" t="s">
        <v>3064</v>
      </c>
      <c r="C899" s="44" t="s">
        <v>3065</v>
      </c>
      <c r="D899" s="45" t="s">
        <v>2804</v>
      </c>
      <c r="E899" s="46" t="s">
        <v>102</v>
      </c>
      <c r="F899" s="45" t="s">
        <v>102</v>
      </c>
      <c r="G899" s="46" t="s">
        <v>102</v>
      </c>
      <c r="H899" s="47">
        <v>0</v>
      </c>
      <c r="I899" s="47">
        <v>0</v>
      </c>
      <c r="J899" s="46" t="s">
        <v>2613</v>
      </c>
      <c r="K899" s="48">
        <v>1</v>
      </c>
      <c r="L899" s="48" t="s">
        <v>2614</v>
      </c>
      <c r="M899" s="45" t="s">
        <v>117</v>
      </c>
      <c r="N899" s="49">
        <v>0</v>
      </c>
      <c r="O899" s="49">
        <v>0</v>
      </c>
      <c r="P899" s="49">
        <v>0</v>
      </c>
      <c r="Q899" s="45" t="s">
        <v>102</v>
      </c>
      <c r="R899" s="45" t="s">
        <v>102</v>
      </c>
      <c r="S899" s="45" t="s">
        <v>102</v>
      </c>
      <c r="T899" s="45" t="s">
        <v>3066</v>
      </c>
      <c r="U899" s="50">
        <v>4</v>
      </c>
    </row>
    <row r="900" spans="2:21" ht="14.5" outlineLevel="3">
      <c r="B900" s="43" t="s">
        <v>3067</v>
      </c>
      <c r="C900" s="44" t="s">
        <v>3068</v>
      </c>
      <c r="D900" s="45" t="s">
        <v>2804</v>
      </c>
      <c r="E900" s="46" t="s">
        <v>102</v>
      </c>
      <c r="F900" s="45" t="s">
        <v>102</v>
      </c>
      <c r="G900" s="46" t="s">
        <v>102</v>
      </c>
      <c r="H900" s="47">
        <v>0</v>
      </c>
      <c r="I900" s="47">
        <v>0</v>
      </c>
      <c r="J900" s="46" t="s">
        <v>2613</v>
      </c>
      <c r="K900" s="48">
        <v>1</v>
      </c>
      <c r="L900" s="48" t="s">
        <v>2614</v>
      </c>
      <c r="M900" s="45" t="s">
        <v>117</v>
      </c>
      <c r="N900" s="49">
        <v>0</v>
      </c>
      <c r="O900" s="49">
        <v>0</v>
      </c>
      <c r="P900" s="49">
        <v>0</v>
      </c>
      <c r="Q900" s="45" t="s">
        <v>102</v>
      </c>
      <c r="R900" s="45" t="s">
        <v>102</v>
      </c>
      <c r="S900" s="45" t="s">
        <v>102</v>
      </c>
      <c r="T900" s="45" t="s">
        <v>3069</v>
      </c>
      <c r="U900" s="50">
        <v>4</v>
      </c>
    </row>
    <row r="901" spans="2:21" ht="14.5" outlineLevel="3">
      <c r="B901" s="43" t="s">
        <v>3070</v>
      </c>
      <c r="C901" s="44" t="s">
        <v>3071</v>
      </c>
      <c r="D901" s="45" t="s">
        <v>2804</v>
      </c>
      <c r="E901" s="46" t="s">
        <v>102</v>
      </c>
      <c r="F901" s="45" t="s">
        <v>102</v>
      </c>
      <c r="G901" s="46" t="s">
        <v>102</v>
      </c>
      <c r="H901" s="47">
        <v>0</v>
      </c>
      <c r="I901" s="47">
        <v>0</v>
      </c>
      <c r="J901" s="46" t="s">
        <v>2613</v>
      </c>
      <c r="K901" s="48">
        <v>1</v>
      </c>
      <c r="L901" s="48" t="s">
        <v>2614</v>
      </c>
      <c r="M901" s="45" t="s">
        <v>117</v>
      </c>
      <c r="N901" s="49">
        <v>0</v>
      </c>
      <c r="O901" s="49">
        <v>0</v>
      </c>
      <c r="P901" s="49">
        <v>0</v>
      </c>
      <c r="Q901" s="45" t="s">
        <v>102</v>
      </c>
      <c r="R901" s="45" t="s">
        <v>102</v>
      </c>
      <c r="S901" s="45" t="s">
        <v>102</v>
      </c>
      <c r="T901" s="45" t="s">
        <v>3072</v>
      </c>
      <c r="U901" s="50">
        <v>4</v>
      </c>
    </row>
    <row r="902" spans="2:21" ht="14.5" outlineLevel="2">
      <c r="B902" s="35" t="s">
        <v>3073</v>
      </c>
      <c r="C902" s="36" t="s">
        <v>3074</v>
      </c>
      <c r="D902" s="37" t="s">
        <v>2804</v>
      </c>
      <c r="E902" s="38" t="s">
        <v>102</v>
      </c>
      <c r="F902" s="37" t="s">
        <v>102</v>
      </c>
      <c r="G902" s="38" t="s">
        <v>102</v>
      </c>
      <c r="H902" s="39">
        <v>0</v>
      </c>
      <c r="I902" s="39">
        <v>0</v>
      </c>
      <c r="J902" s="38" t="s">
        <v>2613</v>
      </c>
      <c r="K902" s="40">
        <v>1</v>
      </c>
      <c r="L902" s="40" t="s">
        <v>2614</v>
      </c>
      <c r="M902" s="37" t="s">
        <v>117</v>
      </c>
      <c r="N902" s="41">
        <v>0</v>
      </c>
      <c r="O902" s="41">
        <v>0</v>
      </c>
      <c r="P902" s="41">
        <v>0</v>
      </c>
      <c r="Q902" s="37" t="s">
        <v>102</v>
      </c>
      <c r="R902" s="37" t="s">
        <v>102</v>
      </c>
      <c r="S902" s="37" t="s">
        <v>102</v>
      </c>
      <c r="T902" s="37" t="s">
        <v>3075</v>
      </c>
      <c r="U902" s="42">
        <v>4</v>
      </c>
    </row>
    <row r="903" spans="2:21" ht="14.5" outlineLevel="3">
      <c r="B903" s="43" t="s">
        <v>3076</v>
      </c>
      <c r="C903" s="44" t="s">
        <v>3077</v>
      </c>
      <c r="D903" s="45" t="s">
        <v>2804</v>
      </c>
      <c r="E903" s="46" t="s">
        <v>102</v>
      </c>
      <c r="F903" s="45" t="s">
        <v>102</v>
      </c>
      <c r="G903" s="46" t="s">
        <v>102</v>
      </c>
      <c r="H903" s="47">
        <v>0</v>
      </c>
      <c r="I903" s="47">
        <v>0</v>
      </c>
      <c r="J903" s="46" t="s">
        <v>2613</v>
      </c>
      <c r="K903" s="48">
        <v>1</v>
      </c>
      <c r="L903" s="48" t="s">
        <v>2614</v>
      </c>
      <c r="M903" s="45" t="s">
        <v>117</v>
      </c>
      <c r="N903" s="49">
        <v>0</v>
      </c>
      <c r="O903" s="49">
        <v>0</v>
      </c>
      <c r="P903" s="49">
        <v>0</v>
      </c>
      <c r="Q903" s="45" t="s">
        <v>102</v>
      </c>
      <c r="R903" s="45" t="s">
        <v>102</v>
      </c>
      <c r="S903" s="45" t="s">
        <v>102</v>
      </c>
      <c r="T903" s="45" t="s">
        <v>3078</v>
      </c>
      <c r="U903" s="50">
        <v>4</v>
      </c>
    </row>
    <row r="904" spans="2:21" ht="14.5" outlineLevel="3">
      <c r="B904" s="43" t="s">
        <v>3079</v>
      </c>
      <c r="C904" s="44" t="s">
        <v>3080</v>
      </c>
      <c r="D904" s="45" t="s">
        <v>2804</v>
      </c>
      <c r="E904" s="46" t="s">
        <v>102</v>
      </c>
      <c r="F904" s="45" t="s">
        <v>102</v>
      </c>
      <c r="G904" s="46" t="s">
        <v>102</v>
      </c>
      <c r="H904" s="47">
        <v>0</v>
      </c>
      <c r="I904" s="47">
        <v>0</v>
      </c>
      <c r="J904" s="46" t="s">
        <v>2613</v>
      </c>
      <c r="K904" s="48">
        <v>1</v>
      </c>
      <c r="L904" s="48" t="s">
        <v>2614</v>
      </c>
      <c r="M904" s="45" t="s">
        <v>117</v>
      </c>
      <c r="N904" s="49">
        <v>0</v>
      </c>
      <c r="O904" s="49">
        <v>0</v>
      </c>
      <c r="P904" s="49">
        <v>0</v>
      </c>
      <c r="Q904" s="45" t="s">
        <v>102</v>
      </c>
      <c r="R904" s="45" t="s">
        <v>102</v>
      </c>
      <c r="S904" s="45" t="s">
        <v>102</v>
      </c>
      <c r="T904" s="45" t="s">
        <v>3081</v>
      </c>
      <c r="U904" s="50">
        <v>4</v>
      </c>
    </row>
    <row r="905" spans="2:21" ht="14.5" outlineLevel="3">
      <c r="B905" s="43" t="s">
        <v>3082</v>
      </c>
      <c r="C905" s="44" t="s">
        <v>3083</v>
      </c>
      <c r="D905" s="45" t="s">
        <v>102</v>
      </c>
      <c r="E905" s="46" t="s">
        <v>102</v>
      </c>
      <c r="F905" s="45" t="s">
        <v>102</v>
      </c>
      <c r="G905" s="46" t="s">
        <v>102</v>
      </c>
      <c r="H905" s="47">
        <v>0</v>
      </c>
      <c r="I905" s="47">
        <v>0</v>
      </c>
      <c r="J905" s="46" t="s">
        <v>102</v>
      </c>
      <c r="K905" s="48">
        <v>0</v>
      </c>
      <c r="L905" s="48" t="s">
        <v>102</v>
      </c>
      <c r="M905" s="45" t="s">
        <v>102</v>
      </c>
      <c r="N905" s="49">
        <v>0</v>
      </c>
      <c r="O905" s="49">
        <v>0</v>
      </c>
      <c r="P905" s="49">
        <v>0</v>
      </c>
      <c r="Q905" s="45" t="s">
        <v>102</v>
      </c>
      <c r="R905" s="45" t="s">
        <v>102</v>
      </c>
      <c r="S905" s="45" t="s">
        <v>2776</v>
      </c>
      <c r="T905" s="45" t="s">
        <v>102</v>
      </c>
      <c r="U905" s="50">
        <v>3</v>
      </c>
    </row>
    <row r="906" spans="2:21" ht="14.5" outlineLevel="3">
      <c r="B906" s="43" t="s">
        <v>3084</v>
      </c>
      <c r="C906" s="44" t="s">
        <v>3085</v>
      </c>
      <c r="D906" s="45" t="s">
        <v>2804</v>
      </c>
      <c r="E906" s="46" t="s">
        <v>102</v>
      </c>
      <c r="F906" s="45" t="s">
        <v>102</v>
      </c>
      <c r="G906" s="46" t="s">
        <v>102</v>
      </c>
      <c r="H906" s="47">
        <v>0</v>
      </c>
      <c r="I906" s="47">
        <v>0</v>
      </c>
      <c r="J906" s="46" t="s">
        <v>2613</v>
      </c>
      <c r="K906" s="48">
        <v>1</v>
      </c>
      <c r="L906" s="48" t="s">
        <v>2614</v>
      </c>
      <c r="M906" s="45" t="s">
        <v>117</v>
      </c>
      <c r="N906" s="49">
        <v>0</v>
      </c>
      <c r="O906" s="49">
        <v>0</v>
      </c>
      <c r="P906" s="49">
        <v>0</v>
      </c>
      <c r="Q906" s="45" t="s">
        <v>102</v>
      </c>
      <c r="R906" s="45" t="s">
        <v>102</v>
      </c>
      <c r="S906" s="45" t="s">
        <v>102</v>
      </c>
      <c r="T906" s="45" t="s">
        <v>2666</v>
      </c>
      <c r="U906" s="50">
        <v>4</v>
      </c>
    </row>
    <row r="907" spans="2:21" ht="14.5" outlineLevel="3">
      <c r="B907" s="43" t="s">
        <v>3086</v>
      </c>
      <c r="C907" s="44" t="s">
        <v>3087</v>
      </c>
      <c r="D907" s="45" t="s">
        <v>2804</v>
      </c>
      <c r="E907" s="46" t="s">
        <v>102</v>
      </c>
      <c r="F907" s="45" t="s">
        <v>102</v>
      </c>
      <c r="G907" s="46" t="s">
        <v>102</v>
      </c>
      <c r="H907" s="47">
        <v>0</v>
      </c>
      <c r="I907" s="47">
        <v>0</v>
      </c>
      <c r="J907" s="46" t="s">
        <v>2613</v>
      </c>
      <c r="K907" s="48">
        <v>1</v>
      </c>
      <c r="L907" s="48" t="s">
        <v>2614</v>
      </c>
      <c r="M907" s="45" t="s">
        <v>117</v>
      </c>
      <c r="N907" s="49">
        <v>0</v>
      </c>
      <c r="O907" s="49">
        <v>0</v>
      </c>
      <c r="P907" s="49">
        <v>0</v>
      </c>
      <c r="Q907" s="45" t="s">
        <v>102</v>
      </c>
      <c r="R907" s="45" t="s">
        <v>102</v>
      </c>
      <c r="S907" s="45" t="s">
        <v>102</v>
      </c>
      <c r="T907" s="45" t="s">
        <v>3088</v>
      </c>
      <c r="U907" s="50">
        <v>4</v>
      </c>
    </row>
    <row r="908" spans="2:21" ht="14.5" outlineLevel="3">
      <c r="B908" s="43" t="s">
        <v>3089</v>
      </c>
      <c r="C908" s="44" t="s">
        <v>3090</v>
      </c>
      <c r="D908" s="45" t="s">
        <v>2804</v>
      </c>
      <c r="E908" s="46" t="s">
        <v>102</v>
      </c>
      <c r="F908" s="45" t="s">
        <v>102</v>
      </c>
      <c r="G908" s="46" t="s">
        <v>102</v>
      </c>
      <c r="H908" s="47">
        <v>0</v>
      </c>
      <c r="I908" s="47">
        <v>0</v>
      </c>
      <c r="J908" s="46" t="s">
        <v>2613</v>
      </c>
      <c r="K908" s="48">
        <v>1</v>
      </c>
      <c r="L908" s="48" t="s">
        <v>2614</v>
      </c>
      <c r="M908" s="45" t="s">
        <v>117</v>
      </c>
      <c r="N908" s="49">
        <v>0</v>
      </c>
      <c r="O908" s="49">
        <v>0</v>
      </c>
      <c r="P908" s="49">
        <v>0</v>
      </c>
      <c r="Q908" s="45" t="s">
        <v>102</v>
      </c>
      <c r="R908" s="45" t="s">
        <v>102</v>
      </c>
      <c r="S908" s="45" t="s">
        <v>102</v>
      </c>
      <c r="T908" s="45" t="s">
        <v>3091</v>
      </c>
      <c r="U908" s="50">
        <v>4</v>
      </c>
    </row>
    <row r="909" spans="2:21" ht="14.5" outlineLevel="3">
      <c r="B909" s="43" t="s">
        <v>3092</v>
      </c>
      <c r="C909" s="44" t="s">
        <v>3093</v>
      </c>
      <c r="D909" s="45" t="s">
        <v>2804</v>
      </c>
      <c r="E909" s="46" t="s">
        <v>102</v>
      </c>
      <c r="F909" s="45" t="s">
        <v>102</v>
      </c>
      <c r="G909" s="46" t="s">
        <v>102</v>
      </c>
      <c r="H909" s="47">
        <v>0</v>
      </c>
      <c r="I909" s="47">
        <v>0</v>
      </c>
      <c r="J909" s="46" t="s">
        <v>2613</v>
      </c>
      <c r="K909" s="48">
        <v>1</v>
      </c>
      <c r="L909" s="48" t="s">
        <v>2614</v>
      </c>
      <c r="M909" s="45" t="s">
        <v>117</v>
      </c>
      <c r="N909" s="49">
        <v>0</v>
      </c>
      <c r="O909" s="49">
        <v>0</v>
      </c>
      <c r="P909" s="49">
        <v>0</v>
      </c>
      <c r="Q909" s="45" t="s">
        <v>102</v>
      </c>
      <c r="R909" s="45" t="s">
        <v>102</v>
      </c>
      <c r="S909" s="45" t="s">
        <v>102</v>
      </c>
      <c r="T909" s="45" t="s">
        <v>3094</v>
      </c>
      <c r="U909" s="50">
        <v>4</v>
      </c>
    </row>
    <row r="910" spans="2:21" ht="14.5" outlineLevel="2">
      <c r="B910" s="35" t="s">
        <v>3095</v>
      </c>
      <c r="C910" s="36" t="s">
        <v>3096</v>
      </c>
      <c r="D910" s="37" t="s">
        <v>2804</v>
      </c>
      <c r="E910" s="38" t="s">
        <v>102</v>
      </c>
      <c r="F910" s="37" t="s">
        <v>102</v>
      </c>
      <c r="G910" s="38" t="s">
        <v>102</v>
      </c>
      <c r="H910" s="39">
        <v>0</v>
      </c>
      <c r="I910" s="39">
        <v>0</v>
      </c>
      <c r="J910" s="38" t="s">
        <v>2613</v>
      </c>
      <c r="K910" s="40">
        <v>1</v>
      </c>
      <c r="L910" s="40" t="s">
        <v>2614</v>
      </c>
      <c r="M910" s="37" t="s">
        <v>117</v>
      </c>
      <c r="N910" s="41">
        <v>0</v>
      </c>
      <c r="O910" s="41">
        <v>0</v>
      </c>
      <c r="P910" s="41">
        <v>0</v>
      </c>
      <c r="Q910" s="37" t="s">
        <v>102</v>
      </c>
      <c r="R910" s="37" t="s">
        <v>102</v>
      </c>
      <c r="S910" s="37" t="s">
        <v>102</v>
      </c>
      <c r="T910" s="37" t="s">
        <v>3097</v>
      </c>
      <c r="U910" s="42">
        <v>4</v>
      </c>
    </row>
    <row r="911" spans="2:21" ht="14.5" outlineLevel="3">
      <c r="B911" s="43" t="s">
        <v>3098</v>
      </c>
      <c r="C911" s="44" t="s">
        <v>3099</v>
      </c>
      <c r="D911" s="45" t="s">
        <v>2804</v>
      </c>
      <c r="E911" s="46" t="s">
        <v>102</v>
      </c>
      <c r="F911" s="45" t="s">
        <v>102</v>
      </c>
      <c r="G911" s="46" t="s">
        <v>102</v>
      </c>
      <c r="H911" s="47">
        <v>0</v>
      </c>
      <c r="I911" s="47">
        <v>0</v>
      </c>
      <c r="J911" s="46" t="s">
        <v>2613</v>
      </c>
      <c r="K911" s="48">
        <v>1</v>
      </c>
      <c r="L911" s="48" t="s">
        <v>2614</v>
      </c>
      <c r="M911" s="45" t="s">
        <v>117</v>
      </c>
      <c r="N911" s="49">
        <v>0</v>
      </c>
      <c r="O911" s="49">
        <v>0</v>
      </c>
      <c r="P911" s="49">
        <v>0</v>
      </c>
      <c r="Q911" s="45" t="s">
        <v>102</v>
      </c>
      <c r="R911" s="45" t="s">
        <v>102</v>
      </c>
      <c r="S911" s="45" t="s">
        <v>102</v>
      </c>
      <c r="T911" s="45" t="s">
        <v>3100</v>
      </c>
      <c r="U911" s="50">
        <v>4</v>
      </c>
    </row>
    <row r="912" spans="2:21" ht="14.5" outlineLevel="1">
      <c r="B912" s="27" t="s">
        <v>3101</v>
      </c>
      <c r="C912" s="28" t="s">
        <v>3102</v>
      </c>
      <c r="D912" s="29" t="s">
        <v>2804</v>
      </c>
      <c r="E912" s="30" t="s">
        <v>102</v>
      </c>
      <c r="F912" s="29" t="s">
        <v>102</v>
      </c>
      <c r="G912" s="30" t="s">
        <v>102</v>
      </c>
      <c r="H912" s="31">
        <v>0</v>
      </c>
      <c r="I912" s="31">
        <v>0</v>
      </c>
      <c r="J912" s="30" t="s">
        <v>2613</v>
      </c>
      <c r="K912" s="32">
        <v>1</v>
      </c>
      <c r="L912" s="32" t="s">
        <v>2614</v>
      </c>
      <c r="M912" s="29" t="s">
        <v>117</v>
      </c>
      <c r="N912" s="33">
        <v>0</v>
      </c>
      <c r="O912" s="33">
        <v>0</v>
      </c>
      <c r="P912" s="33">
        <v>0</v>
      </c>
      <c r="Q912" s="29" t="s">
        <v>102</v>
      </c>
      <c r="R912" s="29" t="s">
        <v>102</v>
      </c>
      <c r="S912" s="29" t="s">
        <v>102</v>
      </c>
      <c r="T912" s="29" t="s">
        <v>3103</v>
      </c>
      <c r="U912" s="34">
        <v>4</v>
      </c>
    </row>
    <row r="913" spans="2:21" ht="14.5" outlineLevel="2">
      <c r="B913" s="35" t="s">
        <v>3104</v>
      </c>
      <c r="C913" s="36" t="s">
        <v>3105</v>
      </c>
      <c r="D913" s="37" t="s">
        <v>102</v>
      </c>
      <c r="E913" s="38" t="s">
        <v>102</v>
      </c>
      <c r="F913" s="37" t="s">
        <v>102</v>
      </c>
      <c r="G913" s="38" t="s">
        <v>102</v>
      </c>
      <c r="H913" s="39">
        <v>0</v>
      </c>
      <c r="I913" s="39">
        <v>0</v>
      </c>
      <c r="J913" s="38" t="s">
        <v>102</v>
      </c>
      <c r="K913" s="40">
        <v>0</v>
      </c>
      <c r="L913" s="40" t="s">
        <v>102</v>
      </c>
      <c r="M913" s="37" t="s">
        <v>102</v>
      </c>
      <c r="N913" s="41">
        <v>0</v>
      </c>
      <c r="O913" s="41">
        <v>0</v>
      </c>
      <c r="P913" s="41">
        <v>0</v>
      </c>
      <c r="Q913" s="37" t="s">
        <v>102</v>
      </c>
      <c r="R913" s="37" t="s">
        <v>102</v>
      </c>
      <c r="S913" s="37" t="s">
        <v>3106</v>
      </c>
      <c r="T913" s="37" t="s">
        <v>102</v>
      </c>
      <c r="U913" s="42">
        <v>3</v>
      </c>
    </row>
    <row r="914" spans="2:21" ht="14.5" outlineLevel="3">
      <c r="B914" s="43" t="s">
        <v>3107</v>
      </c>
      <c r="C914" s="44" t="s">
        <v>3108</v>
      </c>
      <c r="D914" s="45" t="s">
        <v>2804</v>
      </c>
      <c r="E914" s="46" t="s">
        <v>102</v>
      </c>
      <c r="F914" s="45" t="s">
        <v>102</v>
      </c>
      <c r="G914" s="46" t="s">
        <v>102</v>
      </c>
      <c r="H914" s="47">
        <v>0</v>
      </c>
      <c r="I914" s="47">
        <v>0</v>
      </c>
      <c r="J914" s="46" t="s">
        <v>2613</v>
      </c>
      <c r="K914" s="48">
        <v>1</v>
      </c>
      <c r="L914" s="48" t="s">
        <v>2614</v>
      </c>
      <c r="M914" s="45" t="s">
        <v>117</v>
      </c>
      <c r="N914" s="49">
        <v>0</v>
      </c>
      <c r="O914" s="49">
        <v>0</v>
      </c>
      <c r="P914" s="49">
        <v>0</v>
      </c>
      <c r="Q914" s="45" t="s">
        <v>102</v>
      </c>
      <c r="R914" s="45" t="s">
        <v>102</v>
      </c>
      <c r="S914" s="45" t="s">
        <v>102</v>
      </c>
      <c r="T914" s="45" t="s">
        <v>2666</v>
      </c>
      <c r="U914" s="50">
        <v>4</v>
      </c>
    </row>
    <row r="915" spans="2:21" ht="14.5" outlineLevel="3">
      <c r="B915" s="43" t="s">
        <v>3109</v>
      </c>
      <c r="C915" s="44" t="s">
        <v>3110</v>
      </c>
      <c r="D915" s="45" t="s">
        <v>102</v>
      </c>
      <c r="E915" s="46" t="s">
        <v>102</v>
      </c>
      <c r="F915" s="45" t="s">
        <v>102</v>
      </c>
      <c r="G915" s="46" t="s">
        <v>102</v>
      </c>
      <c r="H915" s="47">
        <v>0</v>
      </c>
      <c r="I915" s="47">
        <v>0</v>
      </c>
      <c r="J915" s="46" t="s">
        <v>102</v>
      </c>
      <c r="K915" s="48">
        <v>0</v>
      </c>
      <c r="L915" s="48" t="s">
        <v>102</v>
      </c>
      <c r="M915" s="45" t="s">
        <v>102</v>
      </c>
      <c r="N915" s="49">
        <v>0</v>
      </c>
      <c r="O915" s="49">
        <v>0</v>
      </c>
      <c r="P915" s="49">
        <v>0</v>
      </c>
      <c r="Q915" s="45" t="s">
        <v>102</v>
      </c>
      <c r="R915" s="45" t="s">
        <v>3111</v>
      </c>
      <c r="S915" s="45" t="s">
        <v>102</v>
      </c>
      <c r="T915" s="45" t="s">
        <v>102</v>
      </c>
      <c r="U915" s="50">
        <v>2</v>
      </c>
    </row>
    <row r="916" spans="2:21" ht="14.5" outlineLevel="2">
      <c r="B916" s="35" t="s">
        <v>3112</v>
      </c>
      <c r="C916" s="36" t="s">
        <v>3113</v>
      </c>
      <c r="D916" s="37" t="s">
        <v>102</v>
      </c>
      <c r="E916" s="38" t="s">
        <v>102</v>
      </c>
      <c r="F916" s="37" t="s">
        <v>102</v>
      </c>
      <c r="G916" s="38" t="s">
        <v>102</v>
      </c>
      <c r="H916" s="39">
        <v>0</v>
      </c>
      <c r="I916" s="39">
        <v>0</v>
      </c>
      <c r="J916" s="38" t="s">
        <v>102</v>
      </c>
      <c r="K916" s="40">
        <v>0</v>
      </c>
      <c r="L916" s="40" t="s">
        <v>102</v>
      </c>
      <c r="M916" s="37" t="s">
        <v>102</v>
      </c>
      <c r="N916" s="41">
        <v>0</v>
      </c>
      <c r="O916" s="41">
        <v>0</v>
      </c>
      <c r="P916" s="41">
        <v>0</v>
      </c>
      <c r="Q916" s="37" t="s">
        <v>102</v>
      </c>
      <c r="R916" s="37" t="s">
        <v>102</v>
      </c>
      <c r="S916" s="37" t="s">
        <v>2910</v>
      </c>
      <c r="T916" s="37" t="s">
        <v>102</v>
      </c>
      <c r="U916" s="42">
        <v>3</v>
      </c>
    </row>
    <row r="917" spans="2:21" ht="14.5" outlineLevel="3">
      <c r="B917" s="43" t="s">
        <v>3114</v>
      </c>
      <c r="C917" s="44" t="s">
        <v>3115</v>
      </c>
      <c r="D917" s="45" t="s">
        <v>2804</v>
      </c>
      <c r="E917" s="46" t="s">
        <v>102</v>
      </c>
      <c r="F917" s="45" t="s">
        <v>102</v>
      </c>
      <c r="G917" s="46" t="s">
        <v>102</v>
      </c>
      <c r="H917" s="47">
        <v>0</v>
      </c>
      <c r="I917" s="47">
        <v>0</v>
      </c>
      <c r="J917" s="46" t="s">
        <v>2613</v>
      </c>
      <c r="K917" s="48">
        <v>0</v>
      </c>
      <c r="L917" s="48" t="s">
        <v>2614</v>
      </c>
      <c r="M917" s="45" t="s">
        <v>117</v>
      </c>
      <c r="N917" s="49">
        <v>0</v>
      </c>
      <c r="O917" s="49">
        <v>0</v>
      </c>
      <c r="P917" s="49">
        <v>0</v>
      </c>
      <c r="Q917" s="45" t="s">
        <v>102</v>
      </c>
      <c r="R917" s="45" t="s">
        <v>102</v>
      </c>
      <c r="S917" s="45" t="s">
        <v>102</v>
      </c>
      <c r="T917" s="45" t="s">
        <v>1019</v>
      </c>
      <c r="U917" s="50">
        <v>4</v>
      </c>
    </row>
    <row r="918" spans="2:21" ht="14.5" outlineLevel="3">
      <c r="B918" s="43" t="s">
        <v>3116</v>
      </c>
      <c r="C918" s="44" t="s">
        <v>3117</v>
      </c>
      <c r="D918" s="45" t="s">
        <v>2804</v>
      </c>
      <c r="E918" s="46" t="s">
        <v>102</v>
      </c>
      <c r="F918" s="45" t="s">
        <v>102</v>
      </c>
      <c r="G918" s="46" t="s">
        <v>102</v>
      </c>
      <c r="H918" s="47">
        <v>0</v>
      </c>
      <c r="I918" s="47">
        <v>0</v>
      </c>
      <c r="J918" s="46" t="s">
        <v>2613</v>
      </c>
      <c r="K918" s="48">
        <v>0</v>
      </c>
      <c r="L918" s="48" t="s">
        <v>2614</v>
      </c>
      <c r="M918" s="45" t="s">
        <v>117</v>
      </c>
      <c r="N918" s="49">
        <v>0</v>
      </c>
      <c r="O918" s="49">
        <v>0</v>
      </c>
      <c r="P918" s="49">
        <v>0</v>
      </c>
      <c r="Q918" s="45" t="s">
        <v>102</v>
      </c>
      <c r="R918" s="45" t="s">
        <v>102</v>
      </c>
      <c r="S918" s="45" t="s">
        <v>102</v>
      </c>
      <c r="T918" s="45" t="s">
        <v>2666</v>
      </c>
      <c r="U918" s="50">
        <v>4</v>
      </c>
    </row>
    <row r="919" spans="2:21" ht="14.5" outlineLevel="3">
      <c r="B919" s="43" t="s">
        <v>3118</v>
      </c>
      <c r="C919" s="44" t="s">
        <v>3119</v>
      </c>
      <c r="D919" s="45" t="s">
        <v>102</v>
      </c>
      <c r="E919" s="46" t="s">
        <v>102</v>
      </c>
      <c r="F919" s="45" t="s">
        <v>102</v>
      </c>
      <c r="G919" s="46" t="s">
        <v>102</v>
      </c>
      <c r="H919" s="47">
        <v>0</v>
      </c>
      <c r="I919" s="47">
        <v>0</v>
      </c>
      <c r="J919" s="46" t="s">
        <v>102</v>
      </c>
      <c r="K919" s="48">
        <v>0</v>
      </c>
      <c r="L919" s="48" t="s">
        <v>102</v>
      </c>
      <c r="M919" s="45" t="s">
        <v>102</v>
      </c>
      <c r="N919" s="49">
        <v>0</v>
      </c>
      <c r="O919" s="49">
        <v>0</v>
      </c>
      <c r="P919" s="49">
        <v>0</v>
      </c>
      <c r="Q919" s="45" t="s">
        <v>102</v>
      </c>
      <c r="R919" s="45" t="s">
        <v>102</v>
      </c>
      <c r="S919" s="45" t="s">
        <v>2917</v>
      </c>
      <c r="T919" s="45" t="s">
        <v>102</v>
      </c>
      <c r="U919" s="50">
        <v>3</v>
      </c>
    </row>
    <row r="920" spans="2:21" ht="14.5" outlineLevel="3">
      <c r="B920" s="43" t="s">
        <v>3120</v>
      </c>
      <c r="C920" s="44" t="s">
        <v>3121</v>
      </c>
      <c r="D920" s="45" t="s">
        <v>2804</v>
      </c>
      <c r="E920" s="46" t="s">
        <v>102</v>
      </c>
      <c r="F920" s="45" t="s">
        <v>102</v>
      </c>
      <c r="G920" s="46" t="s">
        <v>102</v>
      </c>
      <c r="H920" s="47">
        <v>0</v>
      </c>
      <c r="I920" s="47">
        <v>0</v>
      </c>
      <c r="J920" s="46" t="s">
        <v>2613</v>
      </c>
      <c r="K920" s="48">
        <v>0</v>
      </c>
      <c r="L920" s="48" t="s">
        <v>2614</v>
      </c>
      <c r="M920" s="45" t="s">
        <v>117</v>
      </c>
      <c r="N920" s="49">
        <v>0</v>
      </c>
      <c r="O920" s="49">
        <v>0</v>
      </c>
      <c r="P920" s="49">
        <v>0</v>
      </c>
      <c r="Q920" s="45" t="s">
        <v>102</v>
      </c>
      <c r="R920" s="45" t="s">
        <v>102</v>
      </c>
      <c r="S920" s="45" t="s">
        <v>102</v>
      </c>
      <c r="T920" s="45" t="s">
        <v>2815</v>
      </c>
      <c r="U920" s="50">
        <v>4</v>
      </c>
    </row>
    <row r="921" spans="2:21" ht="14.5" outlineLevel="3">
      <c r="B921" s="43" t="s">
        <v>3122</v>
      </c>
      <c r="C921" s="44" t="s">
        <v>3123</v>
      </c>
      <c r="D921" s="45" t="s">
        <v>2804</v>
      </c>
      <c r="E921" s="46" t="s">
        <v>102</v>
      </c>
      <c r="F921" s="45" t="s">
        <v>102</v>
      </c>
      <c r="G921" s="46" t="s">
        <v>102</v>
      </c>
      <c r="H921" s="47">
        <v>0</v>
      </c>
      <c r="I921" s="47">
        <v>0</v>
      </c>
      <c r="J921" s="46" t="s">
        <v>2613</v>
      </c>
      <c r="K921" s="48">
        <v>0</v>
      </c>
      <c r="L921" s="48" t="s">
        <v>2614</v>
      </c>
      <c r="M921" s="45" t="s">
        <v>117</v>
      </c>
      <c r="N921" s="49">
        <v>0</v>
      </c>
      <c r="O921" s="49">
        <v>0</v>
      </c>
      <c r="P921" s="49">
        <v>0</v>
      </c>
      <c r="Q921" s="45" t="s">
        <v>102</v>
      </c>
      <c r="R921" s="45" t="s">
        <v>102</v>
      </c>
      <c r="S921" s="45" t="s">
        <v>102</v>
      </c>
      <c r="T921" s="45" t="s">
        <v>461</v>
      </c>
      <c r="U921" s="50">
        <v>4</v>
      </c>
    </row>
    <row r="922" spans="2:21" ht="14.5" outlineLevel="2">
      <c r="B922" s="35" t="s">
        <v>3124</v>
      </c>
      <c r="C922" s="36" t="s">
        <v>3125</v>
      </c>
      <c r="D922" s="37" t="s">
        <v>2804</v>
      </c>
      <c r="E922" s="38" t="s">
        <v>102</v>
      </c>
      <c r="F922" s="37" t="s">
        <v>102</v>
      </c>
      <c r="G922" s="38" t="s">
        <v>102</v>
      </c>
      <c r="H922" s="39">
        <v>0</v>
      </c>
      <c r="I922" s="39">
        <v>0</v>
      </c>
      <c r="J922" s="38" t="s">
        <v>2613</v>
      </c>
      <c r="K922" s="40">
        <v>0</v>
      </c>
      <c r="L922" s="40" t="s">
        <v>2614</v>
      </c>
      <c r="M922" s="37" t="s">
        <v>117</v>
      </c>
      <c r="N922" s="41">
        <v>0</v>
      </c>
      <c r="O922" s="41">
        <v>0</v>
      </c>
      <c r="P922" s="41">
        <v>0</v>
      </c>
      <c r="Q922" s="37" t="s">
        <v>102</v>
      </c>
      <c r="R922" s="37" t="s">
        <v>102</v>
      </c>
      <c r="S922" s="37" t="s">
        <v>102</v>
      </c>
      <c r="T922" s="37" t="s">
        <v>466</v>
      </c>
      <c r="U922" s="42">
        <v>4</v>
      </c>
    </row>
    <row r="923" spans="2:21" ht="14.5" outlineLevel="3">
      <c r="B923" s="43" t="s">
        <v>3126</v>
      </c>
      <c r="C923" s="44" t="s">
        <v>3127</v>
      </c>
      <c r="D923" s="45" t="s">
        <v>2804</v>
      </c>
      <c r="E923" s="46" t="s">
        <v>102</v>
      </c>
      <c r="F923" s="45" t="s">
        <v>102</v>
      </c>
      <c r="G923" s="46" t="s">
        <v>102</v>
      </c>
      <c r="H923" s="47">
        <v>0</v>
      </c>
      <c r="I923" s="47">
        <v>0</v>
      </c>
      <c r="J923" s="46" t="s">
        <v>2613</v>
      </c>
      <c r="K923" s="48">
        <v>0</v>
      </c>
      <c r="L923" s="48" t="s">
        <v>2614</v>
      </c>
      <c r="M923" s="45" t="s">
        <v>117</v>
      </c>
      <c r="N923" s="49">
        <v>0</v>
      </c>
      <c r="O923" s="49">
        <v>0</v>
      </c>
      <c r="P923" s="49">
        <v>0</v>
      </c>
      <c r="Q923" s="45" t="s">
        <v>102</v>
      </c>
      <c r="R923" s="45" t="s">
        <v>102</v>
      </c>
      <c r="S923" s="45" t="s">
        <v>102</v>
      </c>
      <c r="T923" s="45" t="s">
        <v>482</v>
      </c>
      <c r="U923" s="50">
        <v>4</v>
      </c>
    </row>
    <row r="924" spans="2:21" ht="14.5" outlineLevel="3">
      <c r="B924" s="43" t="s">
        <v>3128</v>
      </c>
      <c r="C924" s="44" t="s">
        <v>3129</v>
      </c>
      <c r="D924" s="45" t="s">
        <v>2804</v>
      </c>
      <c r="E924" s="46" t="s">
        <v>102</v>
      </c>
      <c r="F924" s="45" t="s">
        <v>102</v>
      </c>
      <c r="G924" s="46" t="s">
        <v>102</v>
      </c>
      <c r="H924" s="47">
        <v>0</v>
      </c>
      <c r="I924" s="47">
        <v>0</v>
      </c>
      <c r="J924" s="46" t="s">
        <v>2613</v>
      </c>
      <c r="K924" s="48">
        <v>0</v>
      </c>
      <c r="L924" s="48" t="s">
        <v>2614</v>
      </c>
      <c r="M924" s="45" t="s">
        <v>117</v>
      </c>
      <c r="N924" s="49">
        <v>0</v>
      </c>
      <c r="O924" s="49">
        <v>0</v>
      </c>
      <c r="P924" s="49">
        <v>0</v>
      </c>
      <c r="Q924" s="45" t="s">
        <v>102</v>
      </c>
      <c r="R924" s="45" t="s">
        <v>102</v>
      </c>
      <c r="S924" s="45" t="s">
        <v>102</v>
      </c>
      <c r="T924" s="45" t="s">
        <v>2666</v>
      </c>
      <c r="U924" s="50">
        <v>4</v>
      </c>
    </row>
    <row r="925" spans="2:21" ht="14.5" outlineLevel="2">
      <c r="B925" s="35" t="s">
        <v>3130</v>
      </c>
      <c r="C925" s="36" t="s">
        <v>3131</v>
      </c>
      <c r="D925" s="37" t="s">
        <v>102</v>
      </c>
      <c r="E925" s="38" t="s">
        <v>102</v>
      </c>
      <c r="F925" s="37" t="s">
        <v>102</v>
      </c>
      <c r="G925" s="38" t="s">
        <v>102</v>
      </c>
      <c r="H925" s="39">
        <v>0</v>
      </c>
      <c r="I925" s="39">
        <v>0</v>
      </c>
      <c r="J925" s="38" t="s">
        <v>102</v>
      </c>
      <c r="K925" s="40">
        <v>0</v>
      </c>
      <c r="L925" s="40" t="s">
        <v>102</v>
      </c>
      <c r="M925" s="37" t="s">
        <v>102</v>
      </c>
      <c r="N925" s="41">
        <v>0</v>
      </c>
      <c r="O925" s="41">
        <v>0</v>
      </c>
      <c r="P925" s="41">
        <v>0</v>
      </c>
      <c r="Q925" s="37" t="s">
        <v>102</v>
      </c>
      <c r="R925" s="37" t="s">
        <v>102</v>
      </c>
      <c r="S925" s="37" t="s">
        <v>2930</v>
      </c>
      <c r="T925" s="37" t="s">
        <v>102</v>
      </c>
      <c r="U925" s="42">
        <v>3</v>
      </c>
    </row>
    <row r="926" spans="2:21" ht="14.5" outlineLevel="3">
      <c r="B926" s="43" t="s">
        <v>3132</v>
      </c>
      <c r="C926" s="44" t="s">
        <v>3133</v>
      </c>
      <c r="D926" s="45" t="s">
        <v>2804</v>
      </c>
      <c r="E926" s="46" t="s">
        <v>102</v>
      </c>
      <c r="F926" s="45" t="s">
        <v>102</v>
      </c>
      <c r="G926" s="46" t="s">
        <v>102</v>
      </c>
      <c r="H926" s="47">
        <v>0</v>
      </c>
      <c r="I926" s="47">
        <v>0</v>
      </c>
      <c r="J926" s="46" t="s">
        <v>2613</v>
      </c>
      <c r="K926" s="48">
        <v>0</v>
      </c>
      <c r="L926" s="48" t="s">
        <v>2614</v>
      </c>
      <c r="M926" s="45" t="s">
        <v>117</v>
      </c>
      <c r="N926" s="49">
        <v>0</v>
      </c>
      <c r="O926" s="49">
        <v>0</v>
      </c>
      <c r="P926" s="49">
        <v>0</v>
      </c>
      <c r="Q926" s="45" t="s">
        <v>102</v>
      </c>
      <c r="R926" s="45" t="s">
        <v>102</v>
      </c>
      <c r="S926" s="45" t="s">
        <v>102</v>
      </c>
      <c r="T926" s="45" t="s">
        <v>1019</v>
      </c>
      <c r="U926" s="50">
        <v>4</v>
      </c>
    </row>
    <row r="927" spans="2:21" ht="14.5" outlineLevel="2">
      <c r="B927" s="35" t="s">
        <v>3134</v>
      </c>
      <c r="C927" s="36" t="s">
        <v>3135</v>
      </c>
      <c r="D927" s="37" t="s">
        <v>2804</v>
      </c>
      <c r="E927" s="38" t="s">
        <v>102</v>
      </c>
      <c r="F927" s="37" t="s">
        <v>102</v>
      </c>
      <c r="G927" s="38" t="s">
        <v>102</v>
      </c>
      <c r="H927" s="39">
        <v>0</v>
      </c>
      <c r="I927" s="39">
        <v>0</v>
      </c>
      <c r="J927" s="38" t="s">
        <v>2613</v>
      </c>
      <c r="K927" s="40">
        <v>0</v>
      </c>
      <c r="L927" s="40" t="s">
        <v>2614</v>
      </c>
      <c r="M927" s="37" t="s">
        <v>117</v>
      </c>
      <c r="N927" s="41">
        <v>0</v>
      </c>
      <c r="O927" s="41">
        <v>0</v>
      </c>
      <c r="P927" s="41">
        <v>0</v>
      </c>
      <c r="Q927" s="37" t="s">
        <v>102</v>
      </c>
      <c r="R927" s="37" t="s">
        <v>102</v>
      </c>
      <c r="S927" s="37" t="s">
        <v>102</v>
      </c>
      <c r="T927" s="37" t="s">
        <v>2666</v>
      </c>
      <c r="U927" s="42">
        <v>4</v>
      </c>
    </row>
    <row r="928" spans="2:21" ht="14.5" outlineLevel="3">
      <c r="B928" s="43" t="s">
        <v>3136</v>
      </c>
      <c r="C928" s="44" t="s">
        <v>3137</v>
      </c>
      <c r="D928" s="45" t="s">
        <v>102</v>
      </c>
      <c r="E928" s="46" t="s">
        <v>102</v>
      </c>
      <c r="F928" s="45" t="s">
        <v>102</v>
      </c>
      <c r="G928" s="46" t="s">
        <v>102</v>
      </c>
      <c r="H928" s="47">
        <v>0</v>
      </c>
      <c r="I928" s="47">
        <v>0</v>
      </c>
      <c r="J928" s="46" t="s">
        <v>102</v>
      </c>
      <c r="K928" s="48">
        <v>0</v>
      </c>
      <c r="L928" s="48" t="s">
        <v>102</v>
      </c>
      <c r="M928" s="45" t="s">
        <v>102</v>
      </c>
      <c r="N928" s="49">
        <v>0</v>
      </c>
      <c r="O928" s="49">
        <v>0</v>
      </c>
      <c r="P928" s="49">
        <v>0</v>
      </c>
      <c r="Q928" s="45" t="s">
        <v>102</v>
      </c>
      <c r="R928" s="45" t="s">
        <v>102</v>
      </c>
      <c r="S928" s="45" t="s">
        <v>2937</v>
      </c>
      <c r="T928" s="45" t="s">
        <v>102</v>
      </c>
      <c r="U928" s="50">
        <v>3</v>
      </c>
    </row>
    <row r="929" spans="2:21" ht="14.5" outlineLevel="2">
      <c r="B929" s="35" t="s">
        <v>3138</v>
      </c>
      <c r="C929" s="36" t="s">
        <v>3139</v>
      </c>
      <c r="D929" s="37" t="s">
        <v>2804</v>
      </c>
      <c r="E929" s="38" t="s">
        <v>102</v>
      </c>
      <c r="F929" s="37" t="s">
        <v>102</v>
      </c>
      <c r="G929" s="38" t="s">
        <v>102</v>
      </c>
      <c r="H929" s="39">
        <v>0</v>
      </c>
      <c r="I929" s="39">
        <v>0</v>
      </c>
      <c r="J929" s="38" t="s">
        <v>2613</v>
      </c>
      <c r="K929" s="40">
        <v>0</v>
      </c>
      <c r="L929" s="40" t="s">
        <v>2614</v>
      </c>
      <c r="M929" s="37" t="s">
        <v>117</v>
      </c>
      <c r="N929" s="41">
        <v>0</v>
      </c>
      <c r="O929" s="41">
        <v>0</v>
      </c>
      <c r="P929" s="41">
        <v>0</v>
      </c>
      <c r="Q929" s="37" t="s">
        <v>102</v>
      </c>
      <c r="R929" s="37" t="s">
        <v>102</v>
      </c>
      <c r="S929" s="37" t="s">
        <v>102</v>
      </c>
      <c r="T929" s="37" t="s">
        <v>1019</v>
      </c>
      <c r="U929" s="42">
        <v>4</v>
      </c>
    </row>
    <row r="930" spans="2:21" ht="14.5" outlineLevel="3">
      <c r="B930" s="43" t="s">
        <v>3140</v>
      </c>
      <c r="C930" s="44" t="s">
        <v>3141</v>
      </c>
      <c r="D930" s="45" t="s">
        <v>102</v>
      </c>
      <c r="E930" s="46" t="s">
        <v>102</v>
      </c>
      <c r="F930" s="45" t="s">
        <v>102</v>
      </c>
      <c r="G930" s="46" t="s">
        <v>102</v>
      </c>
      <c r="H930" s="47">
        <v>0</v>
      </c>
      <c r="I930" s="47">
        <v>0</v>
      </c>
      <c r="J930" s="46" t="s">
        <v>102</v>
      </c>
      <c r="K930" s="48">
        <v>0</v>
      </c>
      <c r="L930" s="48" t="s">
        <v>102</v>
      </c>
      <c r="M930" s="45" t="s">
        <v>102</v>
      </c>
      <c r="N930" s="49">
        <v>0</v>
      </c>
      <c r="O930" s="49">
        <v>0</v>
      </c>
      <c r="P930" s="49">
        <v>0</v>
      </c>
      <c r="Q930" s="45" t="s">
        <v>102</v>
      </c>
      <c r="R930" s="45" t="s">
        <v>102</v>
      </c>
      <c r="S930" s="45" t="s">
        <v>2942</v>
      </c>
      <c r="T930" s="45" t="s">
        <v>102</v>
      </c>
      <c r="U930" s="50">
        <v>3</v>
      </c>
    </row>
    <row r="931" spans="2:21" ht="14.5" outlineLevel="3">
      <c r="B931" s="43" t="s">
        <v>3142</v>
      </c>
      <c r="C931" s="44" t="s">
        <v>3143</v>
      </c>
      <c r="D931" s="45" t="s">
        <v>2804</v>
      </c>
      <c r="E931" s="46" t="s">
        <v>102</v>
      </c>
      <c r="F931" s="45" t="s">
        <v>102</v>
      </c>
      <c r="G931" s="46" t="s">
        <v>102</v>
      </c>
      <c r="H931" s="47">
        <v>0</v>
      </c>
      <c r="I931" s="47">
        <v>0</v>
      </c>
      <c r="J931" s="46" t="s">
        <v>2613</v>
      </c>
      <c r="K931" s="48">
        <v>0</v>
      </c>
      <c r="L931" s="48" t="s">
        <v>2614</v>
      </c>
      <c r="M931" s="45" t="s">
        <v>117</v>
      </c>
      <c r="N931" s="49">
        <v>0</v>
      </c>
      <c r="O931" s="49">
        <v>0</v>
      </c>
      <c r="P931" s="49">
        <v>0</v>
      </c>
      <c r="Q931" s="45" t="s">
        <v>102</v>
      </c>
      <c r="R931" s="45" t="s">
        <v>102</v>
      </c>
      <c r="S931" s="45" t="s">
        <v>102</v>
      </c>
      <c r="T931" s="45" t="s">
        <v>1019</v>
      </c>
      <c r="U931" s="50">
        <v>4</v>
      </c>
    </row>
    <row r="932" spans="2:21" ht="14.5" outlineLevel="3">
      <c r="B932" s="43" t="s">
        <v>3144</v>
      </c>
      <c r="C932" s="44" t="s">
        <v>3145</v>
      </c>
      <c r="D932" s="45" t="s">
        <v>102</v>
      </c>
      <c r="E932" s="46" t="s">
        <v>102</v>
      </c>
      <c r="F932" s="45" t="s">
        <v>102</v>
      </c>
      <c r="G932" s="46" t="s">
        <v>102</v>
      </c>
      <c r="H932" s="47">
        <v>0</v>
      </c>
      <c r="I932" s="47">
        <v>0</v>
      </c>
      <c r="J932" s="46" t="s">
        <v>102</v>
      </c>
      <c r="K932" s="48">
        <v>0</v>
      </c>
      <c r="L932" s="48" t="s">
        <v>102</v>
      </c>
      <c r="M932" s="45" t="s">
        <v>102</v>
      </c>
      <c r="N932" s="49">
        <v>0</v>
      </c>
      <c r="O932" s="49">
        <v>0</v>
      </c>
      <c r="P932" s="49">
        <v>0</v>
      </c>
      <c r="Q932" s="45" t="s">
        <v>102</v>
      </c>
      <c r="R932" s="45" t="s">
        <v>102</v>
      </c>
      <c r="S932" s="45" t="s">
        <v>2947</v>
      </c>
      <c r="T932" s="45" t="s">
        <v>102</v>
      </c>
      <c r="U932" s="50">
        <v>3</v>
      </c>
    </row>
    <row r="933" spans="2:21" ht="14.5" outlineLevel="2">
      <c r="B933" s="35" t="s">
        <v>3146</v>
      </c>
      <c r="C933" s="36" t="s">
        <v>3147</v>
      </c>
      <c r="D933" s="37" t="s">
        <v>2804</v>
      </c>
      <c r="E933" s="38" t="s">
        <v>102</v>
      </c>
      <c r="F933" s="37" t="s">
        <v>102</v>
      </c>
      <c r="G933" s="38" t="s">
        <v>102</v>
      </c>
      <c r="H933" s="39">
        <v>0</v>
      </c>
      <c r="I933" s="39">
        <v>0</v>
      </c>
      <c r="J933" s="38" t="s">
        <v>2613</v>
      </c>
      <c r="K933" s="40">
        <v>0</v>
      </c>
      <c r="L933" s="40" t="s">
        <v>2614</v>
      </c>
      <c r="M933" s="37" t="s">
        <v>117</v>
      </c>
      <c r="N933" s="41">
        <v>0</v>
      </c>
      <c r="O933" s="41">
        <v>0</v>
      </c>
      <c r="P933" s="41">
        <v>0</v>
      </c>
      <c r="Q933" s="37" t="s">
        <v>102</v>
      </c>
      <c r="R933" s="37" t="s">
        <v>102</v>
      </c>
      <c r="S933" s="37" t="s">
        <v>102</v>
      </c>
      <c r="T933" s="37" t="s">
        <v>1019</v>
      </c>
      <c r="U933" s="42">
        <v>4</v>
      </c>
    </row>
    <row r="934" spans="2:21" ht="14.5" outlineLevel="3">
      <c r="B934" s="43" t="s">
        <v>3148</v>
      </c>
      <c r="C934" s="44" t="s">
        <v>3149</v>
      </c>
      <c r="D934" s="45" t="s">
        <v>2804</v>
      </c>
      <c r="E934" s="46" t="s">
        <v>102</v>
      </c>
      <c r="F934" s="45" t="s">
        <v>102</v>
      </c>
      <c r="G934" s="46" t="s">
        <v>102</v>
      </c>
      <c r="H934" s="47">
        <v>0</v>
      </c>
      <c r="I934" s="47">
        <v>0</v>
      </c>
      <c r="J934" s="46" t="s">
        <v>2613</v>
      </c>
      <c r="K934" s="48">
        <v>0</v>
      </c>
      <c r="L934" s="48" t="s">
        <v>2614</v>
      </c>
      <c r="M934" s="45" t="s">
        <v>117</v>
      </c>
      <c r="N934" s="49">
        <v>0</v>
      </c>
      <c r="O934" s="49">
        <v>0</v>
      </c>
      <c r="P934" s="49">
        <v>0</v>
      </c>
      <c r="Q934" s="45" t="s">
        <v>102</v>
      </c>
      <c r="R934" s="45" t="s">
        <v>102</v>
      </c>
      <c r="S934" s="45" t="s">
        <v>102</v>
      </c>
      <c r="T934" s="45" t="s">
        <v>2815</v>
      </c>
      <c r="U934" s="50">
        <v>4</v>
      </c>
    </row>
    <row r="935" spans="2:21" ht="14.5" outlineLevel="2">
      <c r="B935" s="35" t="s">
        <v>3150</v>
      </c>
      <c r="C935" s="36" t="s">
        <v>3151</v>
      </c>
      <c r="D935" s="37" t="s">
        <v>2804</v>
      </c>
      <c r="E935" s="38" t="s">
        <v>102</v>
      </c>
      <c r="F935" s="37" t="s">
        <v>102</v>
      </c>
      <c r="G935" s="38" t="s">
        <v>102</v>
      </c>
      <c r="H935" s="39">
        <v>0</v>
      </c>
      <c r="I935" s="39">
        <v>0</v>
      </c>
      <c r="J935" s="38" t="s">
        <v>2613</v>
      </c>
      <c r="K935" s="40">
        <v>0</v>
      </c>
      <c r="L935" s="40" t="s">
        <v>2614</v>
      </c>
      <c r="M935" s="37" t="s">
        <v>117</v>
      </c>
      <c r="N935" s="41">
        <v>0</v>
      </c>
      <c r="O935" s="41">
        <v>0</v>
      </c>
      <c r="P935" s="41">
        <v>0</v>
      </c>
      <c r="Q935" s="37" t="s">
        <v>102</v>
      </c>
      <c r="R935" s="37" t="s">
        <v>102</v>
      </c>
      <c r="S935" s="37" t="s">
        <v>102</v>
      </c>
      <c r="T935" s="37" t="s">
        <v>461</v>
      </c>
      <c r="U935" s="42">
        <v>4</v>
      </c>
    </row>
    <row r="936" spans="2:21" ht="14.5" outlineLevel="3">
      <c r="B936" s="43" t="s">
        <v>3152</v>
      </c>
      <c r="C936" s="44" t="s">
        <v>3153</v>
      </c>
      <c r="D936" s="45" t="s">
        <v>102</v>
      </c>
      <c r="E936" s="46" t="s">
        <v>102</v>
      </c>
      <c r="F936" s="45" t="s">
        <v>102</v>
      </c>
      <c r="G936" s="46" t="s">
        <v>102</v>
      </c>
      <c r="H936" s="47">
        <v>0</v>
      </c>
      <c r="I936" s="47">
        <v>0</v>
      </c>
      <c r="J936" s="46" t="s">
        <v>102</v>
      </c>
      <c r="K936" s="48">
        <v>0</v>
      </c>
      <c r="L936" s="48" t="s">
        <v>102</v>
      </c>
      <c r="M936" s="45" t="s">
        <v>102</v>
      </c>
      <c r="N936" s="49">
        <v>0</v>
      </c>
      <c r="O936" s="49">
        <v>0</v>
      </c>
      <c r="P936" s="49">
        <v>0</v>
      </c>
      <c r="Q936" s="45" t="s">
        <v>102</v>
      </c>
      <c r="R936" s="45" t="s">
        <v>102</v>
      </c>
      <c r="S936" s="45" t="s">
        <v>2956</v>
      </c>
      <c r="T936" s="45" t="s">
        <v>102</v>
      </c>
      <c r="U936" s="50">
        <v>3</v>
      </c>
    </row>
    <row r="937" spans="2:21" ht="14.5" outlineLevel="3">
      <c r="B937" s="43" t="s">
        <v>3154</v>
      </c>
      <c r="C937" s="44" t="s">
        <v>3155</v>
      </c>
      <c r="D937" s="45" t="s">
        <v>2804</v>
      </c>
      <c r="E937" s="46" t="s">
        <v>102</v>
      </c>
      <c r="F937" s="45" t="s">
        <v>102</v>
      </c>
      <c r="G937" s="46" t="s">
        <v>102</v>
      </c>
      <c r="H937" s="47">
        <v>0</v>
      </c>
      <c r="I937" s="47">
        <v>0</v>
      </c>
      <c r="J937" s="46" t="s">
        <v>2613</v>
      </c>
      <c r="K937" s="48">
        <v>0</v>
      </c>
      <c r="L937" s="48" t="s">
        <v>2614</v>
      </c>
      <c r="M937" s="45" t="s">
        <v>117</v>
      </c>
      <c r="N937" s="49">
        <v>0</v>
      </c>
      <c r="O937" s="49">
        <v>0</v>
      </c>
      <c r="P937" s="49">
        <v>0</v>
      </c>
      <c r="Q937" s="45" t="s">
        <v>102</v>
      </c>
      <c r="R937" s="45" t="s">
        <v>102</v>
      </c>
      <c r="S937" s="45" t="s">
        <v>102</v>
      </c>
      <c r="T937" s="45" t="s">
        <v>1019</v>
      </c>
      <c r="U937" s="50">
        <v>4</v>
      </c>
    </row>
    <row r="938" spans="2:21" ht="14.5" outlineLevel="2">
      <c r="B938" s="35" t="s">
        <v>3156</v>
      </c>
      <c r="C938" s="36" t="s">
        <v>3157</v>
      </c>
      <c r="D938" s="37" t="s">
        <v>102</v>
      </c>
      <c r="E938" s="38" t="s">
        <v>102</v>
      </c>
      <c r="F938" s="37" t="s">
        <v>102</v>
      </c>
      <c r="G938" s="38" t="s">
        <v>102</v>
      </c>
      <c r="H938" s="39">
        <v>0</v>
      </c>
      <c r="I938" s="39">
        <v>0</v>
      </c>
      <c r="J938" s="38" t="s">
        <v>102</v>
      </c>
      <c r="K938" s="40">
        <v>0</v>
      </c>
      <c r="L938" s="40" t="s">
        <v>102</v>
      </c>
      <c r="M938" s="37" t="s">
        <v>102</v>
      </c>
      <c r="N938" s="41">
        <v>0</v>
      </c>
      <c r="O938" s="41">
        <v>0</v>
      </c>
      <c r="P938" s="41">
        <v>0</v>
      </c>
      <c r="Q938" s="37" t="s">
        <v>102</v>
      </c>
      <c r="R938" s="37" t="s">
        <v>102</v>
      </c>
      <c r="S938" s="37" t="s">
        <v>2961</v>
      </c>
      <c r="T938" s="37" t="s">
        <v>102</v>
      </c>
      <c r="U938" s="42">
        <v>3</v>
      </c>
    </row>
    <row r="939" spans="2:21" ht="14.5" outlineLevel="3">
      <c r="B939" s="43" t="s">
        <v>3158</v>
      </c>
      <c r="C939" s="44" t="s">
        <v>3159</v>
      </c>
      <c r="D939" s="45" t="s">
        <v>2804</v>
      </c>
      <c r="E939" s="46" t="s">
        <v>102</v>
      </c>
      <c r="F939" s="45" t="s">
        <v>102</v>
      </c>
      <c r="G939" s="46" t="s">
        <v>102</v>
      </c>
      <c r="H939" s="47">
        <v>0</v>
      </c>
      <c r="I939" s="47">
        <v>0</v>
      </c>
      <c r="J939" s="46" t="s">
        <v>2613</v>
      </c>
      <c r="K939" s="48">
        <v>0</v>
      </c>
      <c r="L939" s="48" t="s">
        <v>2614</v>
      </c>
      <c r="M939" s="45" t="s">
        <v>117</v>
      </c>
      <c r="N939" s="49">
        <v>0</v>
      </c>
      <c r="O939" s="49">
        <v>0</v>
      </c>
      <c r="P939" s="49">
        <v>0</v>
      </c>
      <c r="Q939" s="45" t="s">
        <v>102</v>
      </c>
      <c r="R939" s="45" t="s">
        <v>102</v>
      </c>
      <c r="S939" s="45" t="s">
        <v>102</v>
      </c>
      <c r="T939" s="45" t="s">
        <v>1019</v>
      </c>
      <c r="U939" s="50">
        <v>4</v>
      </c>
    </row>
    <row r="940" spans="2:21" ht="14.5" outlineLevel="2">
      <c r="B940" s="35" t="s">
        <v>3160</v>
      </c>
      <c r="C940" s="36" t="s">
        <v>3161</v>
      </c>
      <c r="D940" s="37" t="s">
        <v>2804</v>
      </c>
      <c r="E940" s="38" t="s">
        <v>102</v>
      </c>
      <c r="F940" s="37" t="s">
        <v>102</v>
      </c>
      <c r="G940" s="38" t="s">
        <v>102</v>
      </c>
      <c r="H940" s="39">
        <v>0</v>
      </c>
      <c r="I940" s="39">
        <v>0</v>
      </c>
      <c r="J940" s="38" t="s">
        <v>2613</v>
      </c>
      <c r="K940" s="40">
        <v>0</v>
      </c>
      <c r="L940" s="40" t="s">
        <v>2614</v>
      </c>
      <c r="M940" s="37" t="s">
        <v>117</v>
      </c>
      <c r="N940" s="41">
        <v>0</v>
      </c>
      <c r="O940" s="41">
        <v>0</v>
      </c>
      <c r="P940" s="41">
        <v>0</v>
      </c>
      <c r="Q940" s="37" t="s">
        <v>102</v>
      </c>
      <c r="R940" s="37" t="s">
        <v>102</v>
      </c>
      <c r="S940" s="37" t="s">
        <v>102</v>
      </c>
      <c r="T940" s="37" t="s">
        <v>2828</v>
      </c>
      <c r="U940" s="42">
        <v>4</v>
      </c>
    </row>
    <row r="941" spans="2:21" ht="14.5" outlineLevel="3">
      <c r="B941" s="43" t="s">
        <v>3162</v>
      </c>
      <c r="C941" s="44" t="s">
        <v>3163</v>
      </c>
      <c r="D941" s="45" t="s">
        <v>102</v>
      </c>
      <c r="E941" s="46" t="s">
        <v>102</v>
      </c>
      <c r="F941" s="45" t="s">
        <v>102</v>
      </c>
      <c r="G941" s="46" t="s">
        <v>102</v>
      </c>
      <c r="H941" s="47">
        <v>0</v>
      </c>
      <c r="I941" s="47">
        <v>0</v>
      </c>
      <c r="J941" s="46" t="s">
        <v>102</v>
      </c>
      <c r="K941" s="48">
        <v>0</v>
      </c>
      <c r="L941" s="48" t="s">
        <v>102</v>
      </c>
      <c r="M941" s="45" t="s">
        <v>102</v>
      </c>
      <c r="N941" s="49">
        <v>0</v>
      </c>
      <c r="O941" s="49">
        <v>0</v>
      </c>
      <c r="P941" s="49">
        <v>0</v>
      </c>
      <c r="Q941" s="45" t="s">
        <v>102</v>
      </c>
      <c r="R941" s="45" t="s">
        <v>102</v>
      </c>
      <c r="S941" s="45" t="s">
        <v>2968</v>
      </c>
      <c r="T941" s="45" t="s">
        <v>102</v>
      </c>
      <c r="U941" s="50">
        <v>3</v>
      </c>
    </row>
    <row r="942" spans="2:21" ht="14.5" outlineLevel="3">
      <c r="B942" s="43" t="s">
        <v>3164</v>
      </c>
      <c r="C942" s="44" t="s">
        <v>3165</v>
      </c>
      <c r="D942" s="45" t="s">
        <v>2804</v>
      </c>
      <c r="E942" s="46" t="s">
        <v>102</v>
      </c>
      <c r="F942" s="45" t="s">
        <v>102</v>
      </c>
      <c r="G942" s="46" t="s">
        <v>102</v>
      </c>
      <c r="H942" s="47">
        <v>0</v>
      </c>
      <c r="I942" s="47">
        <v>0</v>
      </c>
      <c r="J942" s="46" t="s">
        <v>2613</v>
      </c>
      <c r="K942" s="48">
        <v>0</v>
      </c>
      <c r="L942" s="48" t="s">
        <v>2614</v>
      </c>
      <c r="M942" s="45" t="s">
        <v>117</v>
      </c>
      <c r="N942" s="49">
        <v>0</v>
      </c>
      <c r="O942" s="49">
        <v>0</v>
      </c>
      <c r="P942" s="49">
        <v>0</v>
      </c>
      <c r="Q942" s="45" t="s">
        <v>102</v>
      </c>
      <c r="R942" s="45" t="s">
        <v>102</v>
      </c>
      <c r="S942" s="45" t="s">
        <v>102</v>
      </c>
      <c r="T942" s="45" t="s">
        <v>1019</v>
      </c>
      <c r="U942" s="50">
        <v>4</v>
      </c>
    </row>
    <row r="943" spans="2:21" ht="14.5" outlineLevel="3">
      <c r="B943" s="43" t="s">
        <v>3166</v>
      </c>
      <c r="C943" s="44" t="s">
        <v>3167</v>
      </c>
      <c r="D943" s="45" t="s">
        <v>102</v>
      </c>
      <c r="E943" s="46" t="s">
        <v>102</v>
      </c>
      <c r="F943" s="45" t="s">
        <v>102</v>
      </c>
      <c r="G943" s="46" t="s">
        <v>102</v>
      </c>
      <c r="H943" s="47">
        <v>0</v>
      </c>
      <c r="I943" s="47">
        <v>0</v>
      </c>
      <c r="J943" s="46" t="s">
        <v>102</v>
      </c>
      <c r="K943" s="48">
        <v>0</v>
      </c>
      <c r="L943" s="48" t="s">
        <v>102</v>
      </c>
      <c r="M943" s="45" t="s">
        <v>102</v>
      </c>
      <c r="N943" s="49">
        <v>0</v>
      </c>
      <c r="O943" s="49">
        <v>0</v>
      </c>
      <c r="P943" s="49">
        <v>0</v>
      </c>
      <c r="Q943" s="45" t="s">
        <v>102</v>
      </c>
      <c r="R943" s="45" t="s">
        <v>102</v>
      </c>
      <c r="S943" s="45" t="s">
        <v>2973</v>
      </c>
      <c r="T943" s="45" t="s">
        <v>102</v>
      </c>
      <c r="U943" s="50">
        <v>3</v>
      </c>
    </row>
    <row r="944" spans="2:21" ht="14.5" outlineLevel="3">
      <c r="B944" s="43" t="s">
        <v>3168</v>
      </c>
      <c r="C944" s="44" t="s">
        <v>3169</v>
      </c>
      <c r="D944" s="45" t="s">
        <v>2804</v>
      </c>
      <c r="E944" s="46" t="s">
        <v>102</v>
      </c>
      <c r="F944" s="45" t="s">
        <v>102</v>
      </c>
      <c r="G944" s="46" t="s">
        <v>102</v>
      </c>
      <c r="H944" s="47">
        <v>0</v>
      </c>
      <c r="I944" s="47">
        <v>0</v>
      </c>
      <c r="J944" s="46" t="s">
        <v>2613</v>
      </c>
      <c r="K944" s="48">
        <v>0</v>
      </c>
      <c r="L944" s="48" t="s">
        <v>2614</v>
      </c>
      <c r="M944" s="45" t="s">
        <v>117</v>
      </c>
      <c r="N944" s="49">
        <v>0</v>
      </c>
      <c r="O944" s="49">
        <v>0</v>
      </c>
      <c r="P944" s="49">
        <v>0</v>
      </c>
      <c r="Q944" s="45" t="s">
        <v>102</v>
      </c>
      <c r="R944" s="45" t="s">
        <v>102</v>
      </c>
      <c r="S944" s="45" t="s">
        <v>102</v>
      </c>
      <c r="T944" s="45" t="s">
        <v>1019</v>
      </c>
      <c r="U944" s="50">
        <v>4</v>
      </c>
    </row>
    <row r="945" spans="2:21" ht="14.5" outlineLevel="3">
      <c r="B945" s="43" t="s">
        <v>3170</v>
      </c>
      <c r="C945" s="44" t="s">
        <v>3171</v>
      </c>
      <c r="D945" s="45" t="s">
        <v>2804</v>
      </c>
      <c r="E945" s="46" t="s">
        <v>102</v>
      </c>
      <c r="F945" s="45" t="s">
        <v>102</v>
      </c>
      <c r="G945" s="46" t="s">
        <v>102</v>
      </c>
      <c r="H945" s="47">
        <v>0</v>
      </c>
      <c r="I945" s="47">
        <v>0</v>
      </c>
      <c r="J945" s="46" t="s">
        <v>2613</v>
      </c>
      <c r="K945" s="48">
        <v>0</v>
      </c>
      <c r="L945" s="48" t="s">
        <v>2614</v>
      </c>
      <c r="M945" s="45" t="s">
        <v>117</v>
      </c>
      <c r="N945" s="49">
        <v>0</v>
      </c>
      <c r="O945" s="49">
        <v>0</v>
      </c>
      <c r="P945" s="49">
        <v>0</v>
      </c>
      <c r="Q945" s="45" t="s">
        <v>102</v>
      </c>
      <c r="R945" s="45" t="s">
        <v>102</v>
      </c>
      <c r="S945" s="45" t="s">
        <v>102</v>
      </c>
      <c r="T945" s="45" t="s">
        <v>2740</v>
      </c>
      <c r="U945" s="50">
        <v>4</v>
      </c>
    </row>
    <row r="946" spans="2:21" ht="14.5" outlineLevel="2">
      <c r="B946" s="35" t="s">
        <v>3172</v>
      </c>
      <c r="C946" s="36" t="s">
        <v>3169</v>
      </c>
      <c r="D946" s="37" t="s">
        <v>2804</v>
      </c>
      <c r="E946" s="38" t="s">
        <v>102</v>
      </c>
      <c r="F946" s="37" t="s">
        <v>102</v>
      </c>
      <c r="G946" s="38" t="s">
        <v>102</v>
      </c>
      <c r="H946" s="39">
        <v>0</v>
      </c>
      <c r="I946" s="39">
        <v>0</v>
      </c>
      <c r="J946" s="38" t="s">
        <v>2613</v>
      </c>
      <c r="K946" s="40">
        <v>0</v>
      </c>
      <c r="L946" s="40" t="s">
        <v>2614</v>
      </c>
      <c r="M946" s="37" t="s">
        <v>117</v>
      </c>
      <c r="N946" s="41">
        <v>0</v>
      </c>
      <c r="O946" s="41">
        <v>0</v>
      </c>
      <c r="P946" s="41">
        <v>0</v>
      </c>
      <c r="Q946" s="37" t="s">
        <v>102</v>
      </c>
      <c r="R946" s="37" t="s">
        <v>102</v>
      </c>
      <c r="S946" s="37" t="s">
        <v>102</v>
      </c>
      <c r="T946" s="37" t="s">
        <v>2815</v>
      </c>
      <c r="U946" s="42">
        <v>4</v>
      </c>
    </row>
    <row r="947" spans="2:21" ht="14.5" outlineLevel="3">
      <c r="B947" s="43" t="s">
        <v>3173</v>
      </c>
      <c r="C947" s="44" t="s">
        <v>3174</v>
      </c>
      <c r="D947" s="45" t="s">
        <v>2804</v>
      </c>
      <c r="E947" s="46" t="s">
        <v>102</v>
      </c>
      <c r="F947" s="45" t="s">
        <v>102</v>
      </c>
      <c r="G947" s="46" t="s">
        <v>102</v>
      </c>
      <c r="H947" s="47">
        <v>0</v>
      </c>
      <c r="I947" s="47">
        <v>0</v>
      </c>
      <c r="J947" s="46" t="s">
        <v>2613</v>
      </c>
      <c r="K947" s="48">
        <v>0</v>
      </c>
      <c r="L947" s="48" t="s">
        <v>2614</v>
      </c>
      <c r="M947" s="45" t="s">
        <v>117</v>
      </c>
      <c r="N947" s="49">
        <v>0</v>
      </c>
      <c r="O947" s="49">
        <v>0</v>
      </c>
      <c r="P947" s="49">
        <v>0</v>
      </c>
      <c r="Q947" s="45" t="s">
        <v>102</v>
      </c>
      <c r="R947" s="45" t="s">
        <v>102</v>
      </c>
      <c r="S947" s="45" t="s">
        <v>102</v>
      </c>
      <c r="T947" s="45" t="s">
        <v>2787</v>
      </c>
      <c r="U947" s="50">
        <v>4</v>
      </c>
    </row>
    <row r="948" spans="2:21" ht="14.5" outlineLevel="3">
      <c r="B948" s="43" t="s">
        <v>3175</v>
      </c>
      <c r="C948" s="44" t="s">
        <v>3176</v>
      </c>
      <c r="D948" s="45" t="s">
        <v>2804</v>
      </c>
      <c r="E948" s="46" t="s">
        <v>102</v>
      </c>
      <c r="F948" s="45" t="s">
        <v>102</v>
      </c>
      <c r="G948" s="46" t="s">
        <v>102</v>
      </c>
      <c r="H948" s="47">
        <v>0</v>
      </c>
      <c r="I948" s="47">
        <v>0</v>
      </c>
      <c r="J948" s="46" t="s">
        <v>2613</v>
      </c>
      <c r="K948" s="48">
        <v>0</v>
      </c>
      <c r="L948" s="48" t="s">
        <v>2614</v>
      </c>
      <c r="M948" s="45" t="s">
        <v>117</v>
      </c>
      <c r="N948" s="49">
        <v>0</v>
      </c>
      <c r="O948" s="49">
        <v>0</v>
      </c>
      <c r="P948" s="49">
        <v>0</v>
      </c>
      <c r="Q948" s="45" t="s">
        <v>102</v>
      </c>
      <c r="R948" s="45" t="s">
        <v>102</v>
      </c>
      <c r="S948" s="45" t="s">
        <v>102</v>
      </c>
      <c r="T948" s="45" t="s">
        <v>461</v>
      </c>
      <c r="U948" s="50">
        <v>4</v>
      </c>
    </row>
    <row r="949" spans="2:21" ht="14.5" outlineLevel="2">
      <c r="B949" s="35" t="s">
        <v>3177</v>
      </c>
      <c r="C949" s="36" t="s">
        <v>3178</v>
      </c>
      <c r="D949" s="37" t="s">
        <v>102</v>
      </c>
      <c r="E949" s="38" t="s">
        <v>102</v>
      </c>
      <c r="F949" s="37" t="s">
        <v>102</v>
      </c>
      <c r="G949" s="38" t="s">
        <v>102</v>
      </c>
      <c r="H949" s="39">
        <v>0</v>
      </c>
      <c r="I949" s="39">
        <v>0</v>
      </c>
      <c r="J949" s="38" t="s">
        <v>102</v>
      </c>
      <c r="K949" s="40">
        <v>0</v>
      </c>
      <c r="L949" s="40" t="s">
        <v>102</v>
      </c>
      <c r="M949" s="37" t="s">
        <v>102</v>
      </c>
      <c r="N949" s="41">
        <v>0</v>
      </c>
      <c r="O949" s="41">
        <v>0</v>
      </c>
      <c r="P949" s="41">
        <v>0</v>
      </c>
      <c r="Q949" s="37" t="s">
        <v>102</v>
      </c>
      <c r="R949" s="37" t="s">
        <v>102</v>
      </c>
      <c r="S949" s="37" t="s">
        <v>2985</v>
      </c>
      <c r="T949" s="37" t="s">
        <v>102</v>
      </c>
      <c r="U949" s="42">
        <v>3</v>
      </c>
    </row>
    <row r="950" spans="2:21" ht="14.5" outlineLevel="3">
      <c r="B950" s="43" t="s">
        <v>3179</v>
      </c>
      <c r="C950" s="44" t="s">
        <v>3180</v>
      </c>
      <c r="D950" s="45" t="s">
        <v>2804</v>
      </c>
      <c r="E950" s="46" t="s">
        <v>102</v>
      </c>
      <c r="F950" s="45" t="s">
        <v>102</v>
      </c>
      <c r="G950" s="46" t="s">
        <v>102</v>
      </c>
      <c r="H950" s="47">
        <v>0</v>
      </c>
      <c r="I950" s="47">
        <v>0</v>
      </c>
      <c r="J950" s="46" t="s">
        <v>2613</v>
      </c>
      <c r="K950" s="48">
        <v>0</v>
      </c>
      <c r="L950" s="48" t="s">
        <v>2614</v>
      </c>
      <c r="M950" s="45" t="s">
        <v>117</v>
      </c>
      <c r="N950" s="49">
        <v>0</v>
      </c>
      <c r="O950" s="49">
        <v>0</v>
      </c>
      <c r="P950" s="49">
        <v>0</v>
      </c>
      <c r="Q950" s="45" t="s">
        <v>102</v>
      </c>
      <c r="R950" s="45" t="s">
        <v>102</v>
      </c>
      <c r="S950" s="45" t="s">
        <v>102</v>
      </c>
      <c r="T950" s="45" t="s">
        <v>1019</v>
      </c>
      <c r="U950" s="50">
        <v>4</v>
      </c>
    </row>
    <row r="951" spans="2:21" ht="14.5" outlineLevel="2">
      <c r="B951" s="35" t="s">
        <v>3181</v>
      </c>
      <c r="C951" s="36" t="s">
        <v>3182</v>
      </c>
      <c r="D951" s="37" t="s">
        <v>2804</v>
      </c>
      <c r="E951" s="38" t="s">
        <v>102</v>
      </c>
      <c r="F951" s="37" t="s">
        <v>102</v>
      </c>
      <c r="G951" s="38" t="s">
        <v>102</v>
      </c>
      <c r="H951" s="39">
        <v>0</v>
      </c>
      <c r="I951" s="39">
        <v>0</v>
      </c>
      <c r="J951" s="38" t="s">
        <v>2613</v>
      </c>
      <c r="K951" s="40">
        <v>0</v>
      </c>
      <c r="L951" s="40" t="s">
        <v>2614</v>
      </c>
      <c r="M951" s="37" t="s">
        <v>117</v>
      </c>
      <c r="N951" s="41">
        <v>0</v>
      </c>
      <c r="O951" s="41">
        <v>0</v>
      </c>
      <c r="P951" s="41">
        <v>0</v>
      </c>
      <c r="Q951" s="37" t="s">
        <v>102</v>
      </c>
      <c r="R951" s="37" t="s">
        <v>102</v>
      </c>
      <c r="S951" s="37" t="s">
        <v>102</v>
      </c>
      <c r="T951" s="37" t="s">
        <v>2815</v>
      </c>
      <c r="U951" s="42">
        <v>4</v>
      </c>
    </row>
    <row r="952" spans="2:21" ht="14.5" outlineLevel="3">
      <c r="B952" s="43" t="s">
        <v>3183</v>
      </c>
      <c r="C952" s="44" t="s">
        <v>3184</v>
      </c>
      <c r="D952" s="45" t="s">
        <v>102</v>
      </c>
      <c r="E952" s="46" t="s">
        <v>102</v>
      </c>
      <c r="F952" s="45" t="s">
        <v>102</v>
      </c>
      <c r="G952" s="46" t="s">
        <v>102</v>
      </c>
      <c r="H952" s="47">
        <v>0</v>
      </c>
      <c r="I952" s="47">
        <v>0</v>
      </c>
      <c r="J952" s="46" t="s">
        <v>102</v>
      </c>
      <c r="K952" s="48">
        <v>0</v>
      </c>
      <c r="L952" s="48" t="s">
        <v>102</v>
      </c>
      <c r="M952" s="45" t="s">
        <v>102</v>
      </c>
      <c r="N952" s="49">
        <v>0</v>
      </c>
      <c r="O952" s="49">
        <v>0</v>
      </c>
      <c r="P952" s="49">
        <v>0</v>
      </c>
      <c r="Q952" s="45" t="s">
        <v>102</v>
      </c>
      <c r="R952" s="45" t="s">
        <v>102</v>
      </c>
      <c r="S952" s="45" t="s">
        <v>2992</v>
      </c>
      <c r="T952" s="45" t="s">
        <v>102</v>
      </c>
      <c r="U952" s="50">
        <v>3</v>
      </c>
    </row>
    <row r="953" spans="2:21" ht="14.5" outlineLevel="2">
      <c r="B953" s="35" t="s">
        <v>3185</v>
      </c>
      <c r="C953" s="36" t="s">
        <v>3186</v>
      </c>
      <c r="D953" s="37" t="s">
        <v>2804</v>
      </c>
      <c r="E953" s="38" t="s">
        <v>102</v>
      </c>
      <c r="F953" s="37" t="s">
        <v>102</v>
      </c>
      <c r="G953" s="38" t="s">
        <v>102</v>
      </c>
      <c r="H953" s="39">
        <v>0</v>
      </c>
      <c r="I953" s="39">
        <v>0</v>
      </c>
      <c r="J953" s="38" t="s">
        <v>2613</v>
      </c>
      <c r="K953" s="40">
        <v>0</v>
      </c>
      <c r="L953" s="40" t="s">
        <v>2614</v>
      </c>
      <c r="M953" s="37" t="s">
        <v>117</v>
      </c>
      <c r="N953" s="41">
        <v>0</v>
      </c>
      <c r="O953" s="41">
        <v>0</v>
      </c>
      <c r="P953" s="41">
        <v>0</v>
      </c>
      <c r="Q953" s="37" t="s">
        <v>102</v>
      </c>
      <c r="R953" s="37" t="s">
        <v>102</v>
      </c>
      <c r="S953" s="37" t="s">
        <v>102</v>
      </c>
      <c r="T953" s="37" t="s">
        <v>1019</v>
      </c>
      <c r="U953" s="42">
        <v>4</v>
      </c>
    </row>
    <row r="954" spans="2:21" ht="14.5" outlineLevel="3">
      <c r="B954" s="43" t="s">
        <v>3187</v>
      </c>
      <c r="C954" s="44" t="s">
        <v>3188</v>
      </c>
      <c r="D954" s="45" t="s">
        <v>102</v>
      </c>
      <c r="E954" s="46" t="s">
        <v>102</v>
      </c>
      <c r="F954" s="45" t="s">
        <v>102</v>
      </c>
      <c r="G954" s="46" t="s">
        <v>102</v>
      </c>
      <c r="H954" s="47">
        <v>0</v>
      </c>
      <c r="I954" s="47">
        <v>0</v>
      </c>
      <c r="J954" s="46" t="s">
        <v>102</v>
      </c>
      <c r="K954" s="48">
        <v>0</v>
      </c>
      <c r="L954" s="48" t="s">
        <v>102</v>
      </c>
      <c r="M954" s="45" t="s">
        <v>102</v>
      </c>
      <c r="N954" s="49">
        <v>0</v>
      </c>
      <c r="O954" s="49">
        <v>0</v>
      </c>
      <c r="P954" s="49">
        <v>0</v>
      </c>
      <c r="Q954" s="45" t="s">
        <v>102</v>
      </c>
      <c r="R954" s="45" t="s">
        <v>102</v>
      </c>
      <c r="S954" s="45" t="s">
        <v>2997</v>
      </c>
      <c r="T954" s="45" t="s">
        <v>102</v>
      </c>
      <c r="U954" s="50">
        <v>3</v>
      </c>
    </row>
    <row r="955" spans="2:21" ht="14.5" outlineLevel="2">
      <c r="B955" s="35" t="s">
        <v>3189</v>
      </c>
      <c r="C955" s="36" t="s">
        <v>3190</v>
      </c>
      <c r="D955" s="37" t="s">
        <v>2804</v>
      </c>
      <c r="E955" s="38" t="s">
        <v>102</v>
      </c>
      <c r="F955" s="37" t="s">
        <v>102</v>
      </c>
      <c r="G955" s="38" t="s">
        <v>102</v>
      </c>
      <c r="H955" s="39">
        <v>0</v>
      </c>
      <c r="I955" s="39">
        <v>0</v>
      </c>
      <c r="J955" s="38" t="s">
        <v>2613</v>
      </c>
      <c r="K955" s="40">
        <v>0</v>
      </c>
      <c r="L955" s="40" t="s">
        <v>2614</v>
      </c>
      <c r="M955" s="37" t="s">
        <v>117</v>
      </c>
      <c r="N955" s="41">
        <v>0</v>
      </c>
      <c r="O955" s="41">
        <v>0</v>
      </c>
      <c r="P955" s="41">
        <v>0</v>
      </c>
      <c r="Q955" s="37" t="s">
        <v>102</v>
      </c>
      <c r="R955" s="37" t="s">
        <v>102</v>
      </c>
      <c r="S955" s="37" t="s">
        <v>102</v>
      </c>
      <c r="T955" s="37" t="s">
        <v>1019</v>
      </c>
      <c r="U955" s="42">
        <v>4</v>
      </c>
    </row>
    <row r="956" spans="2:21" ht="14.5" outlineLevel="3">
      <c r="B956" s="43" t="s">
        <v>3191</v>
      </c>
      <c r="C956" s="44" t="s">
        <v>3192</v>
      </c>
      <c r="D956" s="45" t="s">
        <v>102</v>
      </c>
      <c r="E956" s="46" t="s">
        <v>102</v>
      </c>
      <c r="F956" s="45" t="s">
        <v>102</v>
      </c>
      <c r="G956" s="46" t="s">
        <v>102</v>
      </c>
      <c r="H956" s="47">
        <v>0</v>
      </c>
      <c r="I956" s="47">
        <v>0</v>
      </c>
      <c r="J956" s="46" t="s">
        <v>102</v>
      </c>
      <c r="K956" s="48">
        <v>0</v>
      </c>
      <c r="L956" s="48" t="s">
        <v>102</v>
      </c>
      <c r="M956" s="45" t="s">
        <v>102</v>
      </c>
      <c r="N956" s="49">
        <v>0</v>
      </c>
      <c r="O956" s="49">
        <v>0</v>
      </c>
      <c r="P956" s="49">
        <v>0</v>
      </c>
      <c r="Q956" s="45" t="s">
        <v>102</v>
      </c>
      <c r="R956" s="45" t="s">
        <v>102</v>
      </c>
      <c r="S956" s="45" t="s">
        <v>3002</v>
      </c>
      <c r="T956" s="45" t="s">
        <v>102</v>
      </c>
      <c r="U956" s="50">
        <v>3</v>
      </c>
    </row>
    <row r="957" spans="2:21" ht="14.5" outlineLevel="3">
      <c r="B957" s="43" t="s">
        <v>3193</v>
      </c>
      <c r="C957" s="44" t="s">
        <v>3194</v>
      </c>
      <c r="D957" s="45" t="s">
        <v>2804</v>
      </c>
      <c r="E957" s="46" t="s">
        <v>102</v>
      </c>
      <c r="F957" s="45" t="s">
        <v>102</v>
      </c>
      <c r="G957" s="46" t="s">
        <v>102</v>
      </c>
      <c r="H957" s="47">
        <v>0</v>
      </c>
      <c r="I957" s="47">
        <v>0</v>
      </c>
      <c r="J957" s="46" t="s">
        <v>2613</v>
      </c>
      <c r="K957" s="48">
        <v>0</v>
      </c>
      <c r="L957" s="48" t="s">
        <v>2614</v>
      </c>
      <c r="M957" s="45" t="s">
        <v>117</v>
      </c>
      <c r="N957" s="49">
        <v>0</v>
      </c>
      <c r="O957" s="49">
        <v>0</v>
      </c>
      <c r="P957" s="49">
        <v>0</v>
      </c>
      <c r="Q957" s="45" t="s">
        <v>102</v>
      </c>
      <c r="R957" s="45" t="s">
        <v>102</v>
      </c>
      <c r="S957" s="45" t="s">
        <v>102</v>
      </c>
      <c r="T957" s="45" t="s">
        <v>1019</v>
      </c>
      <c r="U957" s="50">
        <v>4</v>
      </c>
    </row>
    <row r="958" spans="2:21" ht="14.5" outlineLevel="3">
      <c r="B958" s="43" t="s">
        <v>3195</v>
      </c>
      <c r="C958" s="44" t="s">
        <v>3196</v>
      </c>
      <c r="D958" s="45" t="s">
        <v>102</v>
      </c>
      <c r="E958" s="46" t="s">
        <v>102</v>
      </c>
      <c r="F958" s="45" t="s">
        <v>102</v>
      </c>
      <c r="G958" s="46" t="s">
        <v>102</v>
      </c>
      <c r="H958" s="47">
        <v>0</v>
      </c>
      <c r="I958" s="47">
        <v>0</v>
      </c>
      <c r="J958" s="46" t="s">
        <v>102</v>
      </c>
      <c r="K958" s="48">
        <v>0</v>
      </c>
      <c r="L958" s="48" t="s">
        <v>102</v>
      </c>
      <c r="M958" s="45" t="s">
        <v>102</v>
      </c>
      <c r="N958" s="49">
        <v>0</v>
      </c>
      <c r="O958" s="49">
        <v>0</v>
      </c>
      <c r="P958" s="49">
        <v>0</v>
      </c>
      <c r="Q958" s="45" t="s">
        <v>102</v>
      </c>
      <c r="R958" s="45" t="s">
        <v>102</v>
      </c>
      <c r="S958" s="45" t="s">
        <v>3007</v>
      </c>
      <c r="T958" s="45" t="s">
        <v>102</v>
      </c>
      <c r="U958" s="50">
        <v>3</v>
      </c>
    </row>
    <row r="959" spans="2:21" ht="14.5" outlineLevel="2">
      <c r="B959" s="35" t="s">
        <v>3197</v>
      </c>
      <c r="C959" s="36" t="s">
        <v>3198</v>
      </c>
      <c r="D959" s="37" t="s">
        <v>2804</v>
      </c>
      <c r="E959" s="38" t="s">
        <v>102</v>
      </c>
      <c r="F959" s="37" t="s">
        <v>102</v>
      </c>
      <c r="G959" s="38" t="s">
        <v>102</v>
      </c>
      <c r="H959" s="39">
        <v>0</v>
      </c>
      <c r="I959" s="39">
        <v>0</v>
      </c>
      <c r="J959" s="38" t="s">
        <v>2613</v>
      </c>
      <c r="K959" s="40">
        <v>0</v>
      </c>
      <c r="L959" s="40" t="s">
        <v>2614</v>
      </c>
      <c r="M959" s="37" t="s">
        <v>117</v>
      </c>
      <c r="N959" s="41">
        <v>0</v>
      </c>
      <c r="O959" s="41">
        <v>0</v>
      </c>
      <c r="P959" s="41">
        <v>0</v>
      </c>
      <c r="Q959" s="37" t="s">
        <v>102</v>
      </c>
      <c r="R959" s="37" t="s">
        <v>102</v>
      </c>
      <c r="S959" s="37" t="s">
        <v>102</v>
      </c>
      <c r="T959" s="37" t="s">
        <v>223</v>
      </c>
      <c r="U959" s="42">
        <v>4</v>
      </c>
    </row>
    <row r="960" spans="2:21" ht="14.5" outlineLevel="3">
      <c r="B960" s="43" t="s">
        <v>3199</v>
      </c>
      <c r="C960" s="44" t="s">
        <v>3200</v>
      </c>
      <c r="D960" s="45" t="s">
        <v>2804</v>
      </c>
      <c r="E960" s="46" t="s">
        <v>102</v>
      </c>
      <c r="F960" s="45" t="s">
        <v>102</v>
      </c>
      <c r="G960" s="46" t="s">
        <v>102</v>
      </c>
      <c r="H960" s="47">
        <v>0</v>
      </c>
      <c r="I960" s="47">
        <v>0</v>
      </c>
      <c r="J960" s="46" t="s">
        <v>2613</v>
      </c>
      <c r="K960" s="48">
        <v>0</v>
      </c>
      <c r="L960" s="48" t="s">
        <v>2614</v>
      </c>
      <c r="M960" s="45" t="s">
        <v>117</v>
      </c>
      <c r="N960" s="49">
        <v>0</v>
      </c>
      <c r="O960" s="49">
        <v>0</v>
      </c>
      <c r="P960" s="49">
        <v>0</v>
      </c>
      <c r="Q960" s="45" t="s">
        <v>102</v>
      </c>
      <c r="R960" s="45" t="s">
        <v>102</v>
      </c>
      <c r="S960" s="45" t="s">
        <v>102</v>
      </c>
      <c r="T960" s="45" t="s">
        <v>778</v>
      </c>
      <c r="U960" s="50">
        <v>4</v>
      </c>
    </row>
    <row r="961" spans="2:21" ht="14.5" outlineLevel="2">
      <c r="B961" s="35" t="s">
        <v>3201</v>
      </c>
      <c r="C961" s="36" t="s">
        <v>3202</v>
      </c>
      <c r="D961" s="37" t="s">
        <v>2804</v>
      </c>
      <c r="E961" s="38" t="s">
        <v>102</v>
      </c>
      <c r="F961" s="37" t="s">
        <v>102</v>
      </c>
      <c r="G961" s="38" t="s">
        <v>102</v>
      </c>
      <c r="H961" s="39">
        <v>0</v>
      </c>
      <c r="I961" s="39">
        <v>0</v>
      </c>
      <c r="J961" s="38" t="s">
        <v>2613</v>
      </c>
      <c r="K961" s="40">
        <v>0</v>
      </c>
      <c r="L961" s="40" t="s">
        <v>2614</v>
      </c>
      <c r="M961" s="37" t="s">
        <v>117</v>
      </c>
      <c r="N961" s="41">
        <v>0</v>
      </c>
      <c r="O961" s="41">
        <v>0</v>
      </c>
      <c r="P961" s="41">
        <v>0</v>
      </c>
      <c r="Q961" s="37" t="s">
        <v>102</v>
      </c>
      <c r="R961" s="37" t="s">
        <v>102</v>
      </c>
      <c r="S961" s="37" t="s">
        <v>102</v>
      </c>
      <c r="T961" s="37" t="s">
        <v>3014</v>
      </c>
      <c r="U961" s="42">
        <v>4</v>
      </c>
    </row>
    <row r="962" spans="2:21" ht="14.5" outlineLevel="3">
      <c r="B962" s="43" t="s">
        <v>3203</v>
      </c>
      <c r="C962" s="44" t="s">
        <v>3204</v>
      </c>
      <c r="D962" s="45" t="s">
        <v>102</v>
      </c>
      <c r="E962" s="46" t="s">
        <v>102</v>
      </c>
      <c r="F962" s="45" t="s">
        <v>102</v>
      </c>
      <c r="G962" s="46" t="s">
        <v>102</v>
      </c>
      <c r="H962" s="47">
        <v>0</v>
      </c>
      <c r="I962" s="47">
        <v>0</v>
      </c>
      <c r="J962" s="46" t="s">
        <v>102</v>
      </c>
      <c r="K962" s="48">
        <v>0</v>
      </c>
      <c r="L962" s="48" t="s">
        <v>102</v>
      </c>
      <c r="M962" s="45" t="s">
        <v>102</v>
      </c>
      <c r="N962" s="49">
        <v>0</v>
      </c>
      <c r="O962" s="49">
        <v>0</v>
      </c>
      <c r="P962" s="49">
        <v>0</v>
      </c>
      <c r="Q962" s="45" t="s">
        <v>102</v>
      </c>
      <c r="R962" s="45" t="s">
        <v>102</v>
      </c>
      <c r="S962" s="45" t="s">
        <v>3017</v>
      </c>
      <c r="T962" s="45" t="s">
        <v>102</v>
      </c>
      <c r="U962" s="50">
        <v>3</v>
      </c>
    </row>
    <row r="963" spans="2:21" ht="14.5" outlineLevel="2">
      <c r="B963" s="35" t="s">
        <v>3205</v>
      </c>
      <c r="C963" s="36" t="s">
        <v>3206</v>
      </c>
      <c r="D963" s="37" t="s">
        <v>2804</v>
      </c>
      <c r="E963" s="38" t="s">
        <v>102</v>
      </c>
      <c r="F963" s="37" t="s">
        <v>102</v>
      </c>
      <c r="G963" s="38" t="s">
        <v>102</v>
      </c>
      <c r="H963" s="39">
        <v>0</v>
      </c>
      <c r="I963" s="39">
        <v>0</v>
      </c>
      <c r="J963" s="38" t="s">
        <v>2613</v>
      </c>
      <c r="K963" s="40">
        <v>0</v>
      </c>
      <c r="L963" s="40" t="s">
        <v>2614</v>
      </c>
      <c r="M963" s="37" t="s">
        <v>117</v>
      </c>
      <c r="N963" s="41">
        <v>0</v>
      </c>
      <c r="O963" s="41">
        <v>0</v>
      </c>
      <c r="P963" s="41">
        <v>0</v>
      </c>
      <c r="Q963" s="37" t="s">
        <v>102</v>
      </c>
      <c r="R963" s="37" t="s">
        <v>102</v>
      </c>
      <c r="S963" s="37" t="s">
        <v>102</v>
      </c>
      <c r="T963" s="37" t="s">
        <v>1019</v>
      </c>
      <c r="U963" s="42">
        <v>4</v>
      </c>
    </row>
    <row r="964" spans="2:21" ht="14.5" outlineLevel="3">
      <c r="B964" s="43" t="s">
        <v>3207</v>
      </c>
      <c r="C964" s="44" t="s">
        <v>3208</v>
      </c>
      <c r="D964" s="45" t="s">
        <v>102</v>
      </c>
      <c r="E964" s="46" t="s">
        <v>102</v>
      </c>
      <c r="F964" s="45" t="s">
        <v>102</v>
      </c>
      <c r="G964" s="46" t="s">
        <v>102</v>
      </c>
      <c r="H964" s="47">
        <v>0</v>
      </c>
      <c r="I964" s="47">
        <v>0</v>
      </c>
      <c r="J964" s="46" t="s">
        <v>102</v>
      </c>
      <c r="K964" s="48">
        <v>0</v>
      </c>
      <c r="L964" s="48" t="s">
        <v>102</v>
      </c>
      <c r="M964" s="45" t="s">
        <v>102</v>
      </c>
      <c r="N964" s="49">
        <v>0</v>
      </c>
      <c r="O964" s="49">
        <v>0</v>
      </c>
      <c r="P964" s="49">
        <v>0</v>
      </c>
      <c r="Q964" s="45" t="s">
        <v>102</v>
      </c>
      <c r="R964" s="45" t="s">
        <v>102</v>
      </c>
      <c r="S964" s="45" t="s">
        <v>3022</v>
      </c>
      <c r="T964" s="45" t="s">
        <v>102</v>
      </c>
      <c r="U964" s="50">
        <v>3</v>
      </c>
    </row>
    <row r="965" spans="2:21" ht="14.5" outlineLevel="2">
      <c r="B965" s="35" t="s">
        <v>3209</v>
      </c>
      <c r="C965" s="36" t="s">
        <v>3210</v>
      </c>
      <c r="D965" s="37" t="s">
        <v>2804</v>
      </c>
      <c r="E965" s="38" t="s">
        <v>102</v>
      </c>
      <c r="F965" s="37" t="s">
        <v>102</v>
      </c>
      <c r="G965" s="38" t="s">
        <v>102</v>
      </c>
      <c r="H965" s="39">
        <v>0</v>
      </c>
      <c r="I965" s="39">
        <v>0</v>
      </c>
      <c r="J965" s="38" t="s">
        <v>2613</v>
      </c>
      <c r="K965" s="40">
        <v>0</v>
      </c>
      <c r="L965" s="40" t="s">
        <v>2614</v>
      </c>
      <c r="M965" s="37" t="s">
        <v>117</v>
      </c>
      <c r="N965" s="41">
        <v>0</v>
      </c>
      <c r="O965" s="41">
        <v>0</v>
      </c>
      <c r="P965" s="41">
        <v>0</v>
      </c>
      <c r="Q965" s="37" t="s">
        <v>102</v>
      </c>
      <c r="R965" s="37" t="s">
        <v>102</v>
      </c>
      <c r="S965" s="37" t="s">
        <v>102</v>
      </c>
      <c r="T965" s="37" t="s">
        <v>1019</v>
      </c>
      <c r="U965" s="42">
        <v>4</v>
      </c>
    </row>
    <row r="966" spans="2:21" ht="14.5" outlineLevel="3">
      <c r="B966" s="43" t="s">
        <v>3211</v>
      </c>
      <c r="C966" s="44" t="s">
        <v>3212</v>
      </c>
      <c r="D966" s="45" t="s">
        <v>102</v>
      </c>
      <c r="E966" s="46" t="s">
        <v>102</v>
      </c>
      <c r="F966" s="45" t="s">
        <v>102</v>
      </c>
      <c r="G966" s="46" t="s">
        <v>102</v>
      </c>
      <c r="H966" s="47">
        <v>0</v>
      </c>
      <c r="I966" s="47">
        <v>0</v>
      </c>
      <c r="J966" s="46" t="s">
        <v>102</v>
      </c>
      <c r="K966" s="48">
        <v>0</v>
      </c>
      <c r="L966" s="48" t="s">
        <v>102</v>
      </c>
      <c r="M966" s="45" t="s">
        <v>102</v>
      </c>
      <c r="N966" s="49">
        <v>0</v>
      </c>
      <c r="O966" s="49">
        <v>0</v>
      </c>
      <c r="P966" s="49">
        <v>0</v>
      </c>
      <c r="Q966" s="45" t="s">
        <v>102</v>
      </c>
      <c r="R966" s="45" t="s">
        <v>102</v>
      </c>
      <c r="S966" s="45" t="s">
        <v>3027</v>
      </c>
      <c r="T966" s="45" t="s">
        <v>102</v>
      </c>
      <c r="U966" s="50">
        <v>3</v>
      </c>
    </row>
    <row r="967" spans="2:21" ht="14.5" outlineLevel="2">
      <c r="B967" s="35" t="s">
        <v>3213</v>
      </c>
      <c r="C967" s="36" t="s">
        <v>3214</v>
      </c>
      <c r="D967" s="37" t="s">
        <v>2804</v>
      </c>
      <c r="E967" s="38" t="s">
        <v>102</v>
      </c>
      <c r="F967" s="37" t="s">
        <v>102</v>
      </c>
      <c r="G967" s="38" t="s">
        <v>102</v>
      </c>
      <c r="H967" s="39">
        <v>0</v>
      </c>
      <c r="I967" s="39">
        <v>0</v>
      </c>
      <c r="J967" s="38" t="s">
        <v>2613</v>
      </c>
      <c r="K967" s="40">
        <v>0</v>
      </c>
      <c r="L967" s="40" t="s">
        <v>2614</v>
      </c>
      <c r="M967" s="37" t="s">
        <v>117</v>
      </c>
      <c r="N967" s="41">
        <v>0</v>
      </c>
      <c r="O967" s="41">
        <v>0</v>
      </c>
      <c r="P967" s="41">
        <v>0</v>
      </c>
      <c r="Q967" s="37" t="s">
        <v>102</v>
      </c>
      <c r="R967" s="37" t="s">
        <v>102</v>
      </c>
      <c r="S967" s="37" t="s">
        <v>102</v>
      </c>
      <c r="T967" s="37" t="s">
        <v>1019</v>
      </c>
      <c r="U967" s="42">
        <v>4</v>
      </c>
    </row>
    <row r="968" spans="2:21" ht="14.5" outlineLevel="3">
      <c r="B968" s="43" t="s">
        <v>3215</v>
      </c>
      <c r="C968" s="44" t="s">
        <v>3216</v>
      </c>
      <c r="D968" s="45" t="s">
        <v>102</v>
      </c>
      <c r="E968" s="46" t="s">
        <v>102</v>
      </c>
      <c r="F968" s="45" t="s">
        <v>102</v>
      </c>
      <c r="G968" s="46" t="s">
        <v>102</v>
      </c>
      <c r="H968" s="47">
        <v>0</v>
      </c>
      <c r="I968" s="47">
        <v>0</v>
      </c>
      <c r="J968" s="46" t="s">
        <v>102</v>
      </c>
      <c r="K968" s="48">
        <v>0</v>
      </c>
      <c r="L968" s="48" t="s">
        <v>102</v>
      </c>
      <c r="M968" s="45" t="s">
        <v>102</v>
      </c>
      <c r="N968" s="49">
        <v>0</v>
      </c>
      <c r="O968" s="49">
        <v>0</v>
      </c>
      <c r="P968" s="49">
        <v>0</v>
      </c>
      <c r="Q968" s="45" t="s">
        <v>102</v>
      </c>
      <c r="R968" s="45" t="s">
        <v>102</v>
      </c>
      <c r="S968" s="45" t="s">
        <v>3032</v>
      </c>
      <c r="T968" s="45" t="s">
        <v>102</v>
      </c>
      <c r="U968" s="50">
        <v>3</v>
      </c>
    </row>
    <row r="969" spans="2:21" ht="14.5" outlineLevel="3">
      <c r="B969" s="43" t="s">
        <v>3217</v>
      </c>
      <c r="C969" s="44" t="s">
        <v>3218</v>
      </c>
      <c r="D969" s="45" t="s">
        <v>2804</v>
      </c>
      <c r="E969" s="46" t="s">
        <v>102</v>
      </c>
      <c r="F969" s="45" t="s">
        <v>102</v>
      </c>
      <c r="G969" s="46" t="s">
        <v>102</v>
      </c>
      <c r="H969" s="47">
        <v>0</v>
      </c>
      <c r="I969" s="47">
        <v>0</v>
      </c>
      <c r="J969" s="46" t="s">
        <v>2613</v>
      </c>
      <c r="K969" s="48">
        <v>0</v>
      </c>
      <c r="L969" s="48" t="s">
        <v>2614</v>
      </c>
      <c r="M969" s="45" t="s">
        <v>117</v>
      </c>
      <c r="N969" s="49">
        <v>0</v>
      </c>
      <c r="O969" s="49">
        <v>0</v>
      </c>
      <c r="P969" s="49">
        <v>0</v>
      </c>
      <c r="Q969" s="45" t="s">
        <v>102</v>
      </c>
      <c r="R969" s="45" t="s">
        <v>102</v>
      </c>
      <c r="S969" s="45" t="s">
        <v>102</v>
      </c>
      <c r="T969" s="45" t="s">
        <v>1019</v>
      </c>
      <c r="U969" s="50">
        <v>4</v>
      </c>
    </row>
    <row r="970" spans="2:21" ht="14.5" outlineLevel="3">
      <c r="B970" s="43" t="s">
        <v>3219</v>
      </c>
      <c r="C970" s="44" t="s">
        <v>3220</v>
      </c>
      <c r="D970" s="45" t="s">
        <v>102</v>
      </c>
      <c r="E970" s="46" t="s">
        <v>102</v>
      </c>
      <c r="F970" s="45" t="s">
        <v>102</v>
      </c>
      <c r="G970" s="46" t="s">
        <v>102</v>
      </c>
      <c r="H970" s="47">
        <v>0</v>
      </c>
      <c r="I970" s="47">
        <v>0</v>
      </c>
      <c r="J970" s="46" t="s">
        <v>102</v>
      </c>
      <c r="K970" s="48">
        <v>0</v>
      </c>
      <c r="L970" s="48" t="s">
        <v>102</v>
      </c>
      <c r="M970" s="45" t="s">
        <v>102</v>
      </c>
      <c r="N970" s="49">
        <v>0</v>
      </c>
      <c r="O970" s="49">
        <v>0</v>
      </c>
      <c r="P970" s="49">
        <v>0</v>
      </c>
      <c r="Q970" s="45" t="s">
        <v>102</v>
      </c>
      <c r="R970" s="45" t="s">
        <v>102</v>
      </c>
      <c r="S970" s="45" t="s">
        <v>3037</v>
      </c>
      <c r="T970" s="45" t="s">
        <v>102</v>
      </c>
      <c r="U970" s="50">
        <v>3</v>
      </c>
    </row>
    <row r="971" spans="2:21" ht="14.5" outlineLevel="3">
      <c r="B971" s="43" t="s">
        <v>3221</v>
      </c>
      <c r="C971" s="44" t="s">
        <v>3222</v>
      </c>
      <c r="D971" s="45" t="s">
        <v>2804</v>
      </c>
      <c r="E971" s="46" t="s">
        <v>102</v>
      </c>
      <c r="F971" s="45" t="s">
        <v>102</v>
      </c>
      <c r="G971" s="46" t="s">
        <v>102</v>
      </c>
      <c r="H971" s="47">
        <v>0</v>
      </c>
      <c r="I971" s="47">
        <v>0</v>
      </c>
      <c r="J971" s="46" t="s">
        <v>2613</v>
      </c>
      <c r="K971" s="48">
        <v>0</v>
      </c>
      <c r="L971" s="48" t="s">
        <v>2614</v>
      </c>
      <c r="M971" s="45" t="s">
        <v>117</v>
      </c>
      <c r="N971" s="49">
        <v>0</v>
      </c>
      <c r="O971" s="49">
        <v>0</v>
      </c>
      <c r="P971" s="49">
        <v>0</v>
      </c>
      <c r="Q971" s="45" t="s">
        <v>102</v>
      </c>
      <c r="R971" s="45" t="s">
        <v>102</v>
      </c>
      <c r="S971" s="45" t="s">
        <v>102</v>
      </c>
      <c r="T971" s="45" t="s">
        <v>1019</v>
      </c>
      <c r="U971" s="50">
        <v>4</v>
      </c>
    </row>
    <row r="972" spans="2:21" ht="14.5" outlineLevel="3">
      <c r="B972" s="43" t="s">
        <v>3223</v>
      </c>
      <c r="C972" s="44" t="s">
        <v>3224</v>
      </c>
      <c r="D972" s="45" t="s">
        <v>2804</v>
      </c>
      <c r="E972" s="46" t="s">
        <v>102</v>
      </c>
      <c r="F972" s="45" t="s">
        <v>102</v>
      </c>
      <c r="G972" s="46" t="s">
        <v>102</v>
      </c>
      <c r="H972" s="47">
        <v>0</v>
      </c>
      <c r="I972" s="47">
        <v>0</v>
      </c>
      <c r="J972" s="46" t="s">
        <v>2613</v>
      </c>
      <c r="K972" s="48">
        <v>0</v>
      </c>
      <c r="L972" s="48" t="s">
        <v>2614</v>
      </c>
      <c r="M972" s="45" t="s">
        <v>117</v>
      </c>
      <c r="N972" s="49">
        <v>0</v>
      </c>
      <c r="O972" s="49">
        <v>0</v>
      </c>
      <c r="P972" s="49">
        <v>0</v>
      </c>
      <c r="Q972" s="45" t="s">
        <v>102</v>
      </c>
      <c r="R972" s="45" t="s">
        <v>102</v>
      </c>
      <c r="S972" s="45" t="s">
        <v>102</v>
      </c>
      <c r="T972" s="45" t="s">
        <v>2815</v>
      </c>
      <c r="U972" s="50">
        <v>4</v>
      </c>
    </row>
    <row r="973" spans="2:21" ht="14.5" outlineLevel="3">
      <c r="B973" s="43" t="s">
        <v>3225</v>
      </c>
      <c r="C973" s="44" t="s">
        <v>3226</v>
      </c>
      <c r="D973" s="45" t="s">
        <v>2804</v>
      </c>
      <c r="E973" s="46" t="s">
        <v>102</v>
      </c>
      <c r="F973" s="45" t="s">
        <v>102</v>
      </c>
      <c r="G973" s="46" t="s">
        <v>102</v>
      </c>
      <c r="H973" s="47">
        <v>0</v>
      </c>
      <c r="I973" s="47">
        <v>0</v>
      </c>
      <c r="J973" s="46" t="s">
        <v>2613</v>
      </c>
      <c r="K973" s="48">
        <v>0</v>
      </c>
      <c r="L973" s="48" t="s">
        <v>2614</v>
      </c>
      <c r="M973" s="45" t="s">
        <v>117</v>
      </c>
      <c r="N973" s="49">
        <v>0</v>
      </c>
      <c r="O973" s="49">
        <v>0</v>
      </c>
      <c r="P973" s="49">
        <v>0</v>
      </c>
      <c r="Q973" s="45" t="s">
        <v>102</v>
      </c>
      <c r="R973" s="45" t="s">
        <v>102</v>
      </c>
      <c r="S973" s="45" t="s">
        <v>102</v>
      </c>
      <c r="T973" s="45" t="s">
        <v>461</v>
      </c>
      <c r="U973" s="50">
        <v>4</v>
      </c>
    </row>
    <row r="974" spans="2:21" ht="14.5" outlineLevel="3">
      <c r="B974" s="43" t="s">
        <v>3227</v>
      </c>
      <c r="C974" s="44" t="s">
        <v>3228</v>
      </c>
      <c r="D974" s="45" t="s">
        <v>2804</v>
      </c>
      <c r="E974" s="46" t="s">
        <v>102</v>
      </c>
      <c r="F974" s="45" t="s">
        <v>102</v>
      </c>
      <c r="G974" s="46" t="s">
        <v>102</v>
      </c>
      <c r="H974" s="47">
        <v>0</v>
      </c>
      <c r="I974" s="47">
        <v>0</v>
      </c>
      <c r="J974" s="46" t="s">
        <v>2613</v>
      </c>
      <c r="K974" s="48">
        <v>0</v>
      </c>
      <c r="L974" s="48" t="s">
        <v>2614</v>
      </c>
      <c r="M974" s="45" t="s">
        <v>117</v>
      </c>
      <c r="N974" s="49">
        <v>0</v>
      </c>
      <c r="O974" s="49">
        <v>0</v>
      </c>
      <c r="P974" s="49">
        <v>0</v>
      </c>
      <c r="Q974" s="45" t="s">
        <v>102</v>
      </c>
      <c r="R974" s="45" t="s">
        <v>102</v>
      </c>
      <c r="S974" s="45" t="s">
        <v>102</v>
      </c>
      <c r="T974" s="45" t="s">
        <v>466</v>
      </c>
      <c r="U974" s="50">
        <v>4</v>
      </c>
    </row>
    <row r="975" spans="2:21" ht="14.5" outlineLevel="3">
      <c r="B975" s="43" t="s">
        <v>3229</v>
      </c>
      <c r="C975" s="44" t="s">
        <v>3230</v>
      </c>
      <c r="D975" s="45" t="s">
        <v>2804</v>
      </c>
      <c r="E975" s="46" t="s">
        <v>102</v>
      </c>
      <c r="F975" s="45" t="s">
        <v>102</v>
      </c>
      <c r="G975" s="46" t="s">
        <v>102</v>
      </c>
      <c r="H975" s="47">
        <v>0</v>
      </c>
      <c r="I975" s="47">
        <v>0</v>
      </c>
      <c r="J975" s="46" t="s">
        <v>2613</v>
      </c>
      <c r="K975" s="48">
        <v>0</v>
      </c>
      <c r="L975" s="48" t="s">
        <v>2614</v>
      </c>
      <c r="M975" s="45" t="s">
        <v>117</v>
      </c>
      <c r="N975" s="49">
        <v>0</v>
      </c>
      <c r="O975" s="49">
        <v>0</v>
      </c>
      <c r="P975" s="49">
        <v>0</v>
      </c>
      <c r="Q975" s="45" t="s">
        <v>102</v>
      </c>
      <c r="R975" s="45" t="s">
        <v>102</v>
      </c>
      <c r="S975" s="45" t="s">
        <v>102</v>
      </c>
      <c r="T975" s="45" t="s">
        <v>472</v>
      </c>
      <c r="U975" s="50">
        <v>4</v>
      </c>
    </row>
    <row r="976" spans="2:21" ht="14.5" outlineLevel="3">
      <c r="B976" s="43" t="s">
        <v>3231</v>
      </c>
      <c r="C976" s="44" t="s">
        <v>3232</v>
      </c>
      <c r="D976" s="45" t="s">
        <v>2804</v>
      </c>
      <c r="E976" s="46" t="s">
        <v>102</v>
      </c>
      <c r="F976" s="45" t="s">
        <v>102</v>
      </c>
      <c r="G976" s="46" t="s">
        <v>102</v>
      </c>
      <c r="H976" s="47">
        <v>0</v>
      </c>
      <c r="I976" s="47">
        <v>0</v>
      </c>
      <c r="J976" s="46" t="s">
        <v>2613</v>
      </c>
      <c r="K976" s="48">
        <v>0</v>
      </c>
      <c r="L976" s="48" t="s">
        <v>2614</v>
      </c>
      <c r="M976" s="45" t="s">
        <v>117</v>
      </c>
      <c r="N976" s="49">
        <v>0</v>
      </c>
      <c r="O976" s="49">
        <v>0</v>
      </c>
      <c r="P976" s="49">
        <v>0</v>
      </c>
      <c r="Q976" s="45" t="s">
        <v>102</v>
      </c>
      <c r="R976" s="45" t="s">
        <v>102</v>
      </c>
      <c r="S976" s="45" t="s">
        <v>102</v>
      </c>
      <c r="T976" s="45" t="s">
        <v>477</v>
      </c>
      <c r="U976" s="50">
        <v>4</v>
      </c>
    </row>
    <row r="977" spans="2:21" ht="14.5" outlineLevel="3">
      <c r="B977" s="43" t="s">
        <v>3233</v>
      </c>
      <c r="C977" s="44" t="s">
        <v>3234</v>
      </c>
      <c r="D977" s="45" t="s">
        <v>2804</v>
      </c>
      <c r="E977" s="46" t="s">
        <v>102</v>
      </c>
      <c r="F977" s="45" t="s">
        <v>102</v>
      </c>
      <c r="G977" s="46" t="s">
        <v>102</v>
      </c>
      <c r="H977" s="47">
        <v>0</v>
      </c>
      <c r="I977" s="47">
        <v>0</v>
      </c>
      <c r="J977" s="46" t="s">
        <v>2613</v>
      </c>
      <c r="K977" s="48">
        <v>0</v>
      </c>
      <c r="L977" s="48" t="s">
        <v>2614</v>
      </c>
      <c r="M977" s="45" t="s">
        <v>117</v>
      </c>
      <c r="N977" s="49">
        <v>0</v>
      </c>
      <c r="O977" s="49">
        <v>0</v>
      </c>
      <c r="P977" s="49">
        <v>0</v>
      </c>
      <c r="Q977" s="45" t="s">
        <v>102</v>
      </c>
      <c r="R977" s="45" t="s">
        <v>102</v>
      </c>
      <c r="S977" s="45" t="s">
        <v>102</v>
      </c>
      <c r="T977" s="45" t="s">
        <v>482</v>
      </c>
      <c r="U977" s="50">
        <v>4</v>
      </c>
    </row>
    <row r="978" spans="2:21" ht="14.5" outlineLevel="3">
      <c r="B978" s="43" t="s">
        <v>3235</v>
      </c>
      <c r="C978" s="44" t="s">
        <v>3236</v>
      </c>
      <c r="D978" s="45" t="s">
        <v>2804</v>
      </c>
      <c r="E978" s="46" t="s">
        <v>102</v>
      </c>
      <c r="F978" s="45" t="s">
        <v>102</v>
      </c>
      <c r="G978" s="46" t="s">
        <v>102</v>
      </c>
      <c r="H978" s="47">
        <v>0</v>
      </c>
      <c r="I978" s="47">
        <v>0</v>
      </c>
      <c r="J978" s="46" t="s">
        <v>2613</v>
      </c>
      <c r="K978" s="48">
        <v>0</v>
      </c>
      <c r="L978" s="48" t="s">
        <v>2614</v>
      </c>
      <c r="M978" s="45" t="s">
        <v>117</v>
      </c>
      <c r="N978" s="49">
        <v>0</v>
      </c>
      <c r="O978" s="49">
        <v>0</v>
      </c>
      <c r="P978" s="49">
        <v>0</v>
      </c>
      <c r="Q978" s="45" t="s">
        <v>102</v>
      </c>
      <c r="R978" s="45" t="s">
        <v>102</v>
      </c>
      <c r="S978" s="45" t="s">
        <v>102</v>
      </c>
      <c r="T978" s="45" t="s">
        <v>487</v>
      </c>
      <c r="U978" s="50">
        <v>4</v>
      </c>
    </row>
    <row r="979" spans="2:21" ht="14.5" outlineLevel="3">
      <c r="B979" s="43" t="s">
        <v>3237</v>
      </c>
      <c r="C979" s="44" t="s">
        <v>3238</v>
      </c>
      <c r="D979" s="45" t="s">
        <v>2804</v>
      </c>
      <c r="E979" s="46" t="s">
        <v>102</v>
      </c>
      <c r="F979" s="45" t="s">
        <v>102</v>
      </c>
      <c r="G979" s="46" t="s">
        <v>102</v>
      </c>
      <c r="H979" s="47">
        <v>0</v>
      </c>
      <c r="I979" s="47">
        <v>0</v>
      </c>
      <c r="J979" s="46" t="s">
        <v>2613</v>
      </c>
      <c r="K979" s="48">
        <v>0</v>
      </c>
      <c r="L979" s="48" t="s">
        <v>2614</v>
      </c>
      <c r="M979" s="45" t="s">
        <v>117</v>
      </c>
      <c r="N979" s="49">
        <v>0</v>
      </c>
      <c r="O979" s="49">
        <v>0</v>
      </c>
      <c r="P979" s="49">
        <v>0</v>
      </c>
      <c r="Q979" s="45" t="s">
        <v>102</v>
      </c>
      <c r="R979" s="45" t="s">
        <v>102</v>
      </c>
      <c r="S979" s="45" t="s">
        <v>102</v>
      </c>
      <c r="T979" s="45" t="s">
        <v>3056</v>
      </c>
      <c r="U979" s="50">
        <v>4</v>
      </c>
    </row>
    <row r="980" spans="2:21" ht="14.5" outlineLevel="3">
      <c r="B980" s="43" t="s">
        <v>3239</v>
      </c>
      <c r="C980" s="44" t="s">
        <v>3240</v>
      </c>
      <c r="D980" s="45" t="s">
        <v>2804</v>
      </c>
      <c r="E980" s="46" t="s">
        <v>102</v>
      </c>
      <c r="F980" s="45" t="s">
        <v>102</v>
      </c>
      <c r="G980" s="46" t="s">
        <v>102</v>
      </c>
      <c r="H980" s="47">
        <v>0</v>
      </c>
      <c r="I980" s="47">
        <v>0</v>
      </c>
      <c r="J980" s="46" t="s">
        <v>2613</v>
      </c>
      <c r="K980" s="48">
        <v>0</v>
      </c>
      <c r="L980" s="48" t="s">
        <v>2614</v>
      </c>
      <c r="M980" s="45" t="s">
        <v>117</v>
      </c>
      <c r="N980" s="49">
        <v>0</v>
      </c>
      <c r="O980" s="49">
        <v>0</v>
      </c>
      <c r="P980" s="49">
        <v>0</v>
      </c>
      <c r="Q980" s="45" t="s">
        <v>102</v>
      </c>
      <c r="R980" s="45" t="s">
        <v>102</v>
      </c>
      <c r="S980" s="45" t="s">
        <v>102</v>
      </c>
      <c r="T980" s="45" t="s">
        <v>3059</v>
      </c>
      <c r="U980" s="50">
        <v>4</v>
      </c>
    </row>
    <row r="981" spans="2:21" ht="14.5" outlineLevel="3">
      <c r="B981" s="43" t="s">
        <v>3241</v>
      </c>
      <c r="C981" s="44" t="s">
        <v>3242</v>
      </c>
      <c r="D981" s="45" t="s">
        <v>2804</v>
      </c>
      <c r="E981" s="46" t="s">
        <v>102</v>
      </c>
      <c r="F981" s="45" t="s">
        <v>102</v>
      </c>
      <c r="G981" s="46" t="s">
        <v>102</v>
      </c>
      <c r="H981" s="47">
        <v>0</v>
      </c>
      <c r="I981" s="47">
        <v>0</v>
      </c>
      <c r="J981" s="46" t="s">
        <v>2613</v>
      </c>
      <c r="K981" s="48">
        <v>0</v>
      </c>
      <c r="L981" s="48" t="s">
        <v>2614</v>
      </c>
      <c r="M981" s="45" t="s">
        <v>117</v>
      </c>
      <c r="N981" s="49">
        <v>0</v>
      </c>
      <c r="O981" s="49">
        <v>0</v>
      </c>
      <c r="P981" s="49">
        <v>0</v>
      </c>
      <c r="Q981" s="45" t="s">
        <v>102</v>
      </c>
      <c r="R981" s="45" t="s">
        <v>102</v>
      </c>
      <c r="S981" s="45" t="s">
        <v>102</v>
      </c>
      <c r="T981" s="45" t="s">
        <v>2828</v>
      </c>
      <c r="U981" s="50">
        <v>4</v>
      </c>
    </row>
    <row r="982" spans="2:21" ht="14.5" outlineLevel="3">
      <c r="B982" s="43" t="s">
        <v>3243</v>
      </c>
      <c r="C982" s="44" t="s">
        <v>3244</v>
      </c>
      <c r="D982" s="45" t="s">
        <v>2804</v>
      </c>
      <c r="E982" s="46" t="s">
        <v>102</v>
      </c>
      <c r="F982" s="45" t="s">
        <v>102</v>
      </c>
      <c r="G982" s="46" t="s">
        <v>102</v>
      </c>
      <c r="H982" s="47">
        <v>0</v>
      </c>
      <c r="I982" s="47">
        <v>0</v>
      </c>
      <c r="J982" s="46" t="s">
        <v>2613</v>
      </c>
      <c r="K982" s="48">
        <v>0</v>
      </c>
      <c r="L982" s="48" t="s">
        <v>2614</v>
      </c>
      <c r="M982" s="45" t="s">
        <v>117</v>
      </c>
      <c r="N982" s="49">
        <v>0</v>
      </c>
      <c r="O982" s="49">
        <v>0</v>
      </c>
      <c r="P982" s="49">
        <v>0</v>
      </c>
      <c r="Q982" s="45" t="s">
        <v>102</v>
      </c>
      <c r="R982" s="45" t="s">
        <v>102</v>
      </c>
      <c r="S982" s="45" t="s">
        <v>102</v>
      </c>
      <c r="T982" s="45" t="s">
        <v>2773</v>
      </c>
      <c r="U982" s="50">
        <v>4</v>
      </c>
    </row>
    <row r="983" spans="2:21" ht="14.5" outlineLevel="3">
      <c r="B983" s="43" t="s">
        <v>3245</v>
      </c>
      <c r="C983" s="44" t="s">
        <v>3246</v>
      </c>
      <c r="D983" s="45" t="s">
        <v>2804</v>
      </c>
      <c r="E983" s="46" t="s">
        <v>102</v>
      </c>
      <c r="F983" s="45" t="s">
        <v>102</v>
      </c>
      <c r="G983" s="46" t="s">
        <v>102</v>
      </c>
      <c r="H983" s="47">
        <v>0</v>
      </c>
      <c r="I983" s="47">
        <v>0</v>
      </c>
      <c r="J983" s="46" t="s">
        <v>2613</v>
      </c>
      <c r="K983" s="48">
        <v>0</v>
      </c>
      <c r="L983" s="48" t="s">
        <v>2614</v>
      </c>
      <c r="M983" s="45" t="s">
        <v>117</v>
      </c>
      <c r="N983" s="49">
        <v>0</v>
      </c>
      <c r="O983" s="49">
        <v>0</v>
      </c>
      <c r="P983" s="49">
        <v>0</v>
      </c>
      <c r="Q983" s="45" t="s">
        <v>102</v>
      </c>
      <c r="R983" s="45" t="s">
        <v>102</v>
      </c>
      <c r="S983" s="45" t="s">
        <v>102</v>
      </c>
      <c r="T983" s="45" t="s">
        <v>3066</v>
      </c>
      <c r="U983" s="50">
        <v>4</v>
      </c>
    </row>
    <row r="984" spans="2:21" ht="14.5" outlineLevel="3">
      <c r="B984" s="43" t="s">
        <v>3247</v>
      </c>
      <c r="C984" s="44" t="s">
        <v>3248</v>
      </c>
      <c r="D984" s="45" t="s">
        <v>2804</v>
      </c>
      <c r="E984" s="46" t="s">
        <v>102</v>
      </c>
      <c r="F984" s="45" t="s">
        <v>102</v>
      </c>
      <c r="G984" s="46" t="s">
        <v>102</v>
      </c>
      <c r="H984" s="47">
        <v>0</v>
      </c>
      <c r="I984" s="47">
        <v>0</v>
      </c>
      <c r="J984" s="46" t="s">
        <v>2613</v>
      </c>
      <c r="K984" s="48">
        <v>0</v>
      </c>
      <c r="L984" s="48" t="s">
        <v>2614</v>
      </c>
      <c r="M984" s="45" t="s">
        <v>117</v>
      </c>
      <c r="N984" s="49">
        <v>0</v>
      </c>
      <c r="O984" s="49">
        <v>0</v>
      </c>
      <c r="P984" s="49">
        <v>0</v>
      </c>
      <c r="Q984" s="45" t="s">
        <v>102</v>
      </c>
      <c r="R984" s="45" t="s">
        <v>102</v>
      </c>
      <c r="S984" s="45" t="s">
        <v>102</v>
      </c>
      <c r="T984" s="45" t="s">
        <v>3069</v>
      </c>
      <c r="U984" s="50">
        <v>4</v>
      </c>
    </row>
    <row r="985" spans="2:21" ht="14.5" outlineLevel="3">
      <c r="B985" s="43" t="s">
        <v>3249</v>
      </c>
      <c r="C985" s="44" t="s">
        <v>3250</v>
      </c>
      <c r="D985" s="45" t="s">
        <v>2804</v>
      </c>
      <c r="E985" s="46" t="s">
        <v>102</v>
      </c>
      <c r="F985" s="45" t="s">
        <v>102</v>
      </c>
      <c r="G985" s="46" t="s">
        <v>102</v>
      </c>
      <c r="H985" s="47">
        <v>0</v>
      </c>
      <c r="I985" s="47">
        <v>0</v>
      </c>
      <c r="J985" s="46" t="s">
        <v>2613</v>
      </c>
      <c r="K985" s="48">
        <v>0</v>
      </c>
      <c r="L985" s="48" t="s">
        <v>2614</v>
      </c>
      <c r="M985" s="45" t="s">
        <v>117</v>
      </c>
      <c r="N985" s="49">
        <v>0</v>
      </c>
      <c r="O985" s="49">
        <v>0</v>
      </c>
      <c r="P985" s="49">
        <v>0</v>
      </c>
      <c r="Q985" s="45" t="s">
        <v>102</v>
      </c>
      <c r="R985" s="45" t="s">
        <v>102</v>
      </c>
      <c r="S985" s="45" t="s">
        <v>102</v>
      </c>
      <c r="T985" s="45" t="s">
        <v>3072</v>
      </c>
      <c r="U985" s="50">
        <v>4</v>
      </c>
    </row>
    <row r="986" spans="2:21" ht="14.5" outlineLevel="2">
      <c r="B986" s="35" t="s">
        <v>3251</v>
      </c>
      <c r="C986" s="36" t="s">
        <v>3252</v>
      </c>
      <c r="D986" s="37" t="s">
        <v>2804</v>
      </c>
      <c r="E986" s="38" t="s">
        <v>102</v>
      </c>
      <c r="F986" s="37" t="s">
        <v>102</v>
      </c>
      <c r="G986" s="38" t="s">
        <v>102</v>
      </c>
      <c r="H986" s="39">
        <v>0</v>
      </c>
      <c r="I986" s="39">
        <v>0</v>
      </c>
      <c r="J986" s="38" t="s">
        <v>2613</v>
      </c>
      <c r="K986" s="40">
        <v>0</v>
      </c>
      <c r="L986" s="40" t="s">
        <v>2614</v>
      </c>
      <c r="M986" s="37" t="s">
        <v>117</v>
      </c>
      <c r="N986" s="41">
        <v>0</v>
      </c>
      <c r="O986" s="41">
        <v>0</v>
      </c>
      <c r="P986" s="41">
        <v>0</v>
      </c>
      <c r="Q986" s="37" t="s">
        <v>102</v>
      </c>
      <c r="R986" s="37" t="s">
        <v>102</v>
      </c>
      <c r="S986" s="37" t="s">
        <v>102</v>
      </c>
      <c r="T986" s="37" t="s">
        <v>3075</v>
      </c>
      <c r="U986" s="42">
        <v>4</v>
      </c>
    </row>
    <row r="987" spans="2:21" ht="14.5" outlineLevel="3">
      <c r="B987" s="43" t="s">
        <v>3253</v>
      </c>
      <c r="C987" s="44" t="s">
        <v>3254</v>
      </c>
      <c r="D987" s="45" t="s">
        <v>2804</v>
      </c>
      <c r="E987" s="46" t="s">
        <v>102</v>
      </c>
      <c r="F987" s="45" t="s">
        <v>102</v>
      </c>
      <c r="G987" s="46" t="s">
        <v>102</v>
      </c>
      <c r="H987" s="47">
        <v>0</v>
      </c>
      <c r="I987" s="47">
        <v>0</v>
      </c>
      <c r="J987" s="46" t="s">
        <v>2613</v>
      </c>
      <c r="K987" s="48">
        <v>0</v>
      </c>
      <c r="L987" s="48" t="s">
        <v>2614</v>
      </c>
      <c r="M987" s="45" t="s">
        <v>117</v>
      </c>
      <c r="N987" s="49">
        <v>0</v>
      </c>
      <c r="O987" s="49">
        <v>0</v>
      </c>
      <c r="P987" s="49">
        <v>0</v>
      </c>
      <c r="Q987" s="45" t="s">
        <v>102</v>
      </c>
      <c r="R987" s="45" t="s">
        <v>102</v>
      </c>
      <c r="S987" s="45" t="s">
        <v>102</v>
      </c>
      <c r="T987" s="45" t="s">
        <v>3078</v>
      </c>
      <c r="U987" s="50">
        <v>4</v>
      </c>
    </row>
    <row r="988" spans="2:21" ht="14.5" outlineLevel="3">
      <c r="B988" s="43" t="s">
        <v>3255</v>
      </c>
      <c r="C988" s="44" t="s">
        <v>3256</v>
      </c>
      <c r="D988" s="45" t="s">
        <v>2804</v>
      </c>
      <c r="E988" s="46" t="s">
        <v>102</v>
      </c>
      <c r="F988" s="45" t="s">
        <v>102</v>
      </c>
      <c r="G988" s="46" t="s">
        <v>102</v>
      </c>
      <c r="H988" s="47">
        <v>0</v>
      </c>
      <c r="I988" s="47">
        <v>0</v>
      </c>
      <c r="J988" s="46" t="s">
        <v>2613</v>
      </c>
      <c r="K988" s="48">
        <v>0</v>
      </c>
      <c r="L988" s="48" t="s">
        <v>2614</v>
      </c>
      <c r="M988" s="45" t="s">
        <v>117</v>
      </c>
      <c r="N988" s="49">
        <v>0</v>
      </c>
      <c r="O988" s="49">
        <v>0</v>
      </c>
      <c r="P988" s="49">
        <v>0</v>
      </c>
      <c r="Q988" s="45" t="s">
        <v>102</v>
      </c>
      <c r="R988" s="45" t="s">
        <v>102</v>
      </c>
      <c r="S988" s="45" t="s">
        <v>102</v>
      </c>
      <c r="T988" s="45" t="s">
        <v>3081</v>
      </c>
      <c r="U988" s="50">
        <v>4</v>
      </c>
    </row>
    <row r="989" spans="2:21" ht="14.5" outlineLevel="3">
      <c r="B989" s="43" t="s">
        <v>3257</v>
      </c>
      <c r="C989" s="44" t="s">
        <v>3258</v>
      </c>
      <c r="D989" s="45" t="s">
        <v>102</v>
      </c>
      <c r="E989" s="46" t="s">
        <v>102</v>
      </c>
      <c r="F989" s="45" t="s">
        <v>102</v>
      </c>
      <c r="G989" s="46" t="s">
        <v>102</v>
      </c>
      <c r="H989" s="47">
        <v>0</v>
      </c>
      <c r="I989" s="47">
        <v>0</v>
      </c>
      <c r="J989" s="46" t="s">
        <v>102</v>
      </c>
      <c r="K989" s="48">
        <v>0</v>
      </c>
      <c r="L989" s="48" t="s">
        <v>102</v>
      </c>
      <c r="M989" s="45" t="s">
        <v>102</v>
      </c>
      <c r="N989" s="49">
        <v>0</v>
      </c>
      <c r="O989" s="49">
        <v>0</v>
      </c>
      <c r="P989" s="49">
        <v>0</v>
      </c>
      <c r="Q989" s="45" t="s">
        <v>102</v>
      </c>
      <c r="R989" s="45" t="s">
        <v>102</v>
      </c>
      <c r="S989" s="45" t="s">
        <v>2776</v>
      </c>
      <c r="T989" s="45" t="s">
        <v>102</v>
      </c>
      <c r="U989" s="50">
        <v>3</v>
      </c>
    </row>
    <row r="990" spans="2:21" ht="14.5" outlineLevel="3">
      <c r="B990" s="43" t="s">
        <v>3259</v>
      </c>
      <c r="C990" s="44" t="s">
        <v>3260</v>
      </c>
      <c r="D990" s="45" t="s">
        <v>2804</v>
      </c>
      <c r="E990" s="46" t="s">
        <v>102</v>
      </c>
      <c r="F990" s="45" t="s">
        <v>102</v>
      </c>
      <c r="G990" s="46" t="s">
        <v>102</v>
      </c>
      <c r="H990" s="47">
        <v>0</v>
      </c>
      <c r="I990" s="47">
        <v>0</v>
      </c>
      <c r="J990" s="46" t="s">
        <v>2613</v>
      </c>
      <c r="K990" s="48">
        <v>0</v>
      </c>
      <c r="L990" s="48" t="s">
        <v>2614</v>
      </c>
      <c r="M990" s="45" t="s">
        <v>117</v>
      </c>
      <c r="N990" s="49">
        <v>0</v>
      </c>
      <c r="O990" s="49">
        <v>0</v>
      </c>
      <c r="P990" s="49">
        <v>0</v>
      </c>
      <c r="Q990" s="45" t="s">
        <v>102</v>
      </c>
      <c r="R990" s="45" t="s">
        <v>102</v>
      </c>
      <c r="S990" s="45" t="s">
        <v>102</v>
      </c>
      <c r="T990" s="45" t="s">
        <v>2666</v>
      </c>
      <c r="U990" s="50">
        <v>4</v>
      </c>
    </row>
    <row r="991" spans="2:21" ht="14.5" outlineLevel="3">
      <c r="B991" s="43" t="s">
        <v>3261</v>
      </c>
      <c r="C991" s="44" t="s">
        <v>3262</v>
      </c>
      <c r="D991" s="45" t="s">
        <v>2804</v>
      </c>
      <c r="E991" s="46" t="s">
        <v>102</v>
      </c>
      <c r="F991" s="45" t="s">
        <v>102</v>
      </c>
      <c r="G991" s="46" t="s">
        <v>102</v>
      </c>
      <c r="H991" s="47">
        <v>0</v>
      </c>
      <c r="I991" s="47">
        <v>0</v>
      </c>
      <c r="J991" s="46" t="s">
        <v>2613</v>
      </c>
      <c r="K991" s="48">
        <v>0</v>
      </c>
      <c r="L991" s="48" t="s">
        <v>2614</v>
      </c>
      <c r="M991" s="45" t="s">
        <v>117</v>
      </c>
      <c r="N991" s="49">
        <v>0</v>
      </c>
      <c r="O991" s="49">
        <v>0</v>
      </c>
      <c r="P991" s="49">
        <v>0</v>
      </c>
      <c r="Q991" s="45" t="s">
        <v>102</v>
      </c>
      <c r="R991" s="45" t="s">
        <v>102</v>
      </c>
      <c r="S991" s="45" t="s">
        <v>102</v>
      </c>
      <c r="T991" s="45" t="s">
        <v>3088</v>
      </c>
      <c r="U991" s="50">
        <v>4</v>
      </c>
    </row>
    <row r="992" spans="2:21" ht="14.5" outlineLevel="3">
      <c r="B992" s="43" t="s">
        <v>3263</v>
      </c>
      <c r="C992" s="44" t="s">
        <v>3264</v>
      </c>
      <c r="D992" s="45" t="s">
        <v>2804</v>
      </c>
      <c r="E992" s="46" t="s">
        <v>102</v>
      </c>
      <c r="F992" s="45" t="s">
        <v>102</v>
      </c>
      <c r="G992" s="46" t="s">
        <v>102</v>
      </c>
      <c r="H992" s="47">
        <v>0</v>
      </c>
      <c r="I992" s="47">
        <v>0</v>
      </c>
      <c r="J992" s="46" t="s">
        <v>2613</v>
      </c>
      <c r="K992" s="48">
        <v>0</v>
      </c>
      <c r="L992" s="48" t="s">
        <v>2614</v>
      </c>
      <c r="M992" s="45" t="s">
        <v>117</v>
      </c>
      <c r="N992" s="49">
        <v>0</v>
      </c>
      <c r="O992" s="49">
        <v>0</v>
      </c>
      <c r="P992" s="49">
        <v>0</v>
      </c>
      <c r="Q992" s="45" t="s">
        <v>102</v>
      </c>
      <c r="R992" s="45" t="s">
        <v>102</v>
      </c>
      <c r="S992" s="45" t="s">
        <v>102</v>
      </c>
      <c r="T992" s="45" t="s">
        <v>3091</v>
      </c>
      <c r="U992" s="50">
        <v>4</v>
      </c>
    </row>
    <row r="993" spans="2:21" ht="14.5" outlineLevel="3">
      <c r="B993" s="43" t="s">
        <v>3265</v>
      </c>
      <c r="C993" s="44" t="s">
        <v>3266</v>
      </c>
      <c r="D993" s="45" t="s">
        <v>2804</v>
      </c>
      <c r="E993" s="46" t="s">
        <v>102</v>
      </c>
      <c r="F993" s="45" t="s">
        <v>102</v>
      </c>
      <c r="G993" s="46" t="s">
        <v>102</v>
      </c>
      <c r="H993" s="47">
        <v>0</v>
      </c>
      <c r="I993" s="47">
        <v>0</v>
      </c>
      <c r="J993" s="46" t="s">
        <v>2613</v>
      </c>
      <c r="K993" s="48">
        <v>0</v>
      </c>
      <c r="L993" s="48" t="s">
        <v>2614</v>
      </c>
      <c r="M993" s="45" t="s">
        <v>117</v>
      </c>
      <c r="N993" s="49">
        <v>0</v>
      </c>
      <c r="O993" s="49">
        <v>0</v>
      </c>
      <c r="P993" s="49">
        <v>0</v>
      </c>
      <c r="Q993" s="45" t="s">
        <v>102</v>
      </c>
      <c r="R993" s="45" t="s">
        <v>102</v>
      </c>
      <c r="S993" s="45" t="s">
        <v>102</v>
      </c>
      <c r="T993" s="45" t="s">
        <v>3094</v>
      </c>
      <c r="U993" s="50">
        <v>4</v>
      </c>
    </row>
    <row r="994" spans="2:21" ht="14.5" outlineLevel="2">
      <c r="B994" s="35" t="s">
        <v>3267</v>
      </c>
      <c r="C994" s="36" t="s">
        <v>3268</v>
      </c>
      <c r="D994" s="37" t="s">
        <v>2804</v>
      </c>
      <c r="E994" s="38" t="s">
        <v>102</v>
      </c>
      <c r="F994" s="37" t="s">
        <v>102</v>
      </c>
      <c r="G994" s="38" t="s">
        <v>102</v>
      </c>
      <c r="H994" s="39">
        <v>0</v>
      </c>
      <c r="I994" s="39">
        <v>0</v>
      </c>
      <c r="J994" s="38" t="s">
        <v>2613</v>
      </c>
      <c r="K994" s="40">
        <v>0</v>
      </c>
      <c r="L994" s="40" t="s">
        <v>2614</v>
      </c>
      <c r="M994" s="37" t="s">
        <v>117</v>
      </c>
      <c r="N994" s="41">
        <v>0</v>
      </c>
      <c r="O994" s="41">
        <v>0</v>
      </c>
      <c r="P994" s="41">
        <v>0</v>
      </c>
      <c r="Q994" s="37" t="s">
        <v>102</v>
      </c>
      <c r="R994" s="37" t="s">
        <v>102</v>
      </c>
      <c r="S994" s="37" t="s">
        <v>102</v>
      </c>
      <c r="T994" s="37" t="s">
        <v>3097</v>
      </c>
      <c r="U994" s="42">
        <v>4</v>
      </c>
    </row>
    <row r="995" spans="2:21" ht="14.5" outlineLevel="3">
      <c r="B995" s="43" t="s">
        <v>3269</v>
      </c>
      <c r="C995" s="44" t="s">
        <v>3270</v>
      </c>
      <c r="D995" s="45" t="s">
        <v>2804</v>
      </c>
      <c r="E995" s="46" t="s">
        <v>102</v>
      </c>
      <c r="F995" s="45" t="s">
        <v>102</v>
      </c>
      <c r="G995" s="46" t="s">
        <v>102</v>
      </c>
      <c r="H995" s="47">
        <v>0</v>
      </c>
      <c r="I995" s="47">
        <v>0</v>
      </c>
      <c r="J995" s="46" t="s">
        <v>2613</v>
      </c>
      <c r="K995" s="48">
        <v>0</v>
      </c>
      <c r="L995" s="48" t="s">
        <v>2614</v>
      </c>
      <c r="M995" s="45" t="s">
        <v>117</v>
      </c>
      <c r="N995" s="49">
        <v>0</v>
      </c>
      <c r="O995" s="49">
        <v>0</v>
      </c>
      <c r="P995" s="49">
        <v>0</v>
      </c>
      <c r="Q995" s="45" t="s">
        <v>102</v>
      </c>
      <c r="R995" s="45" t="s">
        <v>102</v>
      </c>
      <c r="S995" s="45" t="s">
        <v>102</v>
      </c>
      <c r="T995" s="45" t="s">
        <v>3100</v>
      </c>
      <c r="U995" s="50">
        <v>4</v>
      </c>
    </row>
    <row r="996" spans="2:21" ht="14.5" outlineLevel="1">
      <c r="B996" s="27" t="s">
        <v>3271</v>
      </c>
      <c r="C996" s="28" t="s">
        <v>3272</v>
      </c>
      <c r="D996" s="29" t="s">
        <v>2804</v>
      </c>
      <c r="E996" s="30" t="s">
        <v>102</v>
      </c>
      <c r="F996" s="29" t="s">
        <v>102</v>
      </c>
      <c r="G996" s="30" t="s">
        <v>102</v>
      </c>
      <c r="H996" s="31">
        <v>0</v>
      </c>
      <c r="I996" s="31">
        <v>0</v>
      </c>
      <c r="J996" s="30" t="s">
        <v>2613</v>
      </c>
      <c r="K996" s="32">
        <v>0</v>
      </c>
      <c r="L996" s="32" t="s">
        <v>2614</v>
      </c>
      <c r="M996" s="29" t="s">
        <v>117</v>
      </c>
      <c r="N996" s="33">
        <v>0</v>
      </c>
      <c r="O996" s="33">
        <v>0</v>
      </c>
      <c r="P996" s="33">
        <v>0</v>
      </c>
      <c r="Q996" s="29" t="s">
        <v>102</v>
      </c>
      <c r="R996" s="29" t="s">
        <v>102</v>
      </c>
      <c r="S996" s="29" t="s">
        <v>102</v>
      </c>
      <c r="T996" s="29" t="s">
        <v>3103</v>
      </c>
      <c r="U996" s="34">
        <v>4</v>
      </c>
    </row>
    <row r="997" spans="2:21" ht="14.5" outlineLevel="2">
      <c r="B997" s="35" t="s">
        <v>3273</v>
      </c>
      <c r="C997" s="36" t="s">
        <v>3274</v>
      </c>
      <c r="D997" s="37" t="s">
        <v>102</v>
      </c>
      <c r="E997" s="38" t="s">
        <v>102</v>
      </c>
      <c r="F997" s="37" t="s">
        <v>102</v>
      </c>
      <c r="G997" s="38" t="s">
        <v>102</v>
      </c>
      <c r="H997" s="39">
        <v>0</v>
      </c>
      <c r="I997" s="39">
        <v>0</v>
      </c>
      <c r="J997" s="38" t="s">
        <v>102</v>
      </c>
      <c r="K997" s="40">
        <v>0</v>
      </c>
      <c r="L997" s="40" t="s">
        <v>102</v>
      </c>
      <c r="M997" s="37" t="s">
        <v>102</v>
      </c>
      <c r="N997" s="41">
        <v>0</v>
      </c>
      <c r="O997" s="41">
        <v>0</v>
      </c>
      <c r="P997" s="41">
        <v>0</v>
      </c>
      <c r="Q997" s="37" t="s">
        <v>102</v>
      </c>
      <c r="R997" s="37" t="s">
        <v>102</v>
      </c>
      <c r="S997" s="37" t="s">
        <v>3106</v>
      </c>
      <c r="T997" s="37" t="s">
        <v>102</v>
      </c>
      <c r="U997" s="42">
        <v>3</v>
      </c>
    </row>
    <row r="998" spans="2:21" ht="14.5" outlineLevel="3">
      <c r="B998" s="43" t="s">
        <v>3275</v>
      </c>
      <c r="C998" s="44" t="s">
        <v>3276</v>
      </c>
      <c r="D998" s="45" t="s">
        <v>2804</v>
      </c>
      <c r="E998" s="46" t="s">
        <v>102</v>
      </c>
      <c r="F998" s="45" t="s">
        <v>102</v>
      </c>
      <c r="G998" s="46" t="s">
        <v>102</v>
      </c>
      <c r="H998" s="47">
        <v>0</v>
      </c>
      <c r="I998" s="47">
        <v>0</v>
      </c>
      <c r="J998" s="46" t="s">
        <v>2613</v>
      </c>
      <c r="K998" s="48">
        <v>0</v>
      </c>
      <c r="L998" s="48" t="s">
        <v>2614</v>
      </c>
      <c r="M998" s="45" t="s">
        <v>117</v>
      </c>
      <c r="N998" s="49">
        <v>0</v>
      </c>
      <c r="O998" s="49">
        <v>0</v>
      </c>
      <c r="P998" s="49">
        <v>0</v>
      </c>
      <c r="Q998" s="45" t="s">
        <v>102</v>
      </c>
      <c r="R998" s="45" t="s">
        <v>102</v>
      </c>
      <c r="S998" s="45" t="s">
        <v>102</v>
      </c>
      <c r="T998" s="45" t="s">
        <v>2666</v>
      </c>
      <c r="U998" s="50">
        <v>4</v>
      </c>
    </row>
    <row r="999" spans="2:21" ht="14.5" outlineLevel="3">
      <c r="B999" s="43" t="s">
        <v>3277</v>
      </c>
      <c r="C999" s="44" t="s">
        <v>3278</v>
      </c>
      <c r="D999" s="45" t="s">
        <v>102</v>
      </c>
      <c r="E999" s="46" t="s">
        <v>102</v>
      </c>
      <c r="F999" s="45" t="s">
        <v>102</v>
      </c>
      <c r="G999" s="46" t="s">
        <v>102</v>
      </c>
      <c r="H999" s="47">
        <v>0</v>
      </c>
      <c r="I999" s="47">
        <v>0</v>
      </c>
      <c r="J999" s="46" t="s">
        <v>102</v>
      </c>
      <c r="K999" s="48">
        <v>0</v>
      </c>
      <c r="L999" s="48" t="s">
        <v>102</v>
      </c>
      <c r="M999" s="45" t="s">
        <v>102</v>
      </c>
      <c r="N999" s="49">
        <v>0</v>
      </c>
      <c r="O999" s="49">
        <v>0</v>
      </c>
      <c r="P999" s="49">
        <v>0</v>
      </c>
      <c r="Q999" s="45" t="s">
        <v>102</v>
      </c>
      <c r="R999" s="45" t="s">
        <v>3279</v>
      </c>
      <c r="S999" s="45" t="s">
        <v>102</v>
      </c>
      <c r="T999" s="45" t="s">
        <v>102</v>
      </c>
      <c r="U999" s="50">
        <v>2</v>
      </c>
    </row>
    <row r="1000" spans="2:21" ht="14.5" outlineLevel="2">
      <c r="B1000" s="35" t="s">
        <v>3280</v>
      </c>
      <c r="C1000" s="36" t="s">
        <v>3113</v>
      </c>
      <c r="D1000" s="37" t="s">
        <v>102</v>
      </c>
      <c r="E1000" s="38" t="s">
        <v>102</v>
      </c>
      <c r="F1000" s="37" t="s">
        <v>102</v>
      </c>
      <c r="G1000" s="38" t="s">
        <v>102</v>
      </c>
      <c r="H1000" s="39">
        <v>0</v>
      </c>
      <c r="I1000" s="39">
        <v>0</v>
      </c>
      <c r="J1000" s="38" t="s">
        <v>102</v>
      </c>
      <c r="K1000" s="40">
        <v>0</v>
      </c>
      <c r="L1000" s="40" t="s">
        <v>102</v>
      </c>
      <c r="M1000" s="37" t="s">
        <v>102</v>
      </c>
      <c r="N1000" s="41">
        <v>0</v>
      </c>
      <c r="O1000" s="41">
        <v>0</v>
      </c>
      <c r="P1000" s="41">
        <v>0</v>
      </c>
      <c r="Q1000" s="37" t="s">
        <v>102</v>
      </c>
      <c r="R1000" s="37" t="s">
        <v>102</v>
      </c>
      <c r="S1000" s="37" t="s">
        <v>2910</v>
      </c>
      <c r="T1000" s="37" t="s">
        <v>102</v>
      </c>
      <c r="U1000" s="42">
        <v>3</v>
      </c>
    </row>
    <row r="1001" spans="2:21" ht="14.5" outlineLevel="3">
      <c r="B1001" s="43" t="s">
        <v>3281</v>
      </c>
      <c r="C1001" s="44" t="s">
        <v>3115</v>
      </c>
      <c r="D1001" s="45" t="s">
        <v>2804</v>
      </c>
      <c r="E1001" s="46" t="s">
        <v>102</v>
      </c>
      <c r="F1001" s="45" t="s">
        <v>102</v>
      </c>
      <c r="G1001" s="46" t="s">
        <v>102</v>
      </c>
      <c r="H1001" s="47">
        <v>0</v>
      </c>
      <c r="I1001" s="47">
        <v>0</v>
      </c>
      <c r="J1001" s="46" t="s">
        <v>2613</v>
      </c>
      <c r="K1001" s="48">
        <v>0</v>
      </c>
      <c r="L1001" s="48" t="s">
        <v>2614</v>
      </c>
      <c r="M1001" s="45" t="s">
        <v>117</v>
      </c>
      <c r="N1001" s="49">
        <v>0</v>
      </c>
      <c r="O1001" s="49">
        <v>0</v>
      </c>
      <c r="P1001" s="49">
        <v>0</v>
      </c>
      <c r="Q1001" s="45" t="s">
        <v>102</v>
      </c>
      <c r="R1001" s="45" t="s">
        <v>102</v>
      </c>
      <c r="S1001" s="45" t="s">
        <v>102</v>
      </c>
      <c r="T1001" s="45" t="s">
        <v>1019</v>
      </c>
      <c r="U1001" s="50">
        <v>4</v>
      </c>
    </row>
    <row r="1002" spans="2:21" ht="14.5" outlineLevel="3">
      <c r="B1002" s="43" t="s">
        <v>3282</v>
      </c>
      <c r="C1002" s="44" t="s">
        <v>3117</v>
      </c>
      <c r="D1002" s="45" t="s">
        <v>2804</v>
      </c>
      <c r="E1002" s="46" t="s">
        <v>102</v>
      </c>
      <c r="F1002" s="45" t="s">
        <v>102</v>
      </c>
      <c r="G1002" s="46" t="s">
        <v>102</v>
      </c>
      <c r="H1002" s="47">
        <v>0</v>
      </c>
      <c r="I1002" s="47">
        <v>0</v>
      </c>
      <c r="J1002" s="46" t="s">
        <v>2613</v>
      </c>
      <c r="K1002" s="48">
        <v>0</v>
      </c>
      <c r="L1002" s="48" t="s">
        <v>2614</v>
      </c>
      <c r="M1002" s="45" t="s">
        <v>117</v>
      </c>
      <c r="N1002" s="49">
        <v>0</v>
      </c>
      <c r="O1002" s="49">
        <v>0</v>
      </c>
      <c r="P1002" s="49">
        <v>0</v>
      </c>
      <c r="Q1002" s="45" t="s">
        <v>102</v>
      </c>
      <c r="R1002" s="45" t="s">
        <v>102</v>
      </c>
      <c r="S1002" s="45" t="s">
        <v>102</v>
      </c>
      <c r="T1002" s="45" t="s">
        <v>2666</v>
      </c>
      <c r="U1002" s="50">
        <v>4</v>
      </c>
    </row>
    <row r="1003" spans="2:21" ht="14.5" outlineLevel="3">
      <c r="B1003" s="43" t="s">
        <v>3283</v>
      </c>
      <c r="C1003" s="44" t="s">
        <v>3119</v>
      </c>
      <c r="D1003" s="45" t="s">
        <v>102</v>
      </c>
      <c r="E1003" s="46" t="s">
        <v>102</v>
      </c>
      <c r="F1003" s="45" t="s">
        <v>102</v>
      </c>
      <c r="G1003" s="46" t="s">
        <v>102</v>
      </c>
      <c r="H1003" s="47">
        <v>0</v>
      </c>
      <c r="I1003" s="47">
        <v>0</v>
      </c>
      <c r="J1003" s="46" t="s">
        <v>102</v>
      </c>
      <c r="K1003" s="48">
        <v>0</v>
      </c>
      <c r="L1003" s="48" t="s">
        <v>102</v>
      </c>
      <c r="M1003" s="45" t="s">
        <v>102</v>
      </c>
      <c r="N1003" s="49">
        <v>0</v>
      </c>
      <c r="O1003" s="49">
        <v>0</v>
      </c>
      <c r="P1003" s="49">
        <v>0</v>
      </c>
      <c r="Q1003" s="45" t="s">
        <v>102</v>
      </c>
      <c r="R1003" s="45" t="s">
        <v>102</v>
      </c>
      <c r="S1003" s="45" t="s">
        <v>2917</v>
      </c>
      <c r="T1003" s="45" t="s">
        <v>102</v>
      </c>
      <c r="U1003" s="50">
        <v>3</v>
      </c>
    </row>
    <row r="1004" spans="2:21" ht="14.5" outlineLevel="3">
      <c r="B1004" s="43" t="s">
        <v>3284</v>
      </c>
      <c r="C1004" s="44" t="s">
        <v>3121</v>
      </c>
      <c r="D1004" s="45" t="s">
        <v>2804</v>
      </c>
      <c r="E1004" s="46" t="s">
        <v>102</v>
      </c>
      <c r="F1004" s="45" t="s">
        <v>102</v>
      </c>
      <c r="G1004" s="46" t="s">
        <v>102</v>
      </c>
      <c r="H1004" s="47">
        <v>0</v>
      </c>
      <c r="I1004" s="47">
        <v>0</v>
      </c>
      <c r="J1004" s="46" t="s">
        <v>2613</v>
      </c>
      <c r="K1004" s="48">
        <v>0</v>
      </c>
      <c r="L1004" s="48" t="s">
        <v>2614</v>
      </c>
      <c r="M1004" s="45" t="s">
        <v>117</v>
      </c>
      <c r="N1004" s="49">
        <v>0</v>
      </c>
      <c r="O1004" s="49">
        <v>0</v>
      </c>
      <c r="P1004" s="49">
        <v>0</v>
      </c>
      <c r="Q1004" s="45" t="s">
        <v>102</v>
      </c>
      <c r="R1004" s="45" t="s">
        <v>102</v>
      </c>
      <c r="S1004" s="45" t="s">
        <v>102</v>
      </c>
      <c r="T1004" s="45" t="s">
        <v>2815</v>
      </c>
      <c r="U1004" s="50">
        <v>4</v>
      </c>
    </row>
    <row r="1005" spans="2:21" ht="14.5" outlineLevel="3">
      <c r="B1005" s="43" t="s">
        <v>3285</v>
      </c>
      <c r="C1005" s="44" t="s">
        <v>3123</v>
      </c>
      <c r="D1005" s="45" t="s">
        <v>2804</v>
      </c>
      <c r="E1005" s="46" t="s">
        <v>102</v>
      </c>
      <c r="F1005" s="45" t="s">
        <v>102</v>
      </c>
      <c r="G1005" s="46" t="s">
        <v>102</v>
      </c>
      <c r="H1005" s="47">
        <v>0</v>
      </c>
      <c r="I1005" s="47">
        <v>0</v>
      </c>
      <c r="J1005" s="46" t="s">
        <v>2613</v>
      </c>
      <c r="K1005" s="48">
        <v>0</v>
      </c>
      <c r="L1005" s="48" t="s">
        <v>2614</v>
      </c>
      <c r="M1005" s="45" t="s">
        <v>117</v>
      </c>
      <c r="N1005" s="49">
        <v>0</v>
      </c>
      <c r="O1005" s="49">
        <v>0</v>
      </c>
      <c r="P1005" s="49">
        <v>0</v>
      </c>
      <c r="Q1005" s="45" t="s">
        <v>102</v>
      </c>
      <c r="R1005" s="45" t="s">
        <v>102</v>
      </c>
      <c r="S1005" s="45" t="s">
        <v>102</v>
      </c>
      <c r="T1005" s="45" t="s">
        <v>461</v>
      </c>
      <c r="U1005" s="50">
        <v>4</v>
      </c>
    </row>
    <row r="1006" spans="2:21" ht="14.5" outlineLevel="2">
      <c r="B1006" s="35" t="s">
        <v>3286</v>
      </c>
      <c r="C1006" s="36" t="s">
        <v>3125</v>
      </c>
      <c r="D1006" s="37" t="s">
        <v>2804</v>
      </c>
      <c r="E1006" s="38" t="s">
        <v>102</v>
      </c>
      <c r="F1006" s="37" t="s">
        <v>102</v>
      </c>
      <c r="G1006" s="38" t="s">
        <v>102</v>
      </c>
      <c r="H1006" s="39">
        <v>0</v>
      </c>
      <c r="I1006" s="39">
        <v>0</v>
      </c>
      <c r="J1006" s="38" t="s">
        <v>2613</v>
      </c>
      <c r="K1006" s="40">
        <v>0</v>
      </c>
      <c r="L1006" s="40" t="s">
        <v>2614</v>
      </c>
      <c r="M1006" s="37" t="s">
        <v>117</v>
      </c>
      <c r="N1006" s="41">
        <v>0</v>
      </c>
      <c r="O1006" s="41">
        <v>0</v>
      </c>
      <c r="P1006" s="41">
        <v>0</v>
      </c>
      <c r="Q1006" s="37" t="s">
        <v>102</v>
      </c>
      <c r="R1006" s="37" t="s">
        <v>102</v>
      </c>
      <c r="S1006" s="37" t="s">
        <v>102</v>
      </c>
      <c r="T1006" s="37" t="s">
        <v>466</v>
      </c>
      <c r="U1006" s="42">
        <v>4</v>
      </c>
    </row>
    <row r="1007" spans="2:21" ht="14.5" outlineLevel="3">
      <c r="B1007" s="43" t="s">
        <v>3287</v>
      </c>
      <c r="C1007" s="44" t="s">
        <v>3127</v>
      </c>
      <c r="D1007" s="45" t="s">
        <v>2804</v>
      </c>
      <c r="E1007" s="46" t="s">
        <v>102</v>
      </c>
      <c r="F1007" s="45" t="s">
        <v>102</v>
      </c>
      <c r="G1007" s="46" t="s">
        <v>102</v>
      </c>
      <c r="H1007" s="47">
        <v>0</v>
      </c>
      <c r="I1007" s="47">
        <v>0</v>
      </c>
      <c r="J1007" s="46" t="s">
        <v>2613</v>
      </c>
      <c r="K1007" s="48">
        <v>0</v>
      </c>
      <c r="L1007" s="48" t="s">
        <v>2614</v>
      </c>
      <c r="M1007" s="45" t="s">
        <v>117</v>
      </c>
      <c r="N1007" s="49">
        <v>0</v>
      </c>
      <c r="O1007" s="49">
        <v>0</v>
      </c>
      <c r="P1007" s="49">
        <v>0</v>
      </c>
      <c r="Q1007" s="45" t="s">
        <v>102</v>
      </c>
      <c r="R1007" s="45" t="s">
        <v>102</v>
      </c>
      <c r="S1007" s="45" t="s">
        <v>102</v>
      </c>
      <c r="T1007" s="45" t="s">
        <v>482</v>
      </c>
      <c r="U1007" s="50">
        <v>4</v>
      </c>
    </row>
    <row r="1008" spans="2:21" ht="14.5" outlineLevel="3">
      <c r="B1008" s="43" t="s">
        <v>3288</v>
      </c>
      <c r="C1008" s="44" t="s">
        <v>3129</v>
      </c>
      <c r="D1008" s="45" t="s">
        <v>2804</v>
      </c>
      <c r="E1008" s="46" t="s">
        <v>102</v>
      </c>
      <c r="F1008" s="45" t="s">
        <v>102</v>
      </c>
      <c r="G1008" s="46" t="s">
        <v>102</v>
      </c>
      <c r="H1008" s="47">
        <v>0</v>
      </c>
      <c r="I1008" s="47">
        <v>0</v>
      </c>
      <c r="J1008" s="46" t="s">
        <v>2613</v>
      </c>
      <c r="K1008" s="48">
        <v>0</v>
      </c>
      <c r="L1008" s="48" t="s">
        <v>2614</v>
      </c>
      <c r="M1008" s="45" t="s">
        <v>117</v>
      </c>
      <c r="N1008" s="49">
        <v>0</v>
      </c>
      <c r="O1008" s="49">
        <v>0</v>
      </c>
      <c r="P1008" s="49">
        <v>0</v>
      </c>
      <c r="Q1008" s="45" t="s">
        <v>102</v>
      </c>
      <c r="R1008" s="45" t="s">
        <v>102</v>
      </c>
      <c r="S1008" s="45" t="s">
        <v>102</v>
      </c>
      <c r="T1008" s="45" t="s">
        <v>2666</v>
      </c>
      <c r="U1008" s="50">
        <v>4</v>
      </c>
    </row>
    <row r="1009" spans="2:21" ht="14.5" outlineLevel="2">
      <c r="B1009" s="35" t="s">
        <v>3289</v>
      </c>
      <c r="C1009" s="36" t="s">
        <v>3131</v>
      </c>
      <c r="D1009" s="37" t="s">
        <v>102</v>
      </c>
      <c r="E1009" s="38" t="s">
        <v>102</v>
      </c>
      <c r="F1009" s="37" t="s">
        <v>102</v>
      </c>
      <c r="G1009" s="38" t="s">
        <v>102</v>
      </c>
      <c r="H1009" s="39">
        <v>0</v>
      </c>
      <c r="I1009" s="39">
        <v>0</v>
      </c>
      <c r="J1009" s="38" t="s">
        <v>102</v>
      </c>
      <c r="K1009" s="40">
        <v>0</v>
      </c>
      <c r="L1009" s="40" t="s">
        <v>102</v>
      </c>
      <c r="M1009" s="37" t="s">
        <v>102</v>
      </c>
      <c r="N1009" s="41">
        <v>0</v>
      </c>
      <c r="O1009" s="41">
        <v>0</v>
      </c>
      <c r="P1009" s="41">
        <v>0</v>
      </c>
      <c r="Q1009" s="37" t="s">
        <v>102</v>
      </c>
      <c r="R1009" s="37" t="s">
        <v>102</v>
      </c>
      <c r="S1009" s="37" t="s">
        <v>2930</v>
      </c>
      <c r="T1009" s="37" t="s">
        <v>102</v>
      </c>
      <c r="U1009" s="42">
        <v>3</v>
      </c>
    </row>
    <row r="1010" spans="2:21" ht="14.5" outlineLevel="3">
      <c r="B1010" s="43" t="s">
        <v>3290</v>
      </c>
      <c r="C1010" s="44" t="s">
        <v>3133</v>
      </c>
      <c r="D1010" s="45" t="s">
        <v>2804</v>
      </c>
      <c r="E1010" s="46" t="s">
        <v>102</v>
      </c>
      <c r="F1010" s="45" t="s">
        <v>102</v>
      </c>
      <c r="G1010" s="46" t="s">
        <v>102</v>
      </c>
      <c r="H1010" s="47">
        <v>0</v>
      </c>
      <c r="I1010" s="47">
        <v>0</v>
      </c>
      <c r="J1010" s="46" t="s">
        <v>2613</v>
      </c>
      <c r="K1010" s="48">
        <v>0</v>
      </c>
      <c r="L1010" s="48" t="s">
        <v>2614</v>
      </c>
      <c r="M1010" s="45" t="s">
        <v>117</v>
      </c>
      <c r="N1010" s="49">
        <v>0</v>
      </c>
      <c r="O1010" s="49">
        <v>0</v>
      </c>
      <c r="P1010" s="49">
        <v>0</v>
      </c>
      <c r="Q1010" s="45" t="s">
        <v>102</v>
      </c>
      <c r="R1010" s="45" t="s">
        <v>102</v>
      </c>
      <c r="S1010" s="45" t="s">
        <v>102</v>
      </c>
      <c r="T1010" s="45" t="s">
        <v>1019</v>
      </c>
      <c r="U1010" s="50">
        <v>4</v>
      </c>
    </row>
    <row r="1011" spans="2:21" ht="14.5" outlineLevel="2">
      <c r="B1011" s="35" t="s">
        <v>3291</v>
      </c>
      <c r="C1011" s="36" t="s">
        <v>3135</v>
      </c>
      <c r="D1011" s="37" t="s">
        <v>2804</v>
      </c>
      <c r="E1011" s="38" t="s">
        <v>102</v>
      </c>
      <c r="F1011" s="37" t="s">
        <v>102</v>
      </c>
      <c r="G1011" s="38" t="s">
        <v>102</v>
      </c>
      <c r="H1011" s="39">
        <v>0</v>
      </c>
      <c r="I1011" s="39">
        <v>0</v>
      </c>
      <c r="J1011" s="38" t="s">
        <v>2613</v>
      </c>
      <c r="K1011" s="40">
        <v>0</v>
      </c>
      <c r="L1011" s="40" t="s">
        <v>2614</v>
      </c>
      <c r="M1011" s="37" t="s">
        <v>117</v>
      </c>
      <c r="N1011" s="41">
        <v>0</v>
      </c>
      <c r="O1011" s="41">
        <v>0</v>
      </c>
      <c r="P1011" s="41">
        <v>0</v>
      </c>
      <c r="Q1011" s="37" t="s">
        <v>102</v>
      </c>
      <c r="R1011" s="37" t="s">
        <v>102</v>
      </c>
      <c r="S1011" s="37" t="s">
        <v>102</v>
      </c>
      <c r="T1011" s="37" t="s">
        <v>2666</v>
      </c>
      <c r="U1011" s="42">
        <v>4</v>
      </c>
    </row>
    <row r="1012" spans="2:21" ht="14.5" outlineLevel="3">
      <c r="B1012" s="43" t="s">
        <v>3292</v>
      </c>
      <c r="C1012" s="44" t="s">
        <v>3137</v>
      </c>
      <c r="D1012" s="45" t="s">
        <v>102</v>
      </c>
      <c r="E1012" s="46" t="s">
        <v>102</v>
      </c>
      <c r="F1012" s="45" t="s">
        <v>102</v>
      </c>
      <c r="G1012" s="46" t="s">
        <v>102</v>
      </c>
      <c r="H1012" s="47">
        <v>0</v>
      </c>
      <c r="I1012" s="47">
        <v>0</v>
      </c>
      <c r="J1012" s="46" t="s">
        <v>102</v>
      </c>
      <c r="K1012" s="48">
        <v>0</v>
      </c>
      <c r="L1012" s="48" t="s">
        <v>102</v>
      </c>
      <c r="M1012" s="45" t="s">
        <v>102</v>
      </c>
      <c r="N1012" s="49">
        <v>0</v>
      </c>
      <c r="O1012" s="49">
        <v>0</v>
      </c>
      <c r="P1012" s="49">
        <v>0</v>
      </c>
      <c r="Q1012" s="45" t="s">
        <v>102</v>
      </c>
      <c r="R1012" s="45" t="s">
        <v>102</v>
      </c>
      <c r="S1012" s="45" t="s">
        <v>2937</v>
      </c>
      <c r="T1012" s="45" t="s">
        <v>102</v>
      </c>
      <c r="U1012" s="50">
        <v>3</v>
      </c>
    </row>
    <row r="1013" spans="2:21" ht="14.5" outlineLevel="2">
      <c r="B1013" s="35" t="s">
        <v>3293</v>
      </c>
      <c r="C1013" s="36" t="s">
        <v>3139</v>
      </c>
      <c r="D1013" s="37" t="s">
        <v>2804</v>
      </c>
      <c r="E1013" s="38" t="s">
        <v>102</v>
      </c>
      <c r="F1013" s="37" t="s">
        <v>102</v>
      </c>
      <c r="G1013" s="38" t="s">
        <v>102</v>
      </c>
      <c r="H1013" s="39">
        <v>0</v>
      </c>
      <c r="I1013" s="39">
        <v>0</v>
      </c>
      <c r="J1013" s="38" t="s">
        <v>2613</v>
      </c>
      <c r="K1013" s="40">
        <v>0</v>
      </c>
      <c r="L1013" s="40" t="s">
        <v>2614</v>
      </c>
      <c r="M1013" s="37" t="s">
        <v>117</v>
      </c>
      <c r="N1013" s="41">
        <v>0</v>
      </c>
      <c r="O1013" s="41">
        <v>0</v>
      </c>
      <c r="P1013" s="41">
        <v>0</v>
      </c>
      <c r="Q1013" s="37" t="s">
        <v>102</v>
      </c>
      <c r="R1013" s="37" t="s">
        <v>102</v>
      </c>
      <c r="S1013" s="37" t="s">
        <v>102</v>
      </c>
      <c r="T1013" s="37" t="s">
        <v>1019</v>
      </c>
      <c r="U1013" s="42">
        <v>4</v>
      </c>
    </row>
    <row r="1014" spans="2:21" ht="14.5" outlineLevel="3">
      <c r="B1014" s="43" t="s">
        <v>3294</v>
      </c>
      <c r="C1014" s="44" t="s">
        <v>3141</v>
      </c>
      <c r="D1014" s="45" t="s">
        <v>102</v>
      </c>
      <c r="E1014" s="46" t="s">
        <v>102</v>
      </c>
      <c r="F1014" s="45" t="s">
        <v>102</v>
      </c>
      <c r="G1014" s="46" t="s">
        <v>102</v>
      </c>
      <c r="H1014" s="47">
        <v>0</v>
      </c>
      <c r="I1014" s="47">
        <v>0</v>
      </c>
      <c r="J1014" s="46" t="s">
        <v>102</v>
      </c>
      <c r="K1014" s="48">
        <v>0</v>
      </c>
      <c r="L1014" s="48" t="s">
        <v>102</v>
      </c>
      <c r="M1014" s="45" t="s">
        <v>102</v>
      </c>
      <c r="N1014" s="49">
        <v>0</v>
      </c>
      <c r="O1014" s="49">
        <v>0</v>
      </c>
      <c r="P1014" s="49">
        <v>0</v>
      </c>
      <c r="Q1014" s="45" t="s">
        <v>102</v>
      </c>
      <c r="R1014" s="45" t="s">
        <v>102</v>
      </c>
      <c r="S1014" s="45" t="s">
        <v>2942</v>
      </c>
      <c r="T1014" s="45" t="s">
        <v>102</v>
      </c>
      <c r="U1014" s="50">
        <v>3</v>
      </c>
    </row>
    <row r="1015" spans="2:21" ht="14.5" outlineLevel="3">
      <c r="B1015" s="43" t="s">
        <v>3295</v>
      </c>
      <c r="C1015" s="44" t="s">
        <v>3143</v>
      </c>
      <c r="D1015" s="45" t="s">
        <v>2804</v>
      </c>
      <c r="E1015" s="46" t="s">
        <v>102</v>
      </c>
      <c r="F1015" s="45" t="s">
        <v>102</v>
      </c>
      <c r="G1015" s="46" t="s">
        <v>102</v>
      </c>
      <c r="H1015" s="47">
        <v>0</v>
      </c>
      <c r="I1015" s="47">
        <v>0</v>
      </c>
      <c r="J1015" s="46" t="s">
        <v>2613</v>
      </c>
      <c r="K1015" s="48">
        <v>0</v>
      </c>
      <c r="L1015" s="48" t="s">
        <v>2614</v>
      </c>
      <c r="M1015" s="45" t="s">
        <v>117</v>
      </c>
      <c r="N1015" s="49">
        <v>0</v>
      </c>
      <c r="O1015" s="49">
        <v>0</v>
      </c>
      <c r="P1015" s="49">
        <v>0</v>
      </c>
      <c r="Q1015" s="45" t="s">
        <v>102</v>
      </c>
      <c r="R1015" s="45" t="s">
        <v>102</v>
      </c>
      <c r="S1015" s="45" t="s">
        <v>102</v>
      </c>
      <c r="T1015" s="45" t="s">
        <v>1019</v>
      </c>
      <c r="U1015" s="50">
        <v>4</v>
      </c>
    </row>
    <row r="1016" spans="2:21" ht="14.5" outlineLevel="3">
      <c r="B1016" s="43" t="s">
        <v>3296</v>
      </c>
      <c r="C1016" s="44" t="s">
        <v>3145</v>
      </c>
      <c r="D1016" s="45" t="s">
        <v>102</v>
      </c>
      <c r="E1016" s="46" t="s">
        <v>102</v>
      </c>
      <c r="F1016" s="45" t="s">
        <v>102</v>
      </c>
      <c r="G1016" s="46" t="s">
        <v>102</v>
      </c>
      <c r="H1016" s="47">
        <v>0</v>
      </c>
      <c r="I1016" s="47">
        <v>0</v>
      </c>
      <c r="J1016" s="46" t="s">
        <v>102</v>
      </c>
      <c r="K1016" s="48">
        <v>0</v>
      </c>
      <c r="L1016" s="48" t="s">
        <v>102</v>
      </c>
      <c r="M1016" s="45" t="s">
        <v>102</v>
      </c>
      <c r="N1016" s="49">
        <v>0</v>
      </c>
      <c r="O1016" s="49">
        <v>0</v>
      </c>
      <c r="P1016" s="49">
        <v>0</v>
      </c>
      <c r="Q1016" s="45" t="s">
        <v>102</v>
      </c>
      <c r="R1016" s="45" t="s">
        <v>102</v>
      </c>
      <c r="S1016" s="45" t="s">
        <v>2947</v>
      </c>
      <c r="T1016" s="45" t="s">
        <v>102</v>
      </c>
      <c r="U1016" s="50">
        <v>3</v>
      </c>
    </row>
    <row r="1017" spans="2:21" ht="14.5" outlineLevel="2">
      <c r="B1017" s="35" t="s">
        <v>3297</v>
      </c>
      <c r="C1017" s="36" t="s">
        <v>3147</v>
      </c>
      <c r="D1017" s="37" t="s">
        <v>2804</v>
      </c>
      <c r="E1017" s="38" t="s">
        <v>102</v>
      </c>
      <c r="F1017" s="37" t="s">
        <v>102</v>
      </c>
      <c r="G1017" s="38" t="s">
        <v>102</v>
      </c>
      <c r="H1017" s="39">
        <v>0</v>
      </c>
      <c r="I1017" s="39">
        <v>0</v>
      </c>
      <c r="J1017" s="38" t="s">
        <v>2613</v>
      </c>
      <c r="K1017" s="40">
        <v>0</v>
      </c>
      <c r="L1017" s="40" t="s">
        <v>2614</v>
      </c>
      <c r="M1017" s="37" t="s">
        <v>117</v>
      </c>
      <c r="N1017" s="41">
        <v>0</v>
      </c>
      <c r="O1017" s="41">
        <v>0</v>
      </c>
      <c r="P1017" s="41">
        <v>0</v>
      </c>
      <c r="Q1017" s="37" t="s">
        <v>102</v>
      </c>
      <c r="R1017" s="37" t="s">
        <v>102</v>
      </c>
      <c r="S1017" s="37" t="s">
        <v>102</v>
      </c>
      <c r="T1017" s="37" t="s">
        <v>1019</v>
      </c>
      <c r="U1017" s="42">
        <v>4</v>
      </c>
    </row>
    <row r="1018" spans="2:21" ht="14.5" outlineLevel="3">
      <c r="B1018" s="43" t="s">
        <v>3298</v>
      </c>
      <c r="C1018" s="44" t="s">
        <v>3149</v>
      </c>
      <c r="D1018" s="45" t="s">
        <v>2804</v>
      </c>
      <c r="E1018" s="46" t="s">
        <v>102</v>
      </c>
      <c r="F1018" s="45" t="s">
        <v>102</v>
      </c>
      <c r="G1018" s="46" t="s">
        <v>102</v>
      </c>
      <c r="H1018" s="47">
        <v>0</v>
      </c>
      <c r="I1018" s="47">
        <v>0</v>
      </c>
      <c r="J1018" s="46" t="s">
        <v>2613</v>
      </c>
      <c r="K1018" s="48">
        <v>0</v>
      </c>
      <c r="L1018" s="48" t="s">
        <v>2614</v>
      </c>
      <c r="M1018" s="45" t="s">
        <v>117</v>
      </c>
      <c r="N1018" s="49">
        <v>0</v>
      </c>
      <c r="O1018" s="49">
        <v>0</v>
      </c>
      <c r="P1018" s="49">
        <v>0</v>
      </c>
      <c r="Q1018" s="45" t="s">
        <v>102</v>
      </c>
      <c r="R1018" s="45" t="s">
        <v>102</v>
      </c>
      <c r="S1018" s="45" t="s">
        <v>102</v>
      </c>
      <c r="T1018" s="45" t="s">
        <v>2815</v>
      </c>
      <c r="U1018" s="50">
        <v>4</v>
      </c>
    </row>
    <row r="1019" spans="2:21" ht="14.5" outlineLevel="2">
      <c r="B1019" s="35" t="s">
        <v>3299</v>
      </c>
      <c r="C1019" s="36" t="s">
        <v>3151</v>
      </c>
      <c r="D1019" s="37" t="s">
        <v>2804</v>
      </c>
      <c r="E1019" s="38" t="s">
        <v>102</v>
      </c>
      <c r="F1019" s="37" t="s">
        <v>102</v>
      </c>
      <c r="G1019" s="38" t="s">
        <v>102</v>
      </c>
      <c r="H1019" s="39">
        <v>0</v>
      </c>
      <c r="I1019" s="39">
        <v>0</v>
      </c>
      <c r="J1019" s="38" t="s">
        <v>2613</v>
      </c>
      <c r="K1019" s="40">
        <v>0</v>
      </c>
      <c r="L1019" s="40" t="s">
        <v>2614</v>
      </c>
      <c r="M1019" s="37" t="s">
        <v>117</v>
      </c>
      <c r="N1019" s="41">
        <v>0</v>
      </c>
      <c r="O1019" s="41">
        <v>0</v>
      </c>
      <c r="P1019" s="41">
        <v>0</v>
      </c>
      <c r="Q1019" s="37" t="s">
        <v>102</v>
      </c>
      <c r="R1019" s="37" t="s">
        <v>102</v>
      </c>
      <c r="S1019" s="37" t="s">
        <v>102</v>
      </c>
      <c r="T1019" s="37" t="s">
        <v>461</v>
      </c>
      <c r="U1019" s="42">
        <v>4</v>
      </c>
    </row>
    <row r="1020" spans="2:21" ht="14.5" outlineLevel="3">
      <c r="B1020" s="43" t="s">
        <v>3300</v>
      </c>
      <c r="C1020" s="44" t="s">
        <v>3153</v>
      </c>
      <c r="D1020" s="45" t="s">
        <v>102</v>
      </c>
      <c r="E1020" s="46" t="s">
        <v>102</v>
      </c>
      <c r="F1020" s="45" t="s">
        <v>102</v>
      </c>
      <c r="G1020" s="46" t="s">
        <v>102</v>
      </c>
      <c r="H1020" s="47">
        <v>0</v>
      </c>
      <c r="I1020" s="47">
        <v>0</v>
      </c>
      <c r="J1020" s="46" t="s">
        <v>102</v>
      </c>
      <c r="K1020" s="48">
        <v>0</v>
      </c>
      <c r="L1020" s="48" t="s">
        <v>102</v>
      </c>
      <c r="M1020" s="45" t="s">
        <v>102</v>
      </c>
      <c r="N1020" s="49">
        <v>0</v>
      </c>
      <c r="O1020" s="49">
        <v>0</v>
      </c>
      <c r="P1020" s="49">
        <v>0</v>
      </c>
      <c r="Q1020" s="45" t="s">
        <v>102</v>
      </c>
      <c r="R1020" s="45" t="s">
        <v>102</v>
      </c>
      <c r="S1020" s="45" t="s">
        <v>2956</v>
      </c>
      <c r="T1020" s="45" t="s">
        <v>102</v>
      </c>
      <c r="U1020" s="50">
        <v>3</v>
      </c>
    </row>
    <row r="1021" spans="2:21" ht="14.5" outlineLevel="3">
      <c r="B1021" s="43" t="s">
        <v>3301</v>
      </c>
      <c r="C1021" s="44" t="s">
        <v>3155</v>
      </c>
      <c r="D1021" s="45" t="s">
        <v>2804</v>
      </c>
      <c r="E1021" s="46" t="s">
        <v>102</v>
      </c>
      <c r="F1021" s="45" t="s">
        <v>102</v>
      </c>
      <c r="G1021" s="46" t="s">
        <v>102</v>
      </c>
      <c r="H1021" s="47">
        <v>0</v>
      </c>
      <c r="I1021" s="47">
        <v>0</v>
      </c>
      <c r="J1021" s="46" t="s">
        <v>2613</v>
      </c>
      <c r="K1021" s="48">
        <v>0</v>
      </c>
      <c r="L1021" s="48" t="s">
        <v>2614</v>
      </c>
      <c r="M1021" s="45" t="s">
        <v>117</v>
      </c>
      <c r="N1021" s="49">
        <v>0</v>
      </c>
      <c r="O1021" s="49">
        <v>0</v>
      </c>
      <c r="P1021" s="49">
        <v>0</v>
      </c>
      <c r="Q1021" s="45" t="s">
        <v>102</v>
      </c>
      <c r="R1021" s="45" t="s">
        <v>102</v>
      </c>
      <c r="S1021" s="45" t="s">
        <v>102</v>
      </c>
      <c r="T1021" s="45" t="s">
        <v>1019</v>
      </c>
      <c r="U1021" s="50">
        <v>4</v>
      </c>
    </row>
    <row r="1022" spans="2:21" ht="14.5" outlineLevel="2">
      <c r="B1022" s="35" t="s">
        <v>3302</v>
      </c>
      <c r="C1022" s="36" t="s">
        <v>3157</v>
      </c>
      <c r="D1022" s="37" t="s">
        <v>102</v>
      </c>
      <c r="E1022" s="38" t="s">
        <v>102</v>
      </c>
      <c r="F1022" s="37" t="s">
        <v>102</v>
      </c>
      <c r="G1022" s="38" t="s">
        <v>102</v>
      </c>
      <c r="H1022" s="39">
        <v>0</v>
      </c>
      <c r="I1022" s="39">
        <v>0</v>
      </c>
      <c r="J1022" s="38" t="s">
        <v>102</v>
      </c>
      <c r="K1022" s="40">
        <v>0</v>
      </c>
      <c r="L1022" s="40" t="s">
        <v>102</v>
      </c>
      <c r="M1022" s="37" t="s">
        <v>102</v>
      </c>
      <c r="N1022" s="41">
        <v>0</v>
      </c>
      <c r="O1022" s="41">
        <v>0</v>
      </c>
      <c r="P1022" s="41">
        <v>0</v>
      </c>
      <c r="Q1022" s="37" t="s">
        <v>102</v>
      </c>
      <c r="R1022" s="37" t="s">
        <v>102</v>
      </c>
      <c r="S1022" s="37" t="s">
        <v>2961</v>
      </c>
      <c r="T1022" s="37" t="s">
        <v>102</v>
      </c>
      <c r="U1022" s="42">
        <v>3</v>
      </c>
    </row>
    <row r="1023" spans="2:21" ht="14.5" outlineLevel="3">
      <c r="B1023" s="43" t="s">
        <v>3303</v>
      </c>
      <c r="C1023" s="44" t="s">
        <v>3159</v>
      </c>
      <c r="D1023" s="45" t="s">
        <v>2804</v>
      </c>
      <c r="E1023" s="46" t="s">
        <v>102</v>
      </c>
      <c r="F1023" s="45" t="s">
        <v>102</v>
      </c>
      <c r="G1023" s="46" t="s">
        <v>102</v>
      </c>
      <c r="H1023" s="47">
        <v>0</v>
      </c>
      <c r="I1023" s="47">
        <v>0</v>
      </c>
      <c r="J1023" s="46" t="s">
        <v>2613</v>
      </c>
      <c r="K1023" s="48">
        <v>0</v>
      </c>
      <c r="L1023" s="48" t="s">
        <v>2614</v>
      </c>
      <c r="M1023" s="45" t="s">
        <v>117</v>
      </c>
      <c r="N1023" s="49">
        <v>0</v>
      </c>
      <c r="O1023" s="49">
        <v>0</v>
      </c>
      <c r="P1023" s="49">
        <v>0</v>
      </c>
      <c r="Q1023" s="45" t="s">
        <v>102</v>
      </c>
      <c r="R1023" s="45" t="s">
        <v>102</v>
      </c>
      <c r="S1023" s="45" t="s">
        <v>102</v>
      </c>
      <c r="T1023" s="45" t="s">
        <v>1019</v>
      </c>
      <c r="U1023" s="50">
        <v>4</v>
      </c>
    </row>
    <row r="1024" spans="2:21" ht="14.5" outlineLevel="2">
      <c r="B1024" s="35" t="s">
        <v>3304</v>
      </c>
      <c r="C1024" s="36" t="s">
        <v>3161</v>
      </c>
      <c r="D1024" s="37" t="s">
        <v>2804</v>
      </c>
      <c r="E1024" s="38" t="s">
        <v>102</v>
      </c>
      <c r="F1024" s="37" t="s">
        <v>102</v>
      </c>
      <c r="G1024" s="38" t="s">
        <v>102</v>
      </c>
      <c r="H1024" s="39">
        <v>0</v>
      </c>
      <c r="I1024" s="39">
        <v>0</v>
      </c>
      <c r="J1024" s="38" t="s">
        <v>2613</v>
      </c>
      <c r="K1024" s="40">
        <v>0</v>
      </c>
      <c r="L1024" s="40" t="s">
        <v>2614</v>
      </c>
      <c r="M1024" s="37" t="s">
        <v>117</v>
      </c>
      <c r="N1024" s="41">
        <v>0</v>
      </c>
      <c r="O1024" s="41">
        <v>0</v>
      </c>
      <c r="P1024" s="41">
        <v>0</v>
      </c>
      <c r="Q1024" s="37" t="s">
        <v>102</v>
      </c>
      <c r="R1024" s="37" t="s">
        <v>102</v>
      </c>
      <c r="S1024" s="37" t="s">
        <v>102</v>
      </c>
      <c r="T1024" s="37" t="s">
        <v>2828</v>
      </c>
      <c r="U1024" s="42">
        <v>4</v>
      </c>
    </row>
    <row r="1025" spans="2:21" ht="14.5" outlineLevel="3">
      <c r="B1025" s="43" t="s">
        <v>3305</v>
      </c>
      <c r="C1025" s="44" t="s">
        <v>3163</v>
      </c>
      <c r="D1025" s="45" t="s">
        <v>102</v>
      </c>
      <c r="E1025" s="46" t="s">
        <v>102</v>
      </c>
      <c r="F1025" s="45" t="s">
        <v>102</v>
      </c>
      <c r="G1025" s="46" t="s">
        <v>102</v>
      </c>
      <c r="H1025" s="47">
        <v>0</v>
      </c>
      <c r="I1025" s="47">
        <v>0</v>
      </c>
      <c r="J1025" s="46" t="s">
        <v>102</v>
      </c>
      <c r="K1025" s="48">
        <v>0</v>
      </c>
      <c r="L1025" s="48" t="s">
        <v>102</v>
      </c>
      <c r="M1025" s="45" t="s">
        <v>102</v>
      </c>
      <c r="N1025" s="49">
        <v>0</v>
      </c>
      <c r="O1025" s="49">
        <v>0</v>
      </c>
      <c r="P1025" s="49">
        <v>0</v>
      </c>
      <c r="Q1025" s="45" t="s">
        <v>102</v>
      </c>
      <c r="R1025" s="45" t="s">
        <v>102</v>
      </c>
      <c r="S1025" s="45" t="s">
        <v>2968</v>
      </c>
      <c r="T1025" s="45" t="s">
        <v>102</v>
      </c>
      <c r="U1025" s="50">
        <v>3</v>
      </c>
    </row>
    <row r="1026" spans="2:21" ht="14.5" outlineLevel="3">
      <c r="B1026" s="43" t="s">
        <v>3306</v>
      </c>
      <c r="C1026" s="44" t="s">
        <v>3165</v>
      </c>
      <c r="D1026" s="45" t="s">
        <v>2804</v>
      </c>
      <c r="E1026" s="46" t="s">
        <v>102</v>
      </c>
      <c r="F1026" s="45" t="s">
        <v>102</v>
      </c>
      <c r="G1026" s="46" t="s">
        <v>102</v>
      </c>
      <c r="H1026" s="47">
        <v>0</v>
      </c>
      <c r="I1026" s="47">
        <v>0</v>
      </c>
      <c r="J1026" s="46" t="s">
        <v>2613</v>
      </c>
      <c r="K1026" s="48">
        <v>0</v>
      </c>
      <c r="L1026" s="48" t="s">
        <v>2614</v>
      </c>
      <c r="M1026" s="45" t="s">
        <v>117</v>
      </c>
      <c r="N1026" s="49">
        <v>0</v>
      </c>
      <c r="O1026" s="49">
        <v>0</v>
      </c>
      <c r="P1026" s="49">
        <v>0</v>
      </c>
      <c r="Q1026" s="45" t="s">
        <v>102</v>
      </c>
      <c r="R1026" s="45" t="s">
        <v>102</v>
      </c>
      <c r="S1026" s="45" t="s">
        <v>102</v>
      </c>
      <c r="T1026" s="45" t="s">
        <v>1019</v>
      </c>
      <c r="U1026" s="50">
        <v>4</v>
      </c>
    </row>
    <row r="1027" spans="2:21" ht="14.5" outlineLevel="3">
      <c r="B1027" s="43" t="s">
        <v>3307</v>
      </c>
      <c r="C1027" s="44" t="s">
        <v>3167</v>
      </c>
      <c r="D1027" s="45" t="s">
        <v>102</v>
      </c>
      <c r="E1027" s="46" t="s">
        <v>102</v>
      </c>
      <c r="F1027" s="45" t="s">
        <v>102</v>
      </c>
      <c r="G1027" s="46" t="s">
        <v>102</v>
      </c>
      <c r="H1027" s="47">
        <v>0</v>
      </c>
      <c r="I1027" s="47">
        <v>0</v>
      </c>
      <c r="J1027" s="46" t="s">
        <v>102</v>
      </c>
      <c r="K1027" s="48">
        <v>0</v>
      </c>
      <c r="L1027" s="48" t="s">
        <v>102</v>
      </c>
      <c r="M1027" s="45" t="s">
        <v>102</v>
      </c>
      <c r="N1027" s="49">
        <v>0</v>
      </c>
      <c r="O1027" s="49">
        <v>0</v>
      </c>
      <c r="P1027" s="49">
        <v>0</v>
      </c>
      <c r="Q1027" s="45" t="s">
        <v>102</v>
      </c>
      <c r="R1027" s="45" t="s">
        <v>102</v>
      </c>
      <c r="S1027" s="45" t="s">
        <v>2973</v>
      </c>
      <c r="T1027" s="45" t="s">
        <v>102</v>
      </c>
      <c r="U1027" s="50">
        <v>3</v>
      </c>
    </row>
    <row r="1028" spans="2:21" ht="14.5" outlineLevel="3">
      <c r="B1028" s="43" t="s">
        <v>3308</v>
      </c>
      <c r="C1028" s="44" t="s">
        <v>3169</v>
      </c>
      <c r="D1028" s="45" t="s">
        <v>2804</v>
      </c>
      <c r="E1028" s="46" t="s">
        <v>102</v>
      </c>
      <c r="F1028" s="45" t="s">
        <v>102</v>
      </c>
      <c r="G1028" s="46" t="s">
        <v>102</v>
      </c>
      <c r="H1028" s="47">
        <v>0</v>
      </c>
      <c r="I1028" s="47">
        <v>0</v>
      </c>
      <c r="J1028" s="46" t="s">
        <v>2613</v>
      </c>
      <c r="K1028" s="48">
        <v>0</v>
      </c>
      <c r="L1028" s="48" t="s">
        <v>2614</v>
      </c>
      <c r="M1028" s="45" t="s">
        <v>117</v>
      </c>
      <c r="N1028" s="49">
        <v>0</v>
      </c>
      <c r="O1028" s="49">
        <v>0</v>
      </c>
      <c r="P1028" s="49">
        <v>0</v>
      </c>
      <c r="Q1028" s="45" t="s">
        <v>102</v>
      </c>
      <c r="R1028" s="45" t="s">
        <v>102</v>
      </c>
      <c r="S1028" s="45" t="s">
        <v>102</v>
      </c>
      <c r="T1028" s="45" t="s">
        <v>1019</v>
      </c>
      <c r="U1028" s="50">
        <v>4</v>
      </c>
    </row>
    <row r="1029" spans="2:21" ht="14.5" outlineLevel="3">
      <c r="B1029" s="43" t="s">
        <v>3309</v>
      </c>
      <c r="C1029" s="44" t="s">
        <v>3171</v>
      </c>
      <c r="D1029" s="45" t="s">
        <v>2804</v>
      </c>
      <c r="E1029" s="46" t="s">
        <v>102</v>
      </c>
      <c r="F1029" s="45" t="s">
        <v>102</v>
      </c>
      <c r="G1029" s="46" t="s">
        <v>102</v>
      </c>
      <c r="H1029" s="47">
        <v>0</v>
      </c>
      <c r="I1029" s="47">
        <v>0</v>
      </c>
      <c r="J1029" s="46" t="s">
        <v>2613</v>
      </c>
      <c r="K1029" s="48">
        <v>0</v>
      </c>
      <c r="L1029" s="48" t="s">
        <v>2614</v>
      </c>
      <c r="M1029" s="45" t="s">
        <v>117</v>
      </c>
      <c r="N1029" s="49">
        <v>0</v>
      </c>
      <c r="O1029" s="49">
        <v>0</v>
      </c>
      <c r="P1029" s="49">
        <v>0</v>
      </c>
      <c r="Q1029" s="45" t="s">
        <v>102</v>
      </c>
      <c r="R1029" s="45" t="s">
        <v>102</v>
      </c>
      <c r="S1029" s="45" t="s">
        <v>102</v>
      </c>
      <c r="T1029" s="45" t="s">
        <v>2740</v>
      </c>
      <c r="U1029" s="50">
        <v>4</v>
      </c>
    </row>
    <row r="1030" spans="2:21" ht="14.5" outlineLevel="2">
      <c r="B1030" s="35" t="s">
        <v>3310</v>
      </c>
      <c r="C1030" s="36" t="s">
        <v>3169</v>
      </c>
      <c r="D1030" s="37" t="s">
        <v>2804</v>
      </c>
      <c r="E1030" s="38" t="s">
        <v>102</v>
      </c>
      <c r="F1030" s="37" t="s">
        <v>102</v>
      </c>
      <c r="G1030" s="38" t="s">
        <v>102</v>
      </c>
      <c r="H1030" s="39">
        <v>0</v>
      </c>
      <c r="I1030" s="39">
        <v>0</v>
      </c>
      <c r="J1030" s="38" t="s">
        <v>2613</v>
      </c>
      <c r="K1030" s="40">
        <v>0</v>
      </c>
      <c r="L1030" s="40" t="s">
        <v>2614</v>
      </c>
      <c r="M1030" s="37" t="s">
        <v>117</v>
      </c>
      <c r="N1030" s="41">
        <v>0</v>
      </c>
      <c r="O1030" s="41">
        <v>0</v>
      </c>
      <c r="P1030" s="41">
        <v>0</v>
      </c>
      <c r="Q1030" s="37" t="s">
        <v>102</v>
      </c>
      <c r="R1030" s="37" t="s">
        <v>102</v>
      </c>
      <c r="S1030" s="37" t="s">
        <v>102</v>
      </c>
      <c r="T1030" s="37" t="s">
        <v>2815</v>
      </c>
      <c r="U1030" s="42">
        <v>4</v>
      </c>
    </row>
    <row r="1031" spans="2:21" ht="14.5" outlineLevel="3">
      <c r="B1031" s="43" t="s">
        <v>3311</v>
      </c>
      <c r="C1031" s="44" t="s">
        <v>3174</v>
      </c>
      <c r="D1031" s="45" t="s">
        <v>2804</v>
      </c>
      <c r="E1031" s="46" t="s">
        <v>102</v>
      </c>
      <c r="F1031" s="45" t="s">
        <v>102</v>
      </c>
      <c r="G1031" s="46" t="s">
        <v>102</v>
      </c>
      <c r="H1031" s="47">
        <v>0</v>
      </c>
      <c r="I1031" s="47">
        <v>0</v>
      </c>
      <c r="J1031" s="46" t="s">
        <v>2613</v>
      </c>
      <c r="K1031" s="48">
        <v>0</v>
      </c>
      <c r="L1031" s="48" t="s">
        <v>2614</v>
      </c>
      <c r="M1031" s="45" t="s">
        <v>117</v>
      </c>
      <c r="N1031" s="49">
        <v>0</v>
      </c>
      <c r="O1031" s="49">
        <v>0</v>
      </c>
      <c r="P1031" s="49">
        <v>0</v>
      </c>
      <c r="Q1031" s="45" t="s">
        <v>102</v>
      </c>
      <c r="R1031" s="45" t="s">
        <v>102</v>
      </c>
      <c r="S1031" s="45" t="s">
        <v>102</v>
      </c>
      <c r="T1031" s="45" t="s">
        <v>2787</v>
      </c>
      <c r="U1031" s="50">
        <v>4</v>
      </c>
    </row>
    <row r="1032" spans="2:21" ht="14.5" outlineLevel="3">
      <c r="B1032" s="43" t="s">
        <v>3312</v>
      </c>
      <c r="C1032" s="44" t="s">
        <v>3176</v>
      </c>
      <c r="D1032" s="45" t="s">
        <v>2804</v>
      </c>
      <c r="E1032" s="46" t="s">
        <v>102</v>
      </c>
      <c r="F1032" s="45" t="s">
        <v>102</v>
      </c>
      <c r="G1032" s="46" t="s">
        <v>102</v>
      </c>
      <c r="H1032" s="47">
        <v>0</v>
      </c>
      <c r="I1032" s="47">
        <v>0</v>
      </c>
      <c r="J1032" s="46" t="s">
        <v>2613</v>
      </c>
      <c r="K1032" s="48">
        <v>0</v>
      </c>
      <c r="L1032" s="48" t="s">
        <v>2614</v>
      </c>
      <c r="M1032" s="45" t="s">
        <v>117</v>
      </c>
      <c r="N1032" s="49">
        <v>0</v>
      </c>
      <c r="O1032" s="49">
        <v>0</v>
      </c>
      <c r="P1032" s="49">
        <v>0</v>
      </c>
      <c r="Q1032" s="45" t="s">
        <v>102</v>
      </c>
      <c r="R1032" s="45" t="s">
        <v>102</v>
      </c>
      <c r="S1032" s="45" t="s">
        <v>102</v>
      </c>
      <c r="T1032" s="45" t="s">
        <v>461</v>
      </c>
      <c r="U1032" s="50">
        <v>4</v>
      </c>
    </row>
    <row r="1033" spans="2:21" ht="14.5" outlineLevel="2">
      <c r="B1033" s="35" t="s">
        <v>3313</v>
      </c>
      <c r="C1033" s="36" t="s">
        <v>3178</v>
      </c>
      <c r="D1033" s="37" t="s">
        <v>102</v>
      </c>
      <c r="E1033" s="38" t="s">
        <v>102</v>
      </c>
      <c r="F1033" s="37" t="s">
        <v>102</v>
      </c>
      <c r="G1033" s="38" t="s">
        <v>102</v>
      </c>
      <c r="H1033" s="39">
        <v>0</v>
      </c>
      <c r="I1033" s="39">
        <v>0</v>
      </c>
      <c r="J1033" s="38" t="s">
        <v>102</v>
      </c>
      <c r="K1033" s="40">
        <v>0</v>
      </c>
      <c r="L1033" s="40" t="s">
        <v>102</v>
      </c>
      <c r="M1033" s="37" t="s">
        <v>102</v>
      </c>
      <c r="N1033" s="41">
        <v>0</v>
      </c>
      <c r="O1033" s="41">
        <v>0</v>
      </c>
      <c r="P1033" s="41">
        <v>0</v>
      </c>
      <c r="Q1033" s="37" t="s">
        <v>102</v>
      </c>
      <c r="R1033" s="37" t="s">
        <v>102</v>
      </c>
      <c r="S1033" s="37" t="s">
        <v>2985</v>
      </c>
      <c r="T1033" s="37" t="s">
        <v>102</v>
      </c>
      <c r="U1033" s="42">
        <v>3</v>
      </c>
    </row>
    <row r="1034" spans="2:21" ht="14.5" outlineLevel="3">
      <c r="B1034" s="43" t="s">
        <v>3314</v>
      </c>
      <c r="C1034" s="44" t="s">
        <v>3180</v>
      </c>
      <c r="D1034" s="45" t="s">
        <v>2804</v>
      </c>
      <c r="E1034" s="46" t="s">
        <v>102</v>
      </c>
      <c r="F1034" s="45" t="s">
        <v>102</v>
      </c>
      <c r="G1034" s="46" t="s">
        <v>102</v>
      </c>
      <c r="H1034" s="47">
        <v>0</v>
      </c>
      <c r="I1034" s="47">
        <v>0</v>
      </c>
      <c r="J1034" s="46" t="s">
        <v>2613</v>
      </c>
      <c r="K1034" s="48">
        <v>0</v>
      </c>
      <c r="L1034" s="48" t="s">
        <v>2614</v>
      </c>
      <c r="M1034" s="45" t="s">
        <v>117</v>
      </c>
      <c r="N1034" s="49">
        <v>0</v>
      </c>
      <c r="O1034" s="49">
        <v>0</v>
      </c>
      <c r="P1034" s="49">
        <v>0</v>
      </c>
      <c r="Q1034" s="45" t="s">
        <v>102</v>
      </c>
      <c r="R1034" s="45" t="s">
        <v>102</v>
      </c>
      <c r="S1034" s="45" t="s">
        <v>102</v>
      </c>
      <c r="T1034" s="45" t="s">
        <v>1019</v>
      </c>
      <c r="U1034" s="50">
        <v>4</v>
      </c>
    </row>
    <row r="1035" spans="2:21" ht="14.5" outlineLevel="2">
      <c r="B1035" s="35" t="s">
        <v>3315</v>
      </c>
      <c r="C1035" s="36" t="s">
        <v>3182</v>
      </c>
      <c r="D1035" s="37" t="s">
        <v>2804</v>
      </c>
      <c r="E1035" s="38" t="s">
        <v>102</v>
      </c>
      <c r="F1035" s="37" t="s">
        <v>102</v>
      </c>
      <c r="G1035" s="38" t="s">
        <v>102</v>
      </c>
      <c r="H1035" s="39">
        <v>0</v>
      </c>
      <c r="I1035" s="39">
        <v>0</v>
      </c>
      <c r="J1035" s="38" t="s">
        <v>2613</v>
      </c>
      <c r="K1035" s="40">
        <v>0</v>
      </c>
      <c r="L1035" s="40" t="s">
        <v>2614</v>
      </c>
      <c r="M1035" s="37" t="s">
        <v>117</v>
      </c>
      <c r="N1035" s="41">
        <v>0</v>
      </c>
      <c r="O1035" s="41">
        <v>0</v>
      </c>
      <c r="P1035" s="41">
        <v>0</v>
      </c>
      <c r="Q1035" s="37" t="s">
        <v>102</v>
      </c>
      <c r="R1035" s="37" t="s">
        <v>102</v>
      </c>
      <c r="S1035" s="37" t="s">
        <v>102</v>
      </c>
      <c r="T1035" s="37" t="s">
        <v>2815</v>
      </c>
      <c r="U1035" s="42">
        <v>4</v>
      </c>
    </row>
    <row r="1036" spans="2:21" ht="14.5" outlineLevel="3">
      <c r="B1036" s="43" t="s">
        <v>3316</v>
      </c>
      <c r="C1036" s="44" t="s">
        <v>3184</v>
      </c>
      <c r="D1036" s="45" t="s">
        <v>102</v>
      </c>
      <c r="E1036" s="46" t="s">
        <v>102</v>
      </c>
      <c r="F1036" s="45" t="s">
        <v>102</v>
      </c>
      <c r="G1036" s="46" t="s">
        <v>102</v>
      </c>
      <c r="H1036" s="47">
        <v>0</v>
      </c>
      <c r="I1036" s="47">
        <v>0</v>
      </c>
      <c r="J1036" s="46" t="s">
        <v>102</v>
      </c>
      <c r="K1036" s="48">
        <v>0</v>
      </c>
      <c r="L1036" s="48" t="s">
        <v>102</v>
      </c>
      <c r="M1036" s="45" t="s">
        <v>102</v>
      </c>
      <c r="N1036" s="49">
        <v>0</v>
      </c>
      <c r="O1036" s="49">
        <v>0</v>
      </c>
      <c r="P1036" s="49">
        <v>0</v>
      </c>
      <c r="Q1036" s="45" t="s">
        <v>102</v>
      </c>
      <c r="R1036" s="45" t="s">
        <v>102</v>
      </c>
      <c r="S1036" s="45" t="s">
        <v>2992</v>
      </c>
      <c r="T1036" s="45" t="s">
        <v>102</v>
      </c>
      <c r="U1036" s="50">
        <v>3</v>
      </c>
    </row>
    <row r="1037" spans="2:21" ht="14.5" outlineLevel="2">
      <c r="B1037" s="35" t="s">
        <v>3317</v>
      </c>
      <c r="C1037" s="36" t="s">
        <v>3186</v>
      </c>
      <c r="D1037" s="37" t="s">
        <v>2804</v>
      </c>
      <c r="E1037" s="38" t="s">
        <v>102</v>
      </c>
      <c r="F1037" s="37" t="s">
        <v>102</v>
      </c>
      <c r="G1037" s="38" t="s">
        <v>102</v>
      </c>
      <c r="H1037" s="39">
        <v>0</v>
      </c>
      <c r="I1037" s="39">
        <v>0</v>
      </c>
      <c r="J1037" s="38" t="s">
        <v>2613</v>
      </c>
      <c r="K1037" s="40">
        <v>0</v>
      </c>
      <c r="L1037" s="40" t="s">
        <v>2614</v>
      </c>
      <c r="M1037" s="37" t="s">
        <v>117</v>
      </c>
      <c r="N1037" s="41">
        <v>0</v>
      </c>
      <c r="O1037" s="41">
        <v>0</v>
      </c>
      <c r="P1037" s="41">
        <v>0</v>
      </c>
      <c r="Q1037" s="37" t="s">
        <v>102</v>
      </c>
      <c r="R1037" s="37" t="s">
        <v>102</v>
      </c>
      <c r="S1037" s="37" t="s">
        <v>102</v>
      </c>
      <c r="T1037" s="37" t="s">
        <v>1019</v>
      </c>
      <c r="U1037" s="42">
        <v>4</v>
      </c>
    </row>
    <row r="1038" spans="2:21" ht="14.5" outlineLevel="3">
      <c r="B1038" s="43" t="s">
        <v>3318</v>
      </c>
      <c r="C1038" s="44" t="s">
        <v>3188</v>
      </c>
      <c r="D1038" s="45" t="s">
        <v>102</v>
      </c>
      <c r="E1038" s="46" t="s">
        <v>102</v>
      </c>
      <c r="F1038" s="45" t="s">
        <v>102</v>
      </c>
      <c r="G1038" s="46" t="s">
        <v>102</v>
      </c>
      <c r="H1038" s="47">
        <v>0</v>
      </c>
      <c r="I1038" s="47">
        <v>0</v>
      </c>
      <c r="J1038" s="46" t="s">
        <v>102</v>
      </c>
      <c r="K1038" s="48">
        <v>0</v>
      </c>
      <c r="L1038" s="48" t="s">
        <v>102</v>
      </c>
      <c r="M1038" s="45" t="s">
        <v>102</v>
      </c>
      <c r="N1038" s="49">
        <v>0</v>
      </c>
      <c r="O1038" s="49">
        <v>0</v>
      </c>
      <c r="P1038" s="49">
        <v>0</v>
      </c>
      <c r="Q1038" s="45" t="s">
        <v>102</v>
      </c>
      <c r="R1038" s="45" t="s">
        <v>102</v>
      </c>
      <c r="S1038" s="45" t="s">
        <v>2997</v>
      </c>
      <c r="T1038" s="45" t="s">
        <v>102</v>
      </c>
      <c r="U1038" s="50">
        <v>3</v>
      </c>
    </row>
    <row r="1039" spans="2:21" ht="14.5" outlineLevel="2">
      <c r="B1039" s="35" t="s">
        <v>3319</v>
      </c>
      <c r="C1039" s="36" t="s">
        <v>3190</v>
      </c>
      <c r="D1039" s="37" t="s">
        <v>2804</v>
      </c>
      <c r="E1039" s="38" t="s">
        <v>102</v>
      </c>
      <c r="F1039" s="37" t="s">
        <v>102</v>
      </c>
      <c r="G1039" s="38" t="s">
        <v>102</v>
      </c>
      <c r="H1039" s="39">
        <v>0</v>
      </c>
      <c r="I1039" s="39">
        <v>0</v>
      </c>
      <c r="J1039" s="38" t="s">
        <v>2613</v>
      </c>
      <c r="K1039" s="40">
        <v>0</v>
      </c>
      <c r="L1039" s="40" t="s">
        <v>2614</v>
      </c>
      <c r="M1039" s="37" t="s">
        <v>117</v>
      </c>
      <c r="N1039" s="41">
        <v>0</v>
      </c>
      <c r="O1039" s="41">
        <v>0</v>
      </c>
      <c r="P1039" s="41">
        <v>0</v>
      </c>
      <c r="Q1039" s="37" t="s">
        <v>102</v>
      </c>
      <c r="R1039" s="37" t="s">
        <v>102</v>
      </c>
      <c r="S1039" s="37" t="s">
        <v>102</v>
      </c>
      <c r="T1039" s="37" t="s">
        <v>1019</v>
      </c>
      <c r="U1039" s="42">
        <v>4</v>
      </c>
    </row>
    <row r="1040" spans="2:21" ht="14.5" outlineLevel="3">
      <c r="B1040" s="43" t="s">
        <v>3320</v>
      </c>
      <c r="C1040" s="44" t="s">
        <v>3192</v>
      </c>
      <c r="D1040" s="45" t="s">
        <v>102</v>
      </c>
      <c r="E1040" s="46" t="s">
        <v>102</v>
      </c>
      <c r="F1040" s="45" t="s">
        <v>102</v>
      </c>
      <c r="G1040" s="46" t="s">
        <v>102</v>
      </c>
      <c r="H1040" s="47">
        <v>0</v>
      </c>
      <c r="I1040" s="47">
        <v>0</v>
      </c>
      <c r="J1040" s="46" t="s">
        <v>102</v>
      </c>
      <c r="K1040" s="48">
        <v>0</v>
      </c>
      <c r="L1040" s="48" t="s">
        <v>102</v>
      </c>
      <c r="M1040" s="45" t="s">
        <v>102</v>
      </c>
      <c r="N1040" s="49">
        <v>0</v>
      </c>
      <c r="O1040" s="49">
        <v>0</v>
      </c>
      <c r="P1040" s="49">
        <v>0</v>
      </c>
      <c r="Q1040" s="45" t="s">
        <v>102</v>
      </c>
      <c r="R1040" s="45" t="s">
        <v>102</v>
      </c>
      <c r="S1040" s="45" t="s">
        <v>3002</v>
      </c>
      <c r="T1040" s="45" t="s">
        <v>102</v>
      </c>
      <c r="U1040" s="50">
        <v>3</v>
      </c>
    </row>
    <row r="1041" spans="2:21" ht="14.5" outlineLevel="3">
      <c r="B1041" s="43" t="s">
        <v>3321</v>
      </c>
      <c r="C1041" s="44" t="s">
        <v>3194</v>
      </c>
      <c r="D1041" s="45" t="s">
        <v>2804</v>
      </c>
      <c r="E1041" s="46" t="s">
        <v>102</v>
      </c>
      <c r="F1041" s="45" t="s">
        <v>102</v>
      </c>
      <c r="G1041" s="46" t="s">
        <v>102</v>
      </c>
      <c r="H1041" s="47">
        <v>0</v>
      </c>
      <c r="I1041" s="47">
        <v>0</v>
      </c>
      <c r="J1041" s="46" t="s">
        <v>2613</v>
      </c>
      <c r="K1041" s="48">
        <v>0</v>
      </c>
      <c r="L1041" s="48" t="s">
        <v>2614</v>
      </c>
      <c r="M1041" s="45" t="s">
        <v>117</v>
      </c>
      <c r="N1041" s="49">
        <v>0</v>
      </c>
      <c r="O1041" s="49">
        <v>0</v>
      </c>
      <c r="P1041" s="49">
        <v>0</v>
      </c>
      <c r="Q1041" s="45" t="s">
        <v>102</v>
      </c>
      <c r="R1041" s="45" t="s">
        <v>102</v>
      </c>
      <c r="S1041" s="45" t="s">
        <v>102</v>
      </c>
      <c r="T1041" s="45" t="s">
        <v>1019</v>
      </c>
      <c r="U1041" s="50">
        <v>4</v>
      </c>
    </row>
    <row r="1042" spans="2:21" ht="14.5" outlineLevel="3">
      <c r="B1042" s="43" t="s">
        <v>3322</v>
      </c>
      <c r="C1042" s="44" t="s">
        <v>3196</v>
      </c>
      <c r="D1042" s="45" t="s">
        <v>102</v>
      </c>
      <c r="E1042" s="46" t="s">
        <v>102</v>
      </c>
      <c r="F1042" s="45" t="s">
        <v>102</v>
      </c>
      <c r="G1042" s="46" t="s">
        <v>102</v>
      </c>
      <c r="H1042" s="47">
        <v>0</v>
      </c>
      <c r="I1042" s="47">
        <v>0</v>
      </c>
      <c r="J1042" s="46" t="s">
        <v>102</v>
      </c>
      <c r="K1042" s="48">
        <v>0</v>
      </c>
      <c r="L1042" s="48" t="s">
        <v>102</v>
      </c>
      <c r="M1042" s="45" t="s">
        <v>102</v>
      </c>
      <c r="N1042" s="49">
        <v>0</v>
      </c>
      <c r="O1042" s="49">
        <v>0</v>
      </c>
      <c r="P1042" s="49">
        <v>0</v>
      </c>
      <c r="Q1042" s="45" t="s">
        <v>102</v>
      </c>
      <c r="R1042" s="45" t="s">
        <v>102</v>
      </c>
      <c r="S1042" s="45" t="s">
        <v>3007</v>
      </c>
      <c r="T1042" s="45" t="s">
        <v>102</v>
      </c>
      <c r="U1042" s="50">
        <v>3</v>
      </c>
    </row>
    <row r="1043" spans="2:21" ht="14.5" outlineLevel="2">
      <c r="B1043" s="35" t="s">
        <v>3323</v>
      </c>
      <c r="C1043" s="36" t="s">
        <v>3198</v>
      </c>
      <c r="D1043" s="37" t="s">
        <v>2804</v>
      </c>
      <c r="E1043" s="38" t="s">
        <v>102</v>
      </c>
      <c r="F1043" s="37" t="s">
        <v>102</v>
      </c>
      <c r="G1043" s="38" t="s">
        <v>102</v>
      </c>
      <c r="H1043" s="39">
        <v>0</v>
      </c>
      <c r="I1043" s="39">
        <v>0</v>
      </c>
      <c r="J1043" s="38" t="s">
        <v>2613</v>
      </c>
      <c r="K1043" s="40">
        <v>0</v>
      </c>
      <c r="L1043" s="40" t="s">
        <v>2614</v>
      </c>
      <c r="M1043" s="37" t="s">
        <v>117</v>
      </c>
      <c r="N1043" s="41">
        <v>0</v>
      </c>
      <c r="O1043" s="41">
        <v>0</v>
      </c>
      <c r="P1043" s="41">
        <v>0</v>
      </c>
      <c r="Q1043" s="37" t="s">
        <v>102</v>
      </c>
      <c r="R1043" s="37" t="s">
        <v>102</v>
      </c>
      <c r="S1043" s="37" t="s">
        <v>102</v>
      </c>
      <c r="T1043" s="37" t="s">
        <v>223</v>
      </c>
      <c r="U1043" s="42">
        <v>4</v>
      </c>
    </row>
    <row r="1044" spans="2:21" ht="14.5" outlineLevel="3">
      <c r="B1044" s="43" t="s">
        <v>3324</v>
      </c>
      <c r="C1044" s="44" t="s">
        <v>3200</v>
      </c>
      <c r="D1044" s="45" t="s">
        <v>2804</v>
      </c>
      <c r="E1044" s="46" t="s">
        <v>102</v>
      </c>
      <c r="F1044" s="45" t="s">
        <v>102</v>
      </c>
      <c r="G1044" s="46" t="s">
        <v>102</v>
      </c>
      <c r="H1044" s="47">
        <v>0</v>
      </c>
      <c r="I1044" s="47">
        <v>0</v>
      </c>
      <c r="J1044" s="46" t="s">
        <v>2613</v>
      </c>
      <c r="K1044" s="48">
        <v>0</v>
      </c>
      <c r="L1044" s="48" t="s">
        <v>2614</v>
      </c>
      <c r="M1044" s="45" t="s">
        <v>117</v>
      </c>
      <c r="N1044" s="49">
        <v>0</v>
      </c>
      <c r="O1044" s="49">
        <v>0</v>
      </c>
      <c r="P1044" s="49">
        <v>0</v>
      </c>
      <c r="Q1044" s="45" t="s">
        <v>102</v>
      </c>
      <c r="R1044" s="45" t="s">
        <v>102</v>
      </c>
      <c r="S1044" s="45" t="s">
        <v>102</v>
      </c>
      <c r="T1044" s="45" t="s">
        <v>778</v>
      </c>
      <c r="U1044" s="50">
        <v>4</v>
      </c>
    </row>
    <row r="1045" spans="2:21" ht="14.5" outlineLevel="2">
      <c r="B1045" s="35" t="s">
        <v>3325</v>
      </c>
      <c r="C1045" s="36" t="s">
        <v>3202</v>
      </c>
      <c r="D1045" s="37" t="s">
        <v>2804</v>
      </c>
      <c r="E1045" s="38" t="s">
        <v>102</v>
      </c>
      <c r="F1045" s="37" t="s">
        <v>102</v>
      </c>
      <c r="G1045" s="38" t="s">
        <v>102</v>
      </c>
      <c r="H1045" s="39">
        <v>0</v>
      </c>
      <c r="I1045" s="39">
        <v>0</v>
      </c>
      <c r="J1045" s="38" t="s">
        <v>2613</v>
      </c>
      <c r="K1045" s="40">
        <v>0</v>
      </c>
      <c r="L1045" s="40" t="s">
        <v>2614</v>
      </c>
      <c r="M1045" s="37" t="s">
        <v>117</v>
      </c>
      <c r="N1045" s="41">
        <v>0</v>
      </c>
      <c r="O1045" s="41">
        <v>0</v>
      </c>
      <c r="P1045" s="41">
        <v>0</v>
      </c>
      <c r="Q1045" s="37" t="s">
        <v>102</v>
      </c>
      <c r="R1045" s="37" t="s">
        <v>102</v>
      </c>
      <c r="S1045" s="37" t="s">
        <v>102</v>
      </c>
      <c r="T1045" s="37" t="s">
        <v>3014</v>
      </c>
      <c r="U1045" s="42">
        <v>4</v>
      </c>
    </row>
    <row r="1046" spans="2:21" ht="14.5" outlineLevel="3">
      <c r="B1046" s="43" t="s">
        <v>3326</v>
      </c>
      <c r="C1046" s="44" t="s">
        <v>3204</v>
      </c>
      <c r="D1046" s="45" t="s">
        <v>102</v>
      </c>
      <c r="E1046" s="46" t="s">
        <v>102</v>
      </c>
      <c r="F1046" s="45" t="s">
        <v>102</v>
      </c>
      <c r="G1046" s="46" t="s">
        <v>102</v>
      </c>
      <c r="H1046" s="47">
        <v>0</v>
      </c>
      <c r="I1046" s="47">
        <v>0</v>
      </c>
      <c r="J1046" s="46" t="s">
        <v>102</v>
      </c>
      <c r="K1046" s="48">
        <v>0</v>
      </c>
      <c r="L1046" s="48" t="s">
        <v>102</v>
      </c>
      <c r="M1046" s="45" t="s">
        <v>102</v>
      </c>
      <c r="N1046" s="49">
        <v>0</v>
      </c>
      <c r="O1046" s="49">
        <v>0</v>
      </c>
      <c r="P1046" s="49">
        <v>0</v>
      </c>
      <c r="Q1046" s="45" t="s">
        <v>102</v>
      </c>
      <c r="R1046" s="45" t="s">
        <v>102</v>
      </c>
      <c r="S1046" s="45" t="s">
        <v>3017</v>
      </c>
      <c r="T1046" s="45" t="s">
        <v>102</v>
      </c>
      <c r="U1046" s="50">
        <v>3</v>
      </c>
    </row>
    <row r="1047" spans="2:21" ht="14.5" outlineLevel="2">
      <c r="B1047" s="35" t="s">
        <v>3327</v>
      </c>
      <c r="C1047" s="36" t="s">
        <v>3206</v>
      </c>
      <c r="D1047" s="37" t="s">
        <v>2804</v>
      </c>
      <c r="E1047" s="38" t="s">
        <v>102</v>
      </c>
      <c r="F1047" s="37" t="s">
        <v>102</v>
      </c>
      <c r="G1047" s="38" t="s">
        <v>102</v>
      </c>
      <c r="H1047" s="39">
        <v>0</v>
      </c>
      <c r="I1047" s="39">
        <v>0</v>
      </c>
      <c r="J1047" s="38" t="s">
        <v>2613</v>
      </c>
      <c r="K1047" s="40">
        <v>0</v>
      </c>
      <c r="L1047" s="40" t="s">
        <v>2614</v>
      </c>
      <c r="M1047" s="37" t="s">
        <v>117</v>
      </c>
      <c r="N1047" s="41">
        <v>0</v>
      </c>
      <c r="O1047" s="41">
        <v>0</v>
      </c>
      <c r="P1047" s="41">
        <v>0</v>
      </c>
      <c r="Q1047" s="37" t="s">
        <v>102</v>
      </c>
      <c r="R1047" s="37" t="s">
        <v>102</v>
      </c>
      <c r="S1047" s="37" t="s">
        <v>102</v>
      </c>
      <c r="T1047" s="37" t="s">
        <v>1019</v>
      </c>
      <c r="U1047" s="42">
        <v>4</v>
      </c>
    </row>
    <row r="1048" spans="2:21" ht="14.5" outlineLevel="3">
      <c r="B1048" s="43" t="s">
        <v>3328</v>
      </c>
      <c r="C1048" s="44" t="s">
        <v>3208</v>
      </c>
      <c r="D1048" s="45" t="s">
        <v>102</v>
      </c>
      <c r="E1048" s="46" t="s">
        <v>102</v>
      </c>
      <c r="F1048" s="45" t="s">
        <v>102</v>
      </c>
      <c r="G1048" s="46" t="s">
        <v>102</v>
      </c>
      <c r="H1048" s="47">
        <v>0</v>
      </c>
      <c r="I1048" s="47">
        <v>0</v>
      </c>
      <c r="J1048" s="46" t="s">
        <v>102</v>
      </c>
      <c r="K1048" s="48">
        <v>0</v>
      </c>
      <c r="L1048" s="48" t="s">
        <v>102</v>
      </c>
      <c r="M1048" s="45" t="s">
        <v>102</v>
      </c>
      <c r="N1048" s="49">
        <v>0</v>
      </c>
      <c r="O1048" s="49">
        <v>0</v>
      </c>
      <c r="P1048" s="49">
        <v>0</v>
      </c>
      <c r="Q1048" s="45" t="s">
        <v>102</v>
      </c>
      <c r="R1048" s="45" t="s">
        <v>102</v>
      </c>
      <c r="S1048" s="45" t="s">
        <v>3022</v>
      </c>
      <c r="T1048" s="45" t="s">
        <v>102</v>
      </c>
      <c r="U1048" s="50">
        <v>3</v>
      </c>
    </row>
    <row r="1049" spans="2:21" ht="14.5" outlineLevel="2">
      <c r="B1049" s="35" t="s">
        <v>3329</v>
      </c>
      <c r="C1049" s="36" t="s">
        <v>3210</v>
      </c>
      <c r="D1049" s="37" t="s">
        <v>2804</v>
      </c>
      <c r="E1049" s="38" t="s">
        <v>102</v>
      </c>
      <c r="F1049" s="37" t="s">
        <v>102</v>
      </c>
      <c r="G1049" s="38" t="s">
        <v>102</v>
      </c>
      <c r="H1049" s="39">
        <v>0</v>
      </c>
      <c r="I1049" s="39">
        <v>0</v>
      </c>
      <c r="J1049" s="38" t="s">
        <v>2613</v>
      </c>
      <c r="K1049" s="40">
        <v>0</v>
      </c>
      <c r="L1049" s="40" t="s">
        <v>2614</v>
      </c>
      <c r="M1049" s="37" t="s">
        <v>117</v>
      </c>
      <c r="N1049" s="41">
        <v>0</v>
      </c>
      <c r="O1049" s="41">
        <v>0</v>
      </c>
      <c r="P1049" s="41">
        <v>0</v>
      </c>
      <c r="Q1049" s="37" t="s">
        <v>102</v>
      </c>
      <c r="R1049" s="37" t="s">
        <v>102</v>
      </c>
      <c r="S1049" s="37" t="s">
        <v>102</v>
      </c>
      <c r="T1049" s="37" t="s">
        <v>1019</v>
      </c>
      <c r="U1049" s="42">
        <v>4</v>
      </c>
    </row>
    <row r="1050" spans="2:21" ht="14.5" outlineLevel="3">
      <c r="B1050" s="43" t="s">
        <v>3330</v>
      </c>
      <c r="C1050" s="44" t="s">
        <v>3212</v>
      </c>
      <c r="D1050" s="45" t="s">
        <v>102</v>
      </c>
      <c r="E1050" s="46" t="s">
        <v>102</v>
      </c>
      <c r="F1050" s="45" t="s">
        <v>102</v>
      </c>
      <c r="G1050" s="46" t="s">
        <v>102</v>
      </c>
      <c r="H1050" s="47">
        <v>0</v>
      </c>
      <c r="I1050" s="47">
        <v>0</v>
      </c>
      <c r="J1050" s="46" t="s">
        <v>102</v>
      </c>
      <c r="K1050" s="48">
        <v>0</v>
      </c>
      <c r="L1050" s="48" t="s">
        <v>102</v>
      </c>
      <c r="M1050" s="45" t="s">
        <v>102</v>
      </c>
      <c r="N1050" s="49">
        <v>0</v>
      </c>
      <c r="O1050" s="49">
        <v>0</v>
      </c>
      <c r="P1050" s="49">
        <v>0</v>
      </c>
      <c r="Q1050" s="45" t="s">
        <v>102</v>
      </c>
      <c r="R1050" s="45" t="s">
        <v>102</v>
      </c>
      <c r="S1050" s="45" t="s">
        <v>3027</v>
      </c>
      <c r="T1050" s="45" t="s">
        <v>102</v>
      </c>
      <c r="U1050" s="50">
        <v>3</v>
      </c>
    </row>
    <row r="1051" spans="2:21" ht="14.5" outlineLevel="2">
      <c r="B1051" s="35" t="s">
        <v>3331</v>
      </c>
      <c r="C1051" s="36" t="s">
        <v>3214</v>
      </c>
      <c r="D1051" s="37" t="s">
        <v>2804</v>
      </c>
      <c r="E1051" s="38" t="s">
        <v>102</v>
      </c>
      <c r="F1051" s="37" t="s">
        <v>102</v>
      </c>
      <c r="G1051" s="38" t="s">
        <v>102</v>
      </c>
      <c r="H1051" s="39">
        <v>0</v>
      </c>
      <c r="I1051" s="39">
        <v>0</v>
      </c>
      <c r="J1051" s="38" t="s">
        <v>2613</v>
      </c>
      <c r="K1051" s="40">
        <v>0</v>
      </c>
      <c r="L1051" s="40" t="s">
        <v>2614</v>
      </c>
      <c r="M1051" s="37" t="s">
        <v>117</v>
      </c>
      <c r="N1051" s="41">
        <v>0</v>
      </c>
      <c r="O1051" s="41">
        <v>0</v>
      </c>
      <c r="P1051" s="41">
        <v>0</v>
      </c>
      <c r="Q1051" s="37" t="s">
        <v>102</v>
      </c>
      <c r="R1051" s="37" t="s">
        <v>102</v>
      </c>
      <c r="S1051" s="37" t="s">
        <v>102</v>
      </c>
      <c r="T1051" s="37" t="s">
        <v>1019</v>
      </c>
      <c r="U1051" s="42">
        <v>4</v>
      </c>
    </row>
    <row r="1052" spans="2:21" ht="14.5" outlineLevel="3">
      <c r="B1052" s="43" t="s">
        <v>3332</v>
      </c>
      <c r="C1052" s="44" t="s">
        <v>3216</v>
      </c>
      <c r="D1052" s="45" t="s">
        <v>102</v>
      </c>
      <c r="E1052" s="46" t="s">
        <v>102</v>
      </c>
      <c r="F1052" s="45" t="s">
        <v>102</v>
      </c>
      <c r="G1052" s="46" t="s">
        <v>102</v>
      </c>
      <c r="H1052" s="47">
        <v>0</v>
      </c>
      <c r="I1052" s="47">
        <v>0</v>
      </c>
      <c r="J1052" s="46" t="s">
        <v>102</v>
      </c>
      <c r="K1052" s="48">
        <v>0</v>
      </c>
      <c r="L1052" s="48" t="s">
        <v>102</v>
      </c>
      <c r="M1052" s="45" t="s">
        <v>102</v>
      </c>
      <c r="N1052" s="49">
        <v>0</v>
      </c>
      <c r="O1052" s="49">
        <v>0</v>
      </c>
      <c r="P1052" s="49">
        <v>0</v>
      </c>
      <c r="Q1052" s="45" t="s">
        <v>102</v>
      </c>
      <c r="R1052" s="45" t="s">
        <v>102</v>
      </c>
      <c r="S1052" s="45" t="s">
        <v>3032</v>
      </c>
      <c r="T1052" s="45" t="s">
        <v>102</v>
      </c>
      <c r="U1052" s="50">
        <v>3</v>
      </c>
    </row>
    <row r="1053" spans="2:21" ht="14.5" outlineLevel="3">
      <c r="B1053" s="43" t="s">
        <v>3333</v>
      </c>
      <c r="C1053" s="44" t="s">
        <v>3218</v>
      </c>
      <c r="D1053" s="45" t="s">
        <v>2804</v>
      </c>
      <c r="E1053" s="46" t="s">
        <v>102</v>
      </c>
      <c r="F1053" s="45" t="s">
        <v>102</v>
      </c>
      <c r="G1053" s="46" t="s">
        <v>102</v>
      </c>
      <c r="H1053" s="47">
        <v>0</v>
      </c>
      <c r="I1053" s="47">
        <v>0</v>
      </c>
      <c r="J1053" s="46" t="s">
        <v>2613</v>
      </c>
      <c r="K1053" s="48">
        <v>0</v>
      </c>
      <c r="L1053" s="48" t="s">
        <v>2614</v>
      </c>
      <c r="M1053" s="45" t="s">
        <v>117</v>
      </c>
      <c r="N1053" s="49">
        <v>0</v>
      </c>
      <c r="O1053" s="49">
        <v>0</v>
      </c>
      <c r="P1053" s="49">
        <v>0</v>
      </c>
      <c r="Q1053" s="45" t="s">
        <v>102</v>
      </c>
      <c r="R1053" s="45" t="s">
        <v>102</v>
      </c>
      <c r="S1053" s="45" t="s">
        <v>102</v>
      </c>
      <c r="T1053" s="45" t="s">
        <v>1019</v>
      </c>
      <c r="U1053" s="50">
        <v>4</v>
      </c>
    </row>
    <row r="1054" spans="2:21" ht="14.5" outlineLevel="3">
      <c r="B1054" s="43" t="s">
        <v>3334</v>
      </c>
      <c r="C1054" s="44" t="s">
        <v>3220</v>
      </c>
      <c r="D1054" s="45" t="s">
        <v>102</v>
      </c>
      <c r="E1054" s="46" t="s">
        <v>102</v>
      </c>
      <c r="F1054" s="45" t="s">
        <v>102</v>
      </c>
      <c r="G1054" s="46" t="s">
        <v>102</v>
      </c>
      <c r="H1054" s="47">
        <v>0</v>
      </c>
      <c r="I1054" s="47">
        <v>0</v>
      </c>
      <c r="J1054" s="46" t="s">
        <v>102</v>
      </c>
      <c r="K1054" s="48">
        <v>0</v>
      </c>
      <c r="L1054" s="48" t="s">
        <v>102</v>
      </c>
      <c r="M1054" s="45" t="s">
        <v>102</v>
      </c>
      <c r="N1054" s="49">
        <v>0</v>
      </c>
      <c r="O1054" s="49">
        <v>0</v>
      </c>
      <c r="P1054" s="49">
        <v>0</v>
      </c>
      <c r="Q1054" s="45" t="s">
        <v>102</v>
      </c>
      <c r="R1054" s="45" t="s">
        <v>102</v>
      </c>
      <c r="S1054" s="45" t="s">
        <v>3037</v>
      </c>
      <c r="T1054" s="45" t="s">
        <v>102</v>
      </c>
      <c r="U1054" s="50">
        <v>3</v>
      </c>
    </row>
    <row r="1055" spans="2:21" ht="14.5" outlineLevel="3">
      <c r="B1055" s="43" t="s">
        <v>3335</v>
      </c>
      <c r="C1055" s="44" t="s">
        <v>3222</v>
      </c>
      <c r="D1055" s="45" t="s">
        <v>2804</v>
      </c>
      <c r="E1055" s="46" t="s">
        <v>102</v>
      </c>
      <c r="F1055" s="45" t="s">
        <v>102</v>
      </c>
      <c r="G1055" s="46" t="s">
        <v>102</v>
      </c>
      <c r="H1055" s="47">
        <v>0</v>
      </c>
      <c r="I1055" s="47">
        <v>0</v>
      </c>
      <c r="J1055" s="46" t="s">
        <v>2613</v>
      </c>
      <c r="K1055" s="48">
        <v>0</v>
      </c>
      <c r="L1055" s="48" t="s">
        <v>2614</v>
      </c>
      <c r="M1055" s="45" t="s">
        <v>117</v>
      </c>
      <c r="N1055" s="49">
        <v>0</v>
      </c>
      <c r="O1055" s="49">
        <v>0</v>
      </c>
      <c r="P1055" s="49">
        <v>0</v>
      </c>
      <c r="Q1055" s="45" t="s">
        <v>102</v>
      </c>
      <c r="R1055" s="45" t="s">
        <v>102</v>
      </c>
      <c r="S1055" s="45" t="s">
        <v>102</v>
      </c>
      <c r="T1055" s="45" t="s">
        <v>1019</v>
      </c>
      <c r="U1055" s="50">
        <v>4</v>
      </c>
    </row>
    <row r="1056" spans="2:21" ht="14.5" outlineLevel="3">
      <c r="B1056" s="43" t="s">
        <v>3336</v>
      </c>
      <c r="C1056" s="44" t="s">
        <v>3224</v>
      </c>
      <c r="D1056" s="45" t="s">
        <v>2804</v>
      </c>
      <c r="E1056" s="46" t="s">
        <v>102</v>
      </c>
      <c r="F1056" s="45" t="s">
        <v>102</v>
      </c>
      <c r="G1056" s="46" t="s">
        <v>102</v>
      </c>
      <c r="H1056" s="47">
        <v>0</v>
      </c>
      <c r="I1056" s="47">
        <v>0</v>
      </c>
      <c r="J1056" s="46" t="s">
        <v>2613</v>
      </c>
      <c r="K1056" s="48">
        <v>0</v>
      </c>
      <c r="L1056" s="48" t="s">
        <v>2614</v>
      </c>
      <c r="M1056" s="45" t="s">
        <v>117</v>
      </c>
      <c r="N1056" s="49">
        <v>0</v>
      </c>
      <c r="O1056" s="49">
        <v>0</v>
      </c>
      <c r="P1056" s="49">
        <v>0</v>
      </c>
      <c r="Q1056" s="45" t="s">
        <v>102</v>
      </c>
      <c r="R1056" s="45" t="s">
        <v>102</v>
      </c>
      <c r="S1056" s="45" t="s">
        <v>102</v>
      </c>
      <c r="T1056" s="45" t="s">
        <v>2815</v>
      </c>
      <c r="U1056" s="50">
        <v>4</v>
      </c>
    </row>
    <row r="1057" spans="2:21" ht="14.5" outlineLevel="3">
      <c r="B1057" s="43" t="s">
        <v>3337</v>
      </c>
      <c r="C1057" s="44" t="s">
        <v>3226</v>
      </c>
      <c r="D1057" s="45" t="s">
        <v>2804</v>
      </c>
      <c r="E1057" s="46" t="s">
        <v>102</v>
      </c>
      <c r="F1057" s="45" t="s">
        <v>102</v>
      </c>
      <c r="G1057" s="46" t="s">
        <v>102</v>
      </c>
      <c r="H1057" s="47">
        <v>0</v>
      </c>
      <c r="I1057" s="47">
        <v>0</v>
      </c>
      <c r="J1057" s="46" t="s">
        <v>2613</v>
      </c>
      <c r="K1057" s="48">
        <v>0</v>
      </c>
      <c r="L1057" s="48" t="s">
        <v>2614</v>
      </c>
      <c r="M1057" s="45" t="s">
        <v>117</v>
      </c>
      <c r="N1057" s="49">
        <v>0</v>
      </c>
      <c r="O1057" s="49">
        <v>0</v>
      </c>
      <c r="P1057" s="49">
        <v>0</v>
      </c>
      <c r="Q1057" s="45" t="s">
        <v>102</v>
      </c>
      <c r="R1057" s="45" t="s">
        <v>102</v>
      </c>
      <c r="S1057" s="45" t="s">
        <v>102</v>
      </c>
      <c r="T1057" s="45" t="s">
        <v>461</v>
      </c>
      <c r="U1057" s="50">
        <v>4</v>
      </c>
    </row>
    <row r="1058" spans="2:21" ht="14.5" outlineLevel="3">
      <c r="B1058" s="43" t="s">
        <v>3338</v>
      </c>
      <c r="C1058" s="44" t="s">
        <v>3228</v>
      </c>
      <c r="D1058" s="45" t="s">
        <v>2804</v>
      </c>
      <c r="E1058" s="46" t="s">
        <v>102</v>
      </c>
      <c r="F1058" s="45" t="s">
        <v>102</v>
      </c>
      <c r="G1058" s="46" t="s">
        <v>102</v>
      </c>
      <c r="H1058" s="47">
        <v>0</v>
      </c>
      <c r="I1058" s="47">
        <v>0</v>
      </c>
      <c r="J1058" s="46" t="s">
        <v>2613</v>
      </c>
      <c r="K1058" s="48">
        <v>0</v>
      </c>
      <c r="L1058" s="48" t="s">
        <v>2614</v>
      </c>
      <c r="M1058" s="45" t="s">
        <v>117</v>
      </c>
      <c r="N1058" s="49">
        <v>0</v>
      </c>
      <c r="O1058" s="49">
        <v>0</v>
      </c>
      <c r="P1058" s="49">
        <v>0</v>
      </c>
      <c r="Q1058" s="45" t="s">
        <v>102</v>
      </c>
      <c r="R1058" s="45" t="s">
        <v>102</v>
      </c>
      <c r="S1058" s="45" t="s">
        <v>102</v>
      </c>
      <c r="T1058" s="45" t="s">
        <v>466</v>
      </c>
      <c r="U1058" s="50">
        <v>4</v>
      </c>
    </row>
    <row r="1059" spans="2:21" ht="14.5" outlineLevel="3">
      <c r="B1059" s="43" t="s">
        <v>3339</v>
      </c>
      <c r="C1059" s="44" t="s">
        <v>3230</v>
      </c>
      <c r="D1059" s="45" t="s">
        <v>2804</v>
      </c>
      <c r="E1059" s="46" t="s">
        <v>102</v>
      </c>
      <c r="F1059" s="45" t="s">
        <v>102</v>
      </c>
      <c r="G1059" s="46" t="s">
        <v>102</v>
      </c>
      <c r="H1059" s="47">
        <v>0</v>
      </c>
      <c r="I1059" s="47">
        <v>0</v>
      </c>
      <c r="J1059" s="46" t="s">
        <v>2613</v>
      </c>
      <c r="K1059" s="48">
        <v>0</v>
      </c>
      <c r="L1059" s="48" t="s">
        <v>2614</v>
      </c>
      <c r="M1059" s="45" t="s">
        <v>117</v>
      </c>
      <c r="N1059" s="49">
        <v>0</v>
      </c>
      <c r="O1059" s="49">
        <v>0</v>
      </c>
      <c r="P1059" s="49">
        <v>0</v>
      </c>
      <c r="Q1059" s="45" t="s">
        <v>102</v>
      </c>
      <c r="R1059" s="45" t="s">
        <v>102</v>
      </c>
      <c r="S1059" s="45" t="s">
        <v>102</v>
      </c>
      <c r="T1059" s="45" t="s">
        <v>472</v>
      </c>
      <c r="U1059" s="50">
        <v>4</v>
      </c>
    </row>
    <row r="1060" spans="2:21" ht="14.5" outlineLevel="3">
      <c r="B1060" s="43" t="s">
        <v>3340</v>
      </c>
      <c r="C1060" s="44" t="s">
        <v>3232</v>
      </c>
      <c r="D1060" s="45" t="s">
        <v>2804</v>
      </c>
      <c r="E1060" s="46" t="s">
        <v>102</v>
      </c>
      <c r="F1060" s="45" t="s">
        <v>102</v>
      </c>
      <c r="G1060" s="46" t="s">
        <v>102</v>
      </c>
      <c r="H1060" s="47">
        <v>0</v>
      </c>
      <c r="I1060" s="47">
        <v>0</v>
      </c>
      <c r="J1060" s="46" t="s">
        <v>2613</v>
      </c>
      <c r="K1060" s="48">
        <v>0</v>
      </c>
      <c r="L1060" s="48" t="s">
        <v>2614</v>
      </c>
      <c r="M1060" s="45" t="s">
        <v>117</v>
      </c>
      <c r="N1060" s="49">
        <v>0</v>
      </c>
      <c r="O1060" s="49">
        <v>0</v>
      </c>
      <c r="P1060" s="49">
        <v>0</v>
      </c>
      <c r="Q1060" s="45" t="s">
        <v>102</v>
      </c>
      <c r="R1060" s="45" t="s">
        <v>102</v>
      </c>
      <c r="S1060" s="45" t="s">
        <v>102</v>
      </c>
      <c r="T1060" s="45" t="s">
        <v>477</v>
      </c>
      <c r="U1060" s="50">
        <v>4</v>
      </c>
    </row>
    <row r="1061" spans="2:21" ht="14.5" outlineLevel="3">
      <c r="B1061" s="43" t="s">
        <v>3341</v>
      </c>
      <c r="C1061" s="44" t="s">
        <v>3234</v>
      </c>
      <c r="D1061" s="45" t="s">
        <v>2804</v>
      </c>
      <c r="E1061" s="46" t="s">
        <v>102</v>
      </c>
      <c r="F1061" s="45" t="s">
        <v>102</v>
      </c>
      <c r="G1061" s="46" t="s">
        <v>102</v>
      </c>
      <c r="H1061" s="47">
        <v>0</v>
      </c>
      <c r="I1061" s="47">
        <v>0</v>
      </c>
      <c r="J1061" s="46" t="s">
        <v>2613</v>
      </c>
      <c r="K1061" s="48">
        <v>0</v>
      </c>
      <c r="L1061" s="48" t="s">
        <v>2614</v>
      </c>
      <c r="M1061" s="45" t="s">
        <v>117</v>
      </c>
      <c r="N1061" s="49">
        <v>0</v>
      </c>
      <c r="O1061" s="49">
        <v>0</v>
      </c>
      <c r="P1061" s="49">
        <v>0</v>
      </c>
      <c r="Q1061" s="45" t="s">
        <v>102</v>
      </c>
      <c r="R1061" s="45" t="s">
        <v>102</v>
      </c>
      <c r="S1061" s="45" t="s">
        <v>102</v>
      </c>
      <c r="T1061" s="45" t="s">
        <v>482</v>
      </c>
      <c r="U1061" s="50">
        <v>4</v>
      </c>
    </row>
    <row r="1062" spans="2:21" ht="14.5" outlineLevel="3">
      <c r="B1062" s="43" t="s">
        <v>3342</v>
      </c>
      <c r="C1062" s="44" t="s">
        <v>3236</v>
      </c>
      <c r="D1062" s="45" t="s">
        <v>2804</v>
      </c>
      <c r="E1062" s="46" t="s">
        <v>102</v>
      </c>
      <c r="F1062" s="45" t="s">
        <v>102</v>
      </c>
      <c r="G1062" s="46" t="s">
        <v>102</v>
      </c>
      <c r="H1062" s="47">
        <v>0</v>
      </c>
      <c r="I1062" s="47">
        <v>0</v>
      </c>
      <c r="J1062" s="46" t="s">
        <v>2613</v>
      </c>
      <c r="K1062" s="48">
        <v>0</v>
      </c>
      <c r="L1062" s="48" t="s">
        <v>2614</v>
      </c>
      <c r="M1062" s="45" t="s">
        <v>117</v>
      </c>
      <c r="N1062" s="49">
        <v>0</v>
      </c>
      <c r="O1062" s="49">
        <v>0</v>
      </c>
      <c r="P1062" s="49">
        <v>0</v>
      </c>
      <c r="Q1062" s="45" t="s">
        <v>102</v>
      </c>
      <c r="R1062" s="45" t="s">
        <v>102</v>
      </c>
      <c r="S1062" s="45" t="s">
        <v>102</v>
      </c>
      <c r="T1062" s="45" t="s">
        <v>487</v>
      </c>
      <c r="U1062" s="50">
        <v>4</v>
      </c>
    </row>
    <row r="1063" spans="2:21" ht="14.5" outlineLevel="3">
      <c r="B1063" s="43" t="s">
        <v>3343</v>
      </c>
      <c r="C1063" s="44" t="s">
        <v>3238</v>
      </c>
      <c r="D1063" s="45" t="s">
        <v>2804</v>
      </c>
      <c r="E1063" s="46" t="s">
        <v>102</v>
      </c>
      <c r="F1063" s="45" t="s">
        <v>102</v>
      </c>
      <c r="G1063" s="46" t="s">
        <v>102</v>
      </c>
      <c r="H1063" s="47">
        <v>0</v>
      </c>
      <c r="I1063" s="47">
        <v>0</v>
      </c>
      <c r="J1063" s="46" t="s">
        <v>2613</v>
      </c>
      <c r="K1063" s="48">
        <v>0</v>
      </c>
      <c r="L1063" s="48" t="s">
        <v>2614</v>
      </c>
      <c r="M1063" s="45" t="s">
        <v>117</v>
      </c>
      <c r="N1063" s="49">
        <v>0</v>
      </c>
      <c r="O1063" s="49">
        <v>0</v>
      </c>
      <c r="P1063" s="49">
        <v>0</v>
      </c>
      <c r="Q1063" s="45" t="s">
        <v>102</v>
      </c>
      <c r="R1063" s="45" t="s">
        <v>102</v>
      </c>
      <c r="S1063" s="45" t="s">
        <v>102</v>
      </c>
      <c r="T1063" s="45" t="s">
        <v>3056</v>
      </c>
      <c r="U1063" s="50">
        <v>4</v>
      </c>
    </row>
    <row r="1064" spans="2:21" ht="14.5" outlineLevel="3">
      <c r="B1064" s="43" t="s">
        <v>3344</v>
      </c>
      <c r="C1064" s="44" t="s">
        <v>3240</v>
      </c>
      <c r="D1064" s="45" t="s">
        <v>2804</v>
      </c>
      <c r="E1064" s="46" t="s">
        <v>102</v>
      </c>
      <c r="F1064" s="45" t="s">
        <v>102</v>
      </c>
      <c r="G1064" s="46" t="s">
        <v>102</v>
      </c>
      <c r="H1064" s="47">
        <v>0</v>
      </c>
      <c r="I1064" s="47">
        <v>0</v>
      </c>
      <c r="J1064" s="46" t="s">
        <v>2613</v>
      </c>
      <c r="K1064" s="48">
        <v>0</v>
      </c>
      <c r="L1064" s="48" t="s">
        <v>2614</v>
      </c>
      <c r="M1064" s="45" t="s">
        <v>117</v>
      </c>
      <c r="N1064" s="49">
        <v>0</v>
      </c>
      <c r="O1064" s="49">
        <v>0</v>
      </c>
      <c r="P1064" s="49">
        <v>0</v>
      </c>
      <c r="Q1064" s="45" t="s">
        <v>102</v>
      </c>
      <c r="R1064" s="45" t="s">
        <v>102</v>
      </c>
      <c r="S1064" s="45" t="s">
        <v>102</v>
      </c>
      <c r="T1064" s="45" t="s">
        <v>3059</v>
      </c>
      <c r="U1064" s="50">
        <v>4</v>
      </c>
    </row>
    <row r="1065" spans="2:21" ht="14.5" outlineLevel="3">
      <c r="B1065" s="43" t="s">
        <v>3345</v>
      </c>
      <c r="C1065" s="44" t="s">
        <v>3242</v>
      </c>
      <c r="D1065" s="45" t="s">
        <v>2804</v>
      </c>
      <c r="E1065" s="46" t="s">
        <v>102</v>
      </c>
      <c r="F1065" s="45" t="s">
        <v>102</v>
      </c>
      <c r="G1065" s="46" t="s">
        <v>102</v>
      </c>
      <c r="H1065" s="47">
        <v>0</v>
      </c>
      <c r="I1065" s="47">
        <v>0</v>
      </c>
      <c r="J1065" s="46" t="s">
        <v>2613</v>
      </c>
      <c r="K1065" s="48">
        <v>0</v>
      </c>
      <c r="L1065" s="48" t="s">
        <v>2614</v>
      </c>
      <c r="M1065" s="45" t="s">
        <v>117</v>
      </c>
      <c r="N1065" s="49">
        <v>0</v>
      </c>
      <c r="O1065" s="49">
        <v>0</v>
      </c>
      <c r="P1065" s="49">
        <v>0</v>
      </c>
      <c r="Q1065" s="45" t="s">
        <v>102</v>
      </c>
      <c r="R1065" s="45" t="s">
        <v>102</v>
      </c>
      <c r="S1065" s="45" t="s">
        <v>102</v>
      </c>
      <c r="T1065" s="45" t="s">
        <v>2828</v>
      </c>
      <c r="U1065" s="50">
        <v>4</v>
      </c>
    </row>
    <row r="1066" spans="2:21" ht="14.5" outlineLevel="3">
      <c r="B1066" s="43" t="s">
        <v>3346</v>
      </c>
      <c r="C1066" s="44" t="s">
        <v>3244</v>
      </c>
      <c r="D1066" s="45" t="s">
        <v>2804</v>
      </c>
      <c r="E1066" s="46" t="s">
        <v>102</v>
      </c>
      <c r="F1066" s="45" t="s">
        <v>102</v>
      </c>
      <c r="G1066" s="46" t="s">
        <v>102</v>
      </c>
      <c r="H1066" s="47">
        <v>0</v>
      </c>
      <c r="I1066" s="47">
        <v>0</v>
      </c>
      <c r="J1066" s="46" t="s">
        <v>2613</v>
      </c>
      <c r="K1066" s="48">
        <v>0</v>
      </c>
      <c r="L1066" s="48" t="s">
        <v>2614</v>
      </c>
      <c r="M1066" s="45" t="s">
        <v>117</v>
      </c>
      <c r="N1066" s="49">
        <v>0</v>
      </c>
      <c r="O1066" s="49">
        <v>0</v>
      </c>
      <c r="P1066" s="49">
        <v>0</v>
      </c>
      <c r="Q1066" s="45" t="s">
        <v>102</v>
      </c>
      <c r="R1066" s="45" t="s">
        <v>102</v>
      </c>
      <c r="S1066" s="45" t="s">
        <v>102</v>
      </c>
      <c r="T1066" s="45" t="s">
        <v>2773</v>
      </c>
      <c r="U1066" s="50">
        <v>4</v>
      </c>
    </row>
    <row r="1067" spans="2:21" ht="14.5" outlineLevel="3">
      <c r="B1067" s="43" t="s">
        <v>3347</v>
      </c>
      <c r="C1067" s="44" t="s">
        <v>3246</v>
      </c>
      <c r="D1067" s="45" t="s">
        <v>2804</v>
      </c>
      <c r="E1067" s="46" t="s">
        <v>102</v>
      </c>
      <c r="F1067" s="45" t="s">
        <v>102</v>
      </c>
      <c r="G1067" s="46" t="s">
        <v>102</v>
      </c>
      <c r="H1067" s="47">
        <v>0</v>
      </c>
      <c r="I1067" s="47">
        <v>0</v>
      </c>
      <c r="J1067" s="46" t="s">
        <v>2613</v>
      </c>
      <c r="K1067" s="48">
        <v>0</v>
      </c>
      <c r="L1067" s="48" t="s">
        <v>2614</v>
      </c>
      <c r="M1067" s="45" t="s">
        <v>117</v>
      </c>
      <c r="N1067" s="49">
        <v>0</v>
      </c>
      <c r="O1067" s="49">
        <v>0</v>
      </c>
      <c r="P1067" s="49">
        <v>0</v>
      </c>
      <c r="Q1067" s="45" t="s">
        <v>102</v>
      </c>
      <c r="R1067" s="45" t="s">
        <v>102</v>
      </c>
      <c r="S1067" s="45" t="s">
        <v>102</v>
      </c>
      <c r="T1067" s="45" t="s">
        <v>3066</v>
      </c>
      <c r="U1067" s="50">
        <v>4</v>
      </c>
    </row>
    <row r="1068" spans="2:21" ht="14.5" outlineLevel="3">
      <c r="B1068" s="43" t="s">
        <v>3348</v>
      </c>
      <c r="C1068" s="44" t="s">
        <v>3248</v>
      </c>
      <c r="D1068" s="45" t="s">
        <v>2804</v>
      </c>
      <c r="E1068" s="46" t="s">
        <v>102</v>
      </c>
      <c r="F1068" s="45" t="s">
        <v>102</v>
      </c>
      <c r="G1068" s="46" t="s">
        <v>102</v>
      </c>
      <c r="H1068" s="47">
        <v>0</v>
      </c>
      <c r="I1068" s="47">
        <v>0</v>
      </c>
      <c r="J1068" s="46" t="s">
        <v>2613</v>
      </c>
      <c r="K1068" s="48">
        <v>0</v>
      </c>
      <c r="L1068" s="48" t="s">
        <v>2614</v>
      </c>
      <c r="M1068" s="45" t="s">
        <v>117</v>
      </c>
      <c r="N1068" s="49">
        <v>0</v>
      </c>
      <c r="O1068" s="49">
        <v>0</v>
      </c>
      <c r="P1068" s="49">
        <v>0</v>
      </c>
      <c r="Q1068" s="45" t="s">
        <v>102</v>
      </c>
      <c r="R1068" s="45" t="s">
        <v>102</v>
      </c>
      <c r="S1068" s="45" t="s">
        <v>102</v>
      </c>
      <c r="T1068" s="45" t="s">
        <v>3069</v>
      </c>
      <c r="U1068" s="50">
        <v>4</v>
      </c>
    </row>
    <row r="1069" spans="2:21" ht="14.5" outlineLevel="3">
      <c r="B1069" s="43" t="s">
        <v>3349</v>
      </c>
      <c r="C1069" s="44" t="s">
        <v>3250</v>
      </c>
      <c r="D1069" s="45" t="s">
        <v>2804</v>
      </c>
      <c r="E1069" s="46" t="s">
        <v>102</v>
      </c>
      <c r="F1069" s="45" t="s">
        <v>102</v>
      </c>
      <c r="G1069" s="46" t="s">
        <v>102</v>
      </c>
      <c r="H1069" s="47">
        <v>0</v>
      </c>
      <c r="I1069" s="47">
        <v>0</v>
      </c>
      <c r="J1069" s="46" t="s">
        <v>2613</v>
      </c>
      <c r="K1069" s="48">
        <v>0</v>
      </c>
      <c r="L1069" s="48" t="s">
        <v>2614</v>
      </c>
      <c r="M1069" s="45" t="s">
        <v>117</v>
      </c>
      <c r="N1069" s="49">
        <v>0</v>
      </c>
      <c r="O1069" s="49">
        <v>0</v>
      </c>
      <c r="P1069" s="49">
        <v>0</v>
      </c>
      <c r="Q1069" s="45" t="s">
        <v>102</v>
      </c>
      <c r="R1069" s="45" t="s">
        <v>102</v>
      </c>
      <c r="S1069" s="45" t="s">
        <v>102</v>
      </c>
      <c r="T1069" s="45" t="s">
        <v>3072</v>
      </c>
      <c r="U1069" s="50">
        <v>4</v>
      </c>
    </row>
    <row r="1070" spans="2:21" ht="14.5" outlineLevel="2">
      <c r="B1070" s="35" t="s">
        <v>3350</v>
      </c>
      <c r="C1070" s="36" t="s">
        <v>3252</v>
      </c>
      <c r="D1070" s="37" t="s">
        <v>2804</v>
      </c>
      <c r="E1070" s="38" t="s">
        <v>102</v>
      </c>
      <c r="F1070" s="37" t="s">
        <v>102</v>
      </c>
      <c r="G1070" s="38" t="s">
        <v>102</v>
      </c>
      <c r="H1070" s="39">
        <v>0</v>
      </c>
      <c r="I1070" s="39">
        <v>0</v>
      </c>
      <c r="J1070" s="38" t="s">
        <v>2613</v>
      </c>
      <c r="K1070" s="40">
        <v>0</v>
      </c>
      <c r="L1070" s="40" t="s">
        <v>2614</v>
      </c>
      <c r="M1070" s="37" t="s">
        <v>117</v>
      </c>
      <c r="N1070" s="41">
        <v>0</v>
      </c>
      <c r="O1070" s="41">
        <v>0</v>
      </c>
      <c r="P1070" s="41">
        <v>0</v>
      </c>
      <c r="Q1070" s="37" t="s">
        <v>102</v>
      </c>
      <c r="R1070" s="37" t="s">
        <v>102</v>
      </c>
      <c r="S1070" s="37" t="s">
        <v>102</v>
      </c>
      <c r="T1070" s="37" t="s">
        <v>3075</v>
      </c>
      <c r="U1070" s="42">
        <v>4</v>
      </c>
    </row>
    <row r="1071" spans="2:21" ht="14.5" outlineLevel="3">
      <c r="B1071" s="43" t="s">
        <v>3351</v>
      </c>
      <c r="C1071" s="44" t="s">
        <v>3254</v>
      </c>
      <c r="D1071" s="45" t="s">
        <v>2804</v>
      </c>
      <c r="E1071" s="46" t="s">
        <v>102</v>
      </c>
      <c r="F1071" s="45" t="s">
        <v>102</v>
      </c>
      <c r="G1071" s="46" t="s">
        <v>102</v>
      </c>
      <c r="H1071" s="47">
        <v>0</v>
      </c>
      <c r="I1071" s="47">
        <v>0</v>
      </c>
      <c r="J1071" s="46" t="s">
        <v>2613</v>
      </c>
      <c r="K1071" s="48">
        <v>0</v>
      </c>
      <c r="L1071" s="48" t="s">
        <v>2614</v>
      </c>
      <c r="M1071" s="45" t="s">
        <v>117</v>
      </c>
      <c r="N1071" s="49">
        <v>0</v>
      </c>
      <c r="O1071" s="49">
        <v>0</v>
      </c>
      <c r="P1071" s="49">
        <v>0</v>
      </c>
      <c r="Q1071" s="45" t="s">
        <v>102</v>
      </c>
      <c r="R1071" s="45" t="s">
        <v>102</v>
      </c>
      <c r="S1071" s="45" t="s">
        <v>102</v>
      </c>
      <c r="T1071" s="45" t="s">
        <v>3078</v>
      </c>
      <c r="U1071" s="50">
        <v>4</v>
      </c>
    </row>
    <row r="1072" spans="2:21" ht="14.5" outlineLevel="3">
      <c r="B1072" s="43" t="s">
        <v>3352</v>
      </c>
      <c r="C1072" s="44" t="s">
        <v>3256</v>
      </c>
      <c r="D1072" s="45" t="s">
        <v>2804</v>
      </c>
      <c r="E1072" s="46" t="s">
        <v>102</v>
      </c>
      <c r="F1072" s="45" t="s">
        <v>102</v>
      </c>
      <c r="G1072" s="46" t="s">
        <v>102</v>
      </c>
      <c r="H1072" s="47">
        <v>0</v>
      </c>
      <c r="I1072" s="47">
        <v>0</v>
      </c>
      <c r="J1072" s="46" t="s">
        <v>2613</v>
      </c>
      <c r="K1072" s="48">
        <v>0</v>
      </c>
      <c r="L1072" s="48" t="s">
        <v>2614</v>
      </c>
      <c r="M1072" s="45" t="s">
        <v>117</v>
      </c>
      <c r="N1072" s="49">
        <v>0</v>
      </c>
      <c r="O1072" s="49">
        <v>0</v>
      </c>
      <c r="P1072" s="49">
        <v>0</v>
      </c>
      <c r="Q1072" s="45" t="s">
        <v>102</v>
      </c>
      <c r="R1072" s="45" t="s">
        <v>102</v>
      </c>
      <c r="S1072" s="45" t="s">
        <v>102</v>
      </c>
      <c r="T1072" s="45" t="s">
        <v>3081</v>
      </c>
      <c r="U1072" s="50">
        <v>4</v>
      </c>
    </row>
    <row r="1073" spans="2:21" ht="14.5" outlineLevel="3">
      <c r="B1073" s="43" t="s">
        <v>3353</v>
      </c>
      <c r="C1073" s="44" t="s">
        <v>3258</v>
      </c>
      <c r="D1073" s="45" t="s">
        <v>102</v>
      </c>
      <c r="E1073" s="46" t="s">
        <v>102</v>
      </c>
      <c r="F1073" s="45" t="s">
        <v>102</v>
      </c>
      <c r="G1073" s="46" t="s">
        <v>102</v>
      </c>
      <c r="H1073" s="47">
        <v>0</v>
      </c>
      <c r="I1073" s="47">
        <v>0</v>
      </c>
      <c r="J1073" s="46" t="s">
        <v>102</v>
      </c>
      <c r="K1073" s="48">
        <v>0</v>
      </c>
      <c r="L1073" s="48" t="s">
        <v>102</v>
      </c>
      <c r="M1073" s="45" t="s">
        <v>102</v>
      </c>
      <c r="N1073" s="49">
        <v>0</v>
      </c>
      <c r="O1073" s="49">
        <v>0</v>
      </c>
      <c r="P1073" s="49">
        <v>0</v>
      </c>
      <c r="Q1073" s="45" t="s">
        <v>102</v>
      </c>
      <c r="R1073" s="45" t="s">
        <v>102</v>
      </c>
      <c r="S1073" s="45" t="s">
        <v>2776</v>
      </c>
      <c r="T1073" s="45" t="s">
        <v>102</v>
      </c>
      <c r="U1073" s="50">
        <v>3</v>
      </c>
    </row>
    <row r="1074" spans="2:21" ht="14.5" outlineLevel="3">
      <c r="B1074" s="43" t="s">
        <v>3354</v>
      </c>
      <c r="C1074" s="44" t="s">
        <v>3260</v>
      </c>
      <c r="D1074" s="45" t="s">
        <v>102</v>
      </c>
      <c r="E1074" s="46" t="s">
        <v>102</v>
      </c>
      <c r="F1074" s="45" t="s">
        <v>102</v>
      </c>
      <c r="G1074" s="46" t="s">
        <v>102</v>
      </c>
      <c r="H1074" s="47">
        <v>0</v>
      </c>
      <c r="I1074" s="47">
        <v>0</v>
      </c>
      <c r="J1074" s="46" t="s">
        <v>2613</v>
      </c>
      <c r="K1074" s="48">
        <v>0</v>
      </c>
      <c r="L1074" s="48" t="s">
        <v>2614</v>
      </c>
      <c r="M1074" s="45" t="s">
        <v>117</v>
      </c>
      <c r="N1074" s="49">
        <v>0</v>
      </c>
      <c r="O1074" s="49">
        <v>0</v>
      </c>
      <c r="P1074" s="49">
        <v>0</v>
      </c>
      <c r="Q1074" s="45" t="s">
        <v>102</v>
      </c>
      <c r="R1074" s="45" t="s">
        <v>102</v>
      </c>
      <c r="S1074" s="45" t="s">
        <v>102</v>
      </c>
      <c r="T1074" s="45" t="s">
        <v>2666</v>
      </c>
      <c r="U1074" s="50">
        <v>4</v>
      </c>
    </row>
    <row r="1075" spans="2:21" ht="14.5" outlineLevel="3">
      <c r="B1075" s="43" t="s">
        <v>3355</v>
      </c>
      <c r="C1075" s="44" t="s">
        <v>3262</v>
      </c>
      <c r="D1075" s="45" t="s">
        <v>102</v>
      </c>
      <c r="E1075" s="46" t="s">
        <v>102</v>
      </c>
      <c r="F1075" s="45" t="s">
        <v>102</v>
      </c>
      <c r="G1075" s="46" t="s">
        <v>102</v>
      </c>
      <c r="H1075" s="47">
        <v>0</v>
      </c>
      <c r="I1075" s="47">
        <v>0</v>
      </c>
      <c r="J1075" s="46" t="s">
        <v>2613</v>
      </c>
      <c r="K1075" s="48">
        <v>0</v>
      </c>
      <c r="L1075" s="48" t="s">
        <v>2614</v>
      </c>
      <c r="M1075" s="45" t="s">
        <v>117</v>
      </c>
      <c r="N1075" s="49">
        <v>0</v>
      </c>
      <c r="O1075" s="49">
        <v>0</v>
      </c>
      <c r="P1075" s="49">
        <v>0</v>
      </c>
      <c r="Q1075" s="45" t="s">
        <v>102</v>
      </c>
      <c r="R1075" s="45" t="s">
        <v>102</v>
      </c>
      <c r="S1075" s="45" t="s">
        <v>102</v>
      </c>
      <c r="T1075" s="45" t="s">
        <v>3088</v>
      </c>
      <c r="U1075" s="50">
        <v>4</v>
      </c>
    </row>
    <row r="1076" spans="2:21" ht="14.5" outlineLevel="3">
      <c r="B1076" s="43" t="s">
        <v>3356</v>
      </c>
      <c r="C1076" s="44" t="s">
        <v>3264</v>
      </c>
      <c r="D1076" s="45" t="s">
        <v>102</v>
      </c>
      <c r="E1076" s="46" t="s">
        <v>102</v>
      </c>
      <c r="F1076" s="45" t="s">
        <v>102</v>
      </c>
      <c r="G1076" s="46" t="s">
        <v>102</v>
      </c>
      <c r="H1076" s="47">
        <v>0</v>
      </c>
      <c r="I1076" s="47">
        <v>0</v>
      </c>
      <c r="J1076" s="46" t="s">
        <v>2613</v>
      </c>
      <c r="K1076" s="48">
        <v>0</v>
      </c>
      <c r="L1076" s="48" t="s">
        <v>2614</v>
      </c>
      <c r="M1076" s="45" t="s">
        <v>117</v>
      </c>
      <c r="N1076" s="49">
        <v>0</v>
      </c>
      <c r="O1076" s="49">
        <v>0</v>
      </c>
      <c r="P1076" s="49">
        <v>0</v>
      </c>
      <c r="Q1076" s="45" t="s">
        <v>102</v>
      </c>
      <c r="R1076" s="45" t="s">
        <v>102</v>
      </c>
      <c r="S1076" s="45" t="s">
        <v>102</v>
      </c>
      <c r="T1076" s="45" t="s">
        <v>3091</v>
      </c>
      <c r="U1076" s="50">
        <v>4</v>
      </c>
    </row>
    <row r="1077" spans="2:21" ht="14.5" outlineLevel="3">
      <c r="B1077" s="43" t="s">
        <v>3357</v>
      </c>
      <c r="C1077" s="44" t="s">
        <v>3266</v>
      </c>
      <c r="D1077" s="45" t="s">
        <v>102</v>
      </c>
      <c r="E1077" s="46" t="s">
        <v>102</v>
      </c>
      <c r="F1077" s="45" t="s">
        <v>102</v>
      </c>
      <c r="G1077" s="46" t="s">
        <v>102</v>
      </c>
      <c r="H1077" s="47">
        <v>0</v>
      </c>
      <c r="I1077" s="47">
        <v>0</v>
      </c>
      <c r="J1077" s="46" t="s">
        <v>2613</v>
      </c>
      <c r="K1077" s="48">
        <v>0</v>
      </c>
      <c r="L1077" s="48" t="s">
        <v>2614</v>
      </c>
      <c r="M1077" s="45" t="s">
        <v>117</v>
      </c>
      <c r="N1077" s="49">
        <v>0</v>
      </c>
      <c r="O1077" s="49">
        <v>0</v>
      </c>
      <c r="P1077" s="49">
        <v>0</v>
      </c>
      <c r="Q1077" s="45" t="s">
        <v>102</v>
      </c>
      <c r="R1077" s="45" t="s">
        <v>102</v>
      </c>
      <c r="S1077" s="45" t="s">
        <v>102</v>
      </c>
      <c r="T1077" s="45" t="s">
        <v>3094</v>
      </c>
      <c r="U1077" s="50">
        <v>4</v>
      </c>
    </row>
    <row r="1078" spans="2:21" ht="14.5" outlineLevel="2">
      <c r="B1078" s="35" t="s">
        <v>3358</v>
      </c>
      <c r="C1078" s="36" t="s">
        <v>3268</v>
      </c>
      <c r="D1078" s="37" t="s">
        <v>102</v>
      </c>
      <c r="E1078" s="38" t="s">
        <v>102</v>
      </c>
      <c r="F1078" s="37" t="s">
        <v>102</v>
      </c>
      <c r="G1078" s="38" t="s">
        <v>102</v>
      </c>
      <c r="H1078" s="39">
        <v>0</v>
      </c>
      <c r="I1078" s="39">
        <v>0</v>
      </c>
      <c r="J1078" s="38" t="s">
        <v>2613</v>
      </c>
      <c r="K1078" s="40">
        <v>0</v>
      </c>
      <c r="L1078" s="40" t="s">
        <v>2614</v>
      </c>
      <c r="M1078" s="37" t="s">
        <v>117</v>
      </c>
      <c r="N1078" s="41">
        <v>0</v>
      </c>
      <c r="O1078" s="41">
        <v>0</v>
      </c>
      <c r="P1078" s="41">
        <v>0</v>
      </c>
      <c r="Q1078" s="37" t="s">
        <v>102</v>
      </c>
      <c r="R1078" s="37" t="s">
        <v>102</v>
      </c>
      <c r="S1078" s="37" t="s">
        <v>102</v>
      </c>
      <c r="T1078" s="37" t="s">
        <v>3097</v>
      </c>
      <c r="U1078" s="42">
        <v>4</v>
      </c>
    </row>
    <row r="1079" spans="2:21" ht="14.5" outlineLevel="3">
      <c r="B1079" s="43" t="s">
        <v>3359</v>
      </c>
      <c r="C1079" s="44" t="s">
        <v>3270</v>
      </c>
      <c r="D1079" s="45" t="s">
        <v>102</v>
      </c>
      <c r="E1079" s="46" t="s">
        <v>102</v>
      </c>
      <c r="F1079" s="45" t="s">
        <v>102</v>
      </c>
      <c r="G1079" s="46" t="s">
        <v>102</v>
      </c>
      <c r="H1079" s="47">
        <v>0</v>
      </c>
      <c r="I1079" s="47">
        <v>0</v>
      </c>
      <c r="J1079" s="46" t="s">
        <v>2613</v>
      </c>
      <c r="K1079" s="48">
        <v>0</v>
      </c>
      <c r="L1079" s="48" t="s">
        <v>2614</v>
      </c>
      <c r="M1079" s="45" t="s">
        <v>117</v>
      </c>
      <c r="N1079" s="49">
        <v>0</v>
      </c>
      <c r="O1079" s="49">
        <v>0</v>
      </c>
      <c r="P1079" s="49">
        <v>0</v>
      </c>
      <c r="Q1079" s="45" t="s">
        <v>102</v>
      </c>
      <c r="R1079" s="45" t="s">
        <v>102</v>
      </c>
      <c r="S1079" s="45" t="s">
        <v>102</v>
      </c>
      <c r="T1079" s="45" t="s">
        <v>3100</v>
      </c>
      <c r="U1079" s="50">
        <v>4</v>
      </c>
    </row>
    <row r="1080" spans="2:21" ht="14.5" outlineLevel="1">
      <c r="B1080" s="27" t="s">
        <v>3360</v>
      </c>
      <c r="C1080" s="28" t="s">
        <v>3272</v>
      </c>
      <c r="D1080" s="29" t="s">
        <v>102</v>
      </c>
      <c r="E1080" s="30" t="s">
        <v>102</v>
      </c>
      <c r="F1080" s="29" t="s">
        <v>102</v>
      </c>
      <c r="G1080" s="30" t="s">
        <v>102</v>
      </c>
      <c r="H1080" s="31">
        <v>0</v>
      </c>
      <c r="I1080" s="31">
        <v>0</v>
      </c>
      <c r="J1080" s="30" t="s">
        <v>2613</v>
      </c>
      <c r="K1080" s="32">
        <v>0</v>
      </c>
      <c r="L1080" s="32" t="s">
        <v>2614</v>
      </c>
      <c r="M1080" s="29" t="s">
        <v>117</v>
      </c>
      <c r="N1080" s="33">
        <v>0</v>
      </c>
      <c r="O1080" s="33">
        <v>0</v>
      </c>
      <c r="P1080" s="33">
        <v>0</v>
      </c>
      <c r="Q1080" s="29" t="s">
        <v>102</v>
      </c>
      <c r="R1080" s="29" t="s">
        <v>102</v>
      </c>
      <c r="S1080" s="29" t="s">
        <v>102</v>
      </c>
      <c r="T1080" s="29" t="s">
        <v>3103</v>
      </c>
      <c r="U1080" s="34">
        <v>4</v>
      </c>
    </row>
    <row r="1081" spans="2:21" ht="14.5" outlineLevel="2">
      <c r="B1081" s="35" t="s">
        <v>3361</v>
      </c>
      <c r="C1081" s="36" t="s">
        <v>3274</v>
      </c>
      <c r="D1081" s="37" t="s">
        <v>102</v>
      </c>
      <c r="E1081" s="38" t="s">
        <v>102</v>
      </c>
      <c r="F1081" s="37" t="s">
        <v>102</v>
      </c>
      <c r="G1081" s="38" t="s">
        <v>102</v>
      </c>
      <c r="H1081" s="39">
        <v>0</v>
      </c>
      <c r="I1081" s="39">
        <v>0</v>
      </c>
      <c r="J1081" s="38" t="s">
        <v>102</v>
      </c>
      <c r="K1081" s="40">
        <v>0</v>
      </c>
      <c r="L1081" s="40" t="s">
        <v>102</v>
      </c>
      <c r="M1081" s="37" t="s">
        <v>102</v>
      </c>
      <c r="N1081" s="41">
        <v>0</v>
      </c>
      <c r="O1081" s="41">
        <v>0</v>
      </c>
      <c r="P1081" s="41">
        <v>0</v>
      </c>
      <c r="Q1081" s="37" t="s">
        <v>102</v>
      </c>
      <c r="R1081" s="37" t="s">
        <v>102</v>
      </c>
      <c r="S1081" s="37" t="s">
        <v>3106</v>
      </c>
      <c r="T1081" s="37" t="s">
        <v>102</v>
      </c>
      <c r="U1081" s="42">
        <v>3</v>
      </c>
    </row>
    <row r="1082" spans="2:21" ht="14.5" outlineLevel="3">
      <c r="B1082" s="43" t="s">
        <v>3362</v>
      </c>
      <c r="C1082" s="44" t="s">
        <v>3276</v>
      </c>
      <c r="D1082" s="45" t="s">
        <v>102</v>
      </c>
      <c r="E1082" s="46" t="s">
        <v>102</v>
      </c>
      <c r="F1082" s="45" t="s">
        <v>102</v>
      </c>
      <c r="G1082" s="46" t="s">
        <v>102</v>
      </c>
      <c r="H1082" s="47">
        <v>0</v>
      </c>
      <c r="I1082" s="47">
        <v>0</v>
      </c>
      <c r="J1082" s="46" t="s">
        <v>2613</v>
      </c>
      <c r="K1082" s="48">
        <v>0</v>
      </c>
      <c r="L1082" s="48" t="s">
        <v>2614</v>
      </c>
      <c r="M1082" s="45" t="s">
        <v>117</v>
      </c>
      <c r="N1082" s="49">
        <v>0</v>
      </c>
      <c r="O1082" s="49">
        <v>0</v>
      </c>
      <c r="P1082" s="49">
        <v>0</v>
      </c>
      <c r="Q1082" s="45" t="s">
        <v>102</v>
      </c>
      <c r="R1082" s="45" t="s">
        <v>102</v>
      </c>
      <c r="S1082" s="45" t="s">
        <v>102</v>
      </c>
      <c r="T1082" s="45" t="s">
        <v>2666</v>
      </c>
      <c r="U1082" s="50">
        <v>4</v>
      </c>
    </row>
    <row r="1083" spans="2:21" ht="14.5" outlineLevel="3">
      <c r="B1083" s="43" t="s">
        <v>3363</v>
      </c>
      <c r="C1083" s="44" t="s">
        <v>3364</v>
      </c>
      <c r="D1083" s="45" t="s">
        <v>102</v>
      </c>
      <c r="E1083" s="46" t="s">
        <v>102</v>
      </c>
      <c r="F1083" s="45" t="s">
        <v>102</v>
      </c>
      <c r="G1083" s="46" t="s">
        <v>102</v>
      </c>
      <c r="H1083" s="47">
        <v>0</v>
      </c>
      <c r="I1083" s="47">
        <v>0</v>
      </c>
      <c r="J1083" s="46" t="s">
        <v>102</v>
      </c>
      <c r="K1083" s="48">
        <v>0</v>
      </c>
      <c r="L1083" s="48" t="s">
        <v>102</v>
      </c>
      <c r="M1083" s="45" t="s">
        <v>102</v>
      </c>
      <c r="N1083" s="49">
        <v>0</v>
      </c>
      <c r="O1083" s="49">
        <v>0</v>
      </c>
      <c r="P1083" s="49">
        <v>0</v>
      </c>
      <c r="Q1083" s="45" t="s">
        <v>102</v>
      </c>
      <c r="R1083" s="45" t="s">
        <v>3365</v>
      </c>
      <c r="S1083" s="45" t="s">
        <v>102</v>
      </c>
      <c r="T1083" s="45" t="s">
        <v>102</v>
      </c>
      <c r="U1083" s="50">
        <v>2</v>
      </c>
    </row>
    <row r="1084" spans="2:21" ht="14.5" outlineLevel="3">
      <c r="B1084" s="43" t="s">
        <v>3366</v>
      </c>
      <c r="C1084" s="44" t="s">
        <v>3367</v>
      </c>
      <c r="D1084" s="45" t="s">
        <v>102</v>
      </c>
      <c r="E1084" s="46" t="s">
        <v>102</v>
      </c>
      <c r="F1084" s="45" t="s">
        <v>102</v>
      </c>
      <c r="G1084" s="46" t="s">
        <v>102</v>
      </c>
      <c r="H1084" s="47">
        <v>0</v>
      </c>
      <c r="I1084" s="47">
        <v>0</v>
      </c>
      <c r="J1084" s="46" t="s">
        <v>102</v>
      </c>
      <c r="K1084" s="48">
        <v>0</v>
      </c>
      <c r="L1084" s="48" t="s">
        <v>102</v>
      </c>
      <c r="M1084" s="45" t="s">
        <v>102</v>
      </c>
      <c r="N1084" s="49">
        <v>0</v>
      </c>
      <c r="O1084" s="49">
        <v>0</v>
      </c>
      <c r="P1084" s="49">
        <v>0</v>
      </c>
      <c r="Q1084" s="45" t="s">
        <v>102</v>
      </c>
      <c r="R1084" s="45" t="s">
        <v>102</v>
      </c>
      <c r="S1084" s="45" t="s">
        <v>3368</v>
      </c>
      <c r="T1084" s="45" t="s">
        <v>102</v>
      </c>
      <c r="U1084" s="50">
        <v>3</v>
      </c>
    </row>
    <row r="1085" spans="2:21" ht="14.5" outlineLevel="3">
      <c r="B1085" s="43" t="s">
        <v>3369</v>
      </c>
      <c r="C1085" s="44" t="s">
        <v>3370</v>
      </c>
      <c r="D1085" s="45" t="s">
        <v>111</v>
      </c>
      <c r="E1085" s="46" t="s">
        <v>102</v>
      </c>
      <c r="F1085" s="45" t="s">
        <v>102</v>
      </c>
      <c r="G1085" s="46" t="s">
        <v>102</v>
      </c>
      <c r="H1085" s="47">
        <v>0</v>
      </c>
      <c r="I1085" s="47">
        <v>0</v>
      </c>
      <c r="J1085" s="46" t="s">
        <v>3371</v>
      </c>
      <c r="K1085" s="48">
        <v>1</v>
      </c>
      <c r="L1085" s="48" t="s">
        <v>2614</v>
      </c>
      <c r="M1085" s="45" t="s">
        <v>117</v>
      </c>
      <c r="N1085" s="49">
        <v>0</v>
      </c>
      <c r="O1085" s="49">
        <v>0</v>
      </c>
      <c r="P1085" s="49">
        <v>0</v>
      </c>
      <c r="Q1085" s="45" t="s">
        <v>102</v>
      </c>
      <c r="R1085" s="45" t="s">
        <v>102</v>
      </c>
      <c r="S1085" s="45" t="s">
        <v>102</v>
      </c>
      <c r="T1085" s="45" t="s">
        <v>273</v>
      </c>
      <c r="U1085" s="50">
        <v>4</v>
      </c>
    </row>
    <row r="1086" spans="2:21" ht="14.5" outlineLevel="3">
      <c r="B1086" s="43" t="s">
        <v>3372</v>
      </c>
      <c r="C1086" s="44" t="s">
        <v>3373</v>
      </c>
      <c r="D1086" s="45" t="s">
        <v>111</v>
      </c>
      <c r="E1086" s="46" t="s">
        <v>102</v>
      </c>
      <c r="F1086" s="45" t="s">
        <v>102</v>
      </c>
      <c r="G1086" s="46" t="s">
        <v>102</v>
      </c>
      <c r="H1086" s="47">
        <v>0</v>
      </c>
      <c r="I1086" s="47">
        <v>0</v>
      </c>
      <c r="J1086" s="46" t="s">
        <v>3371</v>
      </c>
      <c r="K1086" s="48">
        <v>1</v>
      </c>
      <c r="L1086" s="48" t="s">
        <v>2614</v>
      </c>
      <c r="M1086" s="45" t="s">
        <v>117</v>
      </c>
      <c r="N1086" s="49">
        <v>0</v>
      </c>
      <c r="O1086" s="49">
        <v>0</v>
      </c>
      <c r="P1086" s="49">
        <v>0</v>
      </c>
      <c r="Q1086" s="45" t="s">
        <v>102</v>
      </c>
      <c r="R1086" s="45" t="s">
        <v>102</v>
      </c>
      <c r="S1086" s="45" t="s">
        <v>102</v>
      </c>
      <c r="T1086" s="45" t="s">
        <v>283</v>
      </c>
      <c r="U1086" s="50">
        <v>4</v>
      </c>
    </row>
    <row r="1087" spans="2:21" ht="14.5" outlineLevel="3">
      <c r="B1087" s="43" t="s">
        <v>3374</v>
      </c>
      <c r="C1087" s="44" t="s">
        <v>3375</v>
      </c>
      <c r="D1087" s="45" t="s">
        <v>111</v>
      </c>
      <c r="E1087" s="46" t="s">
        <v>102</v>
      </c>
      <c r="F1087" s="45" t="s">
        <v>102</v>
      </c>
      <c r="G1087" s="46" t="s">
        <v>102</v>
      </c>
      <c r="H1087" s="47">
        <v>0</v>
      </c>
      <c r="I1087" s="47">
        <v>0</v>
      </c>
      <c r="J1087" s="46" t="s">
        <v>3371</v>
      </c>
      <c r="K1087" s="48">
        <v>1</v>
      </c>
      <c r="L1087" s="48" t="s">
        <v>2614</v>
      </c>
      <c r="M1087" s="45" t="s">
        <v>117</v>
      </c>
      <c r="N1087" s="49">
        <v>0</v>
      </c>
      <c r="O1087" s="49">
        <v>0</v>
      </c>
      <c r="P1087" s="49">
        <v>0</v>
      </c>
      <c r="Q1087" s="45" t="s">
        <v>102</v>
      </c>
      <c r="R1087" s="45" t="s">
        <v>102</v>
      </c>
      <c r="S1087" s="45" t="s">
        <v>102</v>
      </c>
      <c r="T1087" s="45" t="s">
        <v>418</v>
      </c>
      <c r="U1087" s="50">
        <v>4</v>
      </c>
    </row>
    <row r="1088" spans="2:21" ht="14.5" outlineLevel="3">
      <c r="B1088" s="43" t="s">
        <v>3376</v>
      </c>
      <c r="C1088" s="44" t="s">
        <v>3377</v>
      </c>
      <c r="D1088" s="45" t="s">
        <v>111</v>
      </c>
      <c r="E1088" s="46" t="s">
        <v>102</v>
      </c>
      <c r="F1088" s="45" t="s">
        <v>102</v>
      </c>
      <c r="G1088" s="46" t="s">
        <v>102</v>
      </c>
      <c r="H1088" s="47">
        <v>0</v>
      </c>
      <c r="I1088" s="47">
        <v>0</v>
      </c>
      <c r="J1088" s="46" t="s">
        <v>3371</v>
      </c>
      <c r="K1088" s="48">
        <v>1</v>
      </c>
      <c r="L1088" s="48" t="s">
        <v>2614</v>
      </c>
      <c r="M1088" s="45" t="s">
        <v>117</v>
      </c>
      <c r="N1088" s="49">
        <v>0</v>
      </c>
      <c r="O1088" s="49">
        <v>0</v>
      </c>
      <c r="P1088" s="49">
        <v>0</v>
      </c>
      <c r="Q1088" s="45" t="s">
        <v>102</v>
      </c>
      <c r="R1088" s="45" t="s">
        <v>102</v>
      </c>
      <c r="S1088" s="45" t="s">
        <v>102</v>
      </c>
      <c r="T1088" s="45" t="s">
        <v>663</v>
      </c>
      <c r="U1088" s="50">
        <v>4</v>
      </c>
    </row>
    <row r="1089" spans="2:21" ht="14.5" outlineLevel="3">
      <c r="B1089" s="43" t="s">
        <v>3378</v>
      </c>
      <c r="C1089" s="44" t="s">
        <v>3379</v>
      </c>
      <c r="D1089" s="45" t="s">
        <v>111</v>
      </c>
      <c r="E1089" s="46" t="s">
        <v>102</v>
      </c>
      <c r="F1089" s="45" t="s">
        <v>102</v>
      </c>
      <c r="G1089" s="46" t="s">
        <v>102</v>
      </c>
      <c r="H1089" s="47">
        <v>0</v>
      </c>
      <c r="I1089" s="47">
        <v>0</v>
      </c>
      <c r="J1089" s="46" t="s">
        <v>3371</v>
      </c>
      <c r="K1089" s="48">
        <v>1</v>
      </c>
      <c r="L1089" s="48" t="s">
        <v>2614</v>
      </c>
      <c r="M1089" s="45" t="s">
        <v>117</v>
      </c>
      <c r="N1089" s="49">
        <v>0</v>
      </c>
      <c r="O1089" s="49">
        <v>0</v>
      </c>
      <c r="P1089" s="49">
        <v>0</v>
      </c>
      <c r="Q1089" s="45" t="s">
        <v>102</v>
      </c>
      <c r="R1089" s="45" t="s">
        <v>102</v>
      </c>
      <c r="S1089" s="45" t="s">
        <v>102</v>
      </c>
      <c r="T1089" s="45" t="s">
        <v>223</v>
      </c>
      <c r="U1089" s="50">
        <v>4</v>
      </c>
    </row>
    <row r="1090" spans="2:21" ht="14.5" outlineLevel="3">
      <c r="B1090" s="43" t="s">
        <v>3380</v>
      </c>
      <c r="C1090" s="44" t="s">
        <v>3381</v>
      </c>
      <c r="D1090" s="45" t="s">
        <v>111</v>
      </c>
      <c r="E1090" s="46" t="s">
        <v>102</v>
      </c>
      <c r="F1090" s="45" t="s">
        <v>102</v>
      </c>
      <c r="G1090" s="46" t="s">
        <v>102</v>
      </c>
      <c r="H1090" s="47">
        <v>0</v>
      </c>
      <c r="I1090" s="47">
        <v>0</v>
      </c>
      <c r="J1090" s="46" t="s">
        <v>3371</v>
      </c>
      <c r="K1090" s="48">
        <v>1</v>
      </c>
      <c r="L1090" s="48" t="s">
        <v>2614</v>
      </c>
      <c r="M1090" s="45" t="s">
        <v>117</v>
      </c>
      <c r="N1090" s="49">
        <v>0</v>
      </c>
      <c r="O1090" s="49">
        <v>0</v>
      </c>
      <c r="P1090" s="49">
        <v>0</v>
      </c>
      <c r="Q1090" s="45" t="s">
        <v>102</v>
      </c>
      <c r="R1090" s="45" t="s">
        <v>102</v>
      </c>
      <c r="S1090" s="45" t="s">
        <v>102</v>
      </c>
      <c r="T1090" s="45" t="s">
        <v>450</v>
      </c>
      <c r="U1090" s="50">
        <v>4</v>
      </c>
    </row>
    <row r="1091" spans="2:21" ht="14.5" outlineLevel="3">
      <c r="B1091" s="43" t="s">
        <v>3382</v>
      </c>
      <c r="C1091" s="44" t="s">
        <v>3383</v>
      </c>
      <c r="D1091" s="45" t="s">
        <v>195</v>
      </c>
      <c r="E1091" s="46" t="s">
        <v>102</v>
      </c>
      <c r="F1091" s="45" t="s">
        <v>102</v>
      </c>
      <c r="G1091" s="46" t="s">
        <v>102</v>
      </c>
      <c r="H1091" s="47">
        <v>0</v>
      </c>
      <c r="I1091" s="47">
        <v>0</v>
      </c>
      <c r="J1091" s="46" t="s">
        <v>3371</v>
      </c>
      <c r="K1091" s="48">
        <v>1</v>
      </c>
      <c r="L1091" s="48" t="s">
        <v>2614</v>
      </c>
      <c r="M1091" s="45" t="s">
        <v>117</v>
      </c>
      <c r="N1091" s="49">
        <v>0</v>
      </c>
      <c r="O1091" s="49">
        <v>0</v>
      </c>
      <c r="P1091" s="49">
        <v>0</v>
      </c>
      <c r="Q1091" s="45" t="s">
        <v>102</v>
      </c>
      <c r="R1091" s="45" t="s">
        <v>102</v>
      </c>
      <c r="S1091" s="45" t="s">
        <v>102</v>
      </c>
      <c r="T1091" s="45" t="s">
        <v>455</v>
      </c>
      <c r="U1091" s="50">
        <v>4</v>
      </c>
    </row>
    <row r="1092" spans="2:21" ht="14.5" outlineLevel="3">
      <c r="B1092" s="43" t="s">
        <v>3384</v>
      </c>
      <c r="C1092" s="44" t="s">
        <v>3385</v>
      </c>
      <c r="D1092" s="45" t="s">
        <v>102</v>
      </c>
      <c r="E1092" s="46" t="s">
        <v>102</v>
      </c>
      <c r="F1092" s="45" t="s">
        <v>102</v>
      </c>
      <c r="G1092" s="46" t="s">
        <v>102</v>
      </c>
      <c r="H1092" s="47">
        <v>0</v>
      </c>
      <c r="I1092" s="47">
        <v>0</v>
      </c>
      <c r="J1092" s="46" t="s">
        <v>3371</v>
      </c>
      <c r="K1092" s="48">
        <v>1</v>
      </c>
      <c r="L1092" s="48" t="s">
        <v>2614</v>
      </c>
      <c r="M1092" s="45" t="s">
        <v>117</v>
      </c>
      <c r="N1092" s="49">
        <v>0</v>
      </c>
      <c r="O1092" s="49">
        <v>0</v>
      </c>
      <c r="P1092" s="49">
        <v>0</v>
      </c>
      <c r="Q1092" s="45" t="s">
        <v>102</v>
      </c>
      <c r="R1092" s="45" t="s">
        <v>102</v>
      </c>
      <c r="S1092" s="45" t="s">
        <v>102</v>
      </c>
      <c r="T1092" s="45" t="s">
        <v>1019</v>
      </c>
      <c r="U1092" s="50">
        <v>4</v>
      </c>
    </row>
    <row r="1093" spans="2:21" ht="14.5" outlineLevel="3">
      <c r="B1093" s="43" t="s">
        <v>3386</v>
      </c>
      <c r="C1093" s="44" t="s">
        <v>3387</v>
      </c>
      <c r="D1093" s="45" t="s">
        <v>102</v>
      </c>
      <c r="E1093" s="46" t="s">
        <v>102</v>
      </c>
      <c r="F1093" s="45" t="s">
        <v>102</v>
      </c>
      <c r="G1093" s="46" t="s">
        <v>102</v>
      </c>
      <c r="H1093" s="47">
        <v>0</v>
      </c>
      <c r="I1093" s="47">
        <v>0</v>
      </c>
      <c r="J1093" s="46" t="s">
        <v>3371</v>
      </c>
      <c r="K1093" s="48">
        <v>1</v>
      </c>
      <c r="L1093" s="48" t="s">
        <v>2614</v>
      </c>
      <c r="M1093" s="45" t="s">
        <v>117</v>
      </c>
      <c r="N1093" s="49">
        <v>0</v>
      </c>
      <c r="O1093" s="49">
        <v>0</v>
      </c>
      <c r="P1093" s="49">
        <v>0</v>
      </c>
      <c r="Q1093" s="45" t="s">
        <v>102</v>
      </c>
      <c r="R1093" s="45" t="s">
        <v>102</v>
      </c>
      <c r="S1093" s="45" t="s">
        <v>102</v>
      </c>
      <c r="T1093" s="45" t="s">
        <v>2815</v>
      </c>
      <c r="U1093" s="50">
        <v>4</v>
      </c>
    </row>
    <row r="1094" spans="2:21" ht="14.5" outlineLevel="3">
      <c r="B1094" s="43" t="s">
        <v>3388</v>
      </c>
      <c r="C1094" s="44" t="s">
        <v>3389</v>
      </c>
      <c r="D1094" s="45" t="s">
        <v>392</v>
      </c>
      <c r="E1094" s="46" t="s">
        <v>102</v>
      </c>
      <c r="F1094" s="45" t="s">
        <v>102</v>
      </c>
      <c r="G1094" s="46" t="s">
        <v>102</v>
      </c>
      <c r="H1094" s="47">
        <v>0</v>
      </c>
      <c r="I1094" s="47">
        <v>0</v>
      </c>
      <c r="J1094" s="46" t="s">
        <v>3371</v>
      </c>
      <c r="K1094" s="48">
        <v>1</v>
      </c>
      <c r="L1094" s="48" t="s">
        <v>2614</v>
      </c>
      <c r="M1094" s="45" t="s">
        <v>117</v>
      </c>
      <c r="N1094" s="49">
        <v>0</v>
      </c>
      <c r="O1094" s="49">
        <v>0</v>
      </c>
      <c r="P1094" s="49">
        <v>0</v>
      </c>
      <c r="Q1094" s="45" t="s">
        <v>102</v>
      </c>
      <c r="R1094" s="45" t="s">
        <v>102</v>
      </c>
      <c r="S1094" s="45" t="s">
        <v>102</v>
      </c>
      <c r="T1094" s="45" t="s">
        <v>461</v>
      </c>
      <c r="U1094" s="50">
        <v>4</v>
      </c>
    </row>
    <row r="1095" spans="2:21" ht="14.5" outlineLevel="3">
      <c r="B1095" s="43" t="s">
        <v>3390</v>
      </c>
      <c r="C1095" s="44" t="s">
        <v>3391</v>
      </c>
      <c r="D1095" s="45" t="s">
        <v>102</v>
      </c>
      <c r="E1095" s="46" t="s">
        <v>102</v>
      </c>
      <c r="F1095" s="45" t="s">
        <v>102</v>
      </c>
      <c r="G1095" s="46" t="s">
        <v>102</v>
      </c>
      <c r="H1095" s="47">
        <v>0</v>
      </c>
      <c r="I1095" s="47">
        <v>0</v>
      </c>
      <c r="J1095" s="46" t="s">
        <v>3371</v>
      </c>
      <c r="K1095" s="48">
        <v>1</v>
      </c>
      <c r="L1095" s="48" t="s">
        <v>2614</v>
      </c>
      <c r="M1095" s="45" t="s">
        <v>117</v>
      </c>
      <c r="N1095" s="49">
        <v>0</v>
      </c>
      <c r="O1095" s="49">
        <v>0</v>
      </c>
      <c r="P1095" s="49">
        <v>0</v>
      </c>
      <c r="Q1095" s="45" t="s">
        <v>102</v>
      </c>
      <c r="R1095" s="45" t="s">
        <v>102</v>
      </c>
      <c r="S1095" s="45" t="s">
        <v>102</v>
      </c>
      <c r="T1095" s="45" t="s">
        <v>466</v>
      </c>
      <c r="U1095" s="50">
        <v>4</v>
      </c>
    </row>
    <row r="1096" spans="2:21" ht="14.5" outlineLevel="3">
      <c r="B1096" s="43" t="s">
        <v>3392</v>
      </c>
      <c r="C1096" s="44" t="s">
        <v>3393</v>
      </c>
      <c r="D1096" s="45" t="s">
        <v>102</v>
      </c>
      <c r="E1096" s="46" t="s">
        <v>102</v>
      </c>
      <c r="F1096" s="45" t="s">
        <v>102</v>
      </c>
      <c r="G1096" s="46" t="s">
        <v>102</v>
      </c>
      <c r="H1096" s="47">
        <v>0</v>
      </c>
      <c r="I1096" s="47">
        <v>0</v>
      </c>
      <c r="J1096" s="46" t="s">
        <v>3371</v>
      </c>
      <c r="K1096" s="48">
        <v>1</v>
      </c>
      <c r="L1096" s="48" t="s">
        <v>2614</v>
      </c>
      <c r="M1096" s="45" t="s">
        <v>117</v>
      </c>
      <c r="N1096" s="49">
        <v>0</v>
      </c>
      <c r="O1096" s="49">
        <v>0</v>
      </c>
      <c r="P1096" s="49">
        <v>0</v>
      </c>
      <c r="Q1096" s="45" t="s">
        <v>102</v>
      </c>
      <c r="R1096" s="45" t="s">
        <v>102</v>
      </c>
      <c r="S1096" s="45" t="s">
        <v>102</v>
      </c>
      <c r="T1096" s="45" t="s">
        <v>472</v>
      </c>
      <c r="U1096" s="50">
        <v>4</v>
      </c>
    </row>
    <row r="1097" spans="2:21" ht="14.5" outlineLevel="3">
      <c r="B1097" s="43" t="s">
        <v>3394</v>
      </c>
      <c r="C1097" s="44" t="s">
        <v>3395</v>
      </c>
      <c r="D1097" s="45" t="s">
        <v>102</v>
      </c>
      <c r="E1097" s="46" t="s">
        <v>102</v>
      </c>
      <c r="F1097" s="45" t="s">
        <v>102</v>
      </c>
      <c r="G1097" s="46" t="s">
        <v>102</v>
      </c>
      <c r="H1097" s="47">
        <v>0</v>
      </c>
      <c r="I1097" s="47">
        <v>0</v>
      </c>
      <c r="J1097" s="46" t="s">
        <v>3371</v>
      </c>
      <c r="K1097" s="48">
        <v>1</v>
      </c>
      <c r="L1097" s="48" t="s">
        <v>2614</v>
      </c>
      <c r="M1097" s="45" t="s">
        <v>117</v>
      </c>
      <c r="N1097" s="49">
        <v>0</v>
      </c>
      <c r="O1097" s="49">
        <v>0</v>
      </c>
      <c r="P1097" s="49">
        <v>0</v>
      </c>
      <c r="Q1097" s="45" t="s">
        <v>102</v>
      </c>
      <c r="R1097" s="45" t="s">
        <v>102</v>
      </c>
      <c r="S1097" s="45" t="s">
        <v>102</v>
      </c>
      <c r="T1097" s="45" t="s">
        <v>2828</v>
      </c>
      <c r="U1097" s="50">
        <v>4</v>
      </c>
    </row>
    <row r="1098" spans="2:21" ht="14.5" outlineLevel="3">
      <c r="B1098" s="43" t="s">
        <v>3396</v>
      </c>
      <c r="C1098" s="44" t="s">
        <v>3397</v>
      </c>
      <c r="D1098" s="45" t="s">
        <v>111</v>
      </c>
      <c r="E1098" s="46" t="s">
        <v>102</v>
      </c>
      <c r="F1098" s="45" t="s">
        <v>102</v>
      </c>
      <c r="G1098" s="46" t="s">
        <v>102</v>
      </c>
      <c r="H1098" s="47">
        <v>0</v>
      </c>
      <c r="I1098" s="47">
        <v>0</v>
      </c>
      <c r="J1098" s="46" t="s">
        <v>3371</v>
      </c>
      <c r="K1098" s="48">
        <v>1</v>
      </c>
      <c r="L1098" s="48" t="s">
        <v>2614</v>
      </c>
      <c r="M1098" s="45" t="s">
        <v>117</v>
      </c>
      <c r="N1098" s="49">
        <v>0</v>
      </c>
      <c r="O1098" s="49">
        <v>0</v>
      </c>
      <c r="P1098" s="49">
        <v>0</v>
      </c>
      <c r="Q1098" s="45" t="s">
        <v>102</v>
      </c>
      <c r="R1098" s="45" t="s">
        <v>102</v>
      </c>
      <c r="S1098" s="45" t="s">
        <v>102</v>
      </c>
      <c r="T1098" s="45" t="s">
        <v>2773</v>
      </c>
      <c r="U1098" s="50">
        <v>4</v>
      </c>
    </row>
    <row r="1099" spans="2:21" ht="14.5" outlineLevel="3">
      <c r="B1099" s="43" t="s">
        <v>3398</v>
      </c>
      <c r="C1099" s="44" t="s">
        <v>3399</v>
      </c>
      <c r="D1099" s="45" t="s">
        <v>102</v>
      </c>
      <c r="E1099" s="46" t="s">
        <v>102</v>
      </c>
      <c r="F1099" s="45" t="s">
        <v>102</v>
      </c>
      <c r="G1099" s="46" t="s">
        <v>102</v>
      </c>
      <c r="H1099" s="47">
        <v>0</v>
      </c>
      <c r="I1099" s="47">
        <v>0</v>
      </c>
      <c r="J1099" s="46" t="s">
        <v>3371</v>
      </c>
      <c r="K1099" s="48">
        <v>1</v>
      </c>
      <c r="L1099" s="48" t="s">
        <v>2614</v>
      </c>
      <c r="M1099" s="45" t="s">
        <v>117</v>
      </c>
      <c r="N1099" s="49">
        <v>0</v>
      </c>
      <c r="O1099" s="49">
        <v>0</v>
      </c>
      <c r="P1099" s="49">
        <v>0</v>
      </c>
      <c r="Q1099" s="45" t="s">
        <v>102</v>
      </c>
      <c r="R1099" s="45" t="s">
        <v>102</v>
      </c>
      <c r="S1099" s="45" t="s">
        <v>102</v>
      </c>
      <c r="T1099" s="45" t="s">
        <v>2831</v>
      </c>
      <c r="U1099" s="50">
        <v>4</v>
      </c>
    </row>
    <row r="1100" spans="2:21" ht="14.5" outlineLevel="3">
      <c r="B1100" s="43" t="s">
        <v>3400</v>
      </c>
      <c r="C1100" s="44" t="s">
        <v>3401</v>
      </c>
      <c r="D1100" s="45" t="s">
        <v>102</v>
      </c>
      <c r="E1100" s="46" t="s">
        <v>102</v>
      </c>
      <c r="F1100" s="45" t="s">
        <v>102</v>
      </c>
      <c r="G1100" s="46" t="s">
        <v>102</v>
      </c>
      <c r="H1100" s="47">
        <v>0</v>
      </c>
      <c r="I1100" s="47">
        <v>0</v>
      </c>
      <c r="J1100" s="46" t="s">
        <v>3371</v>
      </c>
      <c r="K1100" s="48">
        <v>1</v>
      </c>
      <c r="L1100" s="48" t="s">
        <v>2614</v>
      </c>
      <c r="M1100" s="45" t="s">
        <v>117</v>
      </c>
      <c r="N1100" s="49">
        <v>0</v>
      </c>
      <c r="O1100" s="49">
        <v>0</v>
      </c>
      <c r="P1100" s="49">
        <v>0</v>
      </c>
      <c r="Q1100" s="45" t="s">
        <v>102</v>
      </c>
      <c r="R1100" s="45" t="s">
        <v>102</v>
      </c>
      <c r="S1100" s="45" t="s">
        <v>102</v>
      </c>
      <c r="T1100" s="45" t="s">
        <v>3402</v>
      </c>
      <c r="U1100" s="50">
        <v>4</v>
      </c>
    </row>
    <row r="1101" spans="2:21" ht="14.5" outlineLevel="3">
      <c r="B1101" s="43" t="s">
        <v>3403</v>
      </c>
      <c r="C1101" s="44" t="s">
        <v>3404</v>
      </c>
      <c r="D1101" s="45" t="s">
        <v>102</v>
      </c>
      <c r="E1101" s="46" t="s">
        <v>102</v>
      </c>
      <c r="F1101" s="45" t="s">
        <v>102</v>
      </c>
      <c r="G1101" s="46" t="s">
        <v>102</v>
      </c>
      <c r="H1101" s="47">
        <v>0</v>
      </c>
      <c r="I1101" s="47">
        <v>0</v>
      </c>
      <c r="J1101" s="46" t="s">
        <v>3371</v>
      </c>
      <c r="K1101" s="48">
        <v>1</v>
      </c>
      <c r="L1101" s="48" t="s">
        <v>2614</v>
      </c>
      <c r="M1101" s="45" t="s">
        <v>117</v>
      </c>
      <c r="N1101" s="49">
        <v>0</v>
      </c>
      <c r="O1101" s="49">
        <v>0</v>
      </c>
      <c r="P1101" s="49">
        <v>0</v>
      </c>
      <c r="Q1101" s="45" t="s">
        <v>102</v>
      </c>
      <c r="R1101" s="45" t="s">
        <v>102</v>
      </c>
      <c r="S1101" s="45" t="s">
        <v>102</v>
      </c>
      <c r="T1101" s="45" t="s">
        <v>527</v>
      </c>
      <c r="U1101" s="50">
        <v>4</v>
      </c>
    </row>
    <row r="1102" spans="2:21" ht="14.5" outlineLevel="3">
      <c r="B1102" s="43" t="s">
        <v>3405</v>
      </c>
      <c r="C1102" s="44" t="s">
        <v>3406</v>
      </c>
      <c r="D1102" s="45" t="s">
        <v>392</v>
      </c>
      <c r="E1102" s="46" t="s">
        <v>102</v>
      </c>
      <c r="F1102" s="45" t="s">
        <v>102</v>
      </c>
      <c r="G1102" s="46" t="s">
        <v>102</v>
      </c>
      <c r="H1102" s="47">
        <v>0</v>
      </c>
      <c r="I1102" s="47">
        <v>0</v>
      </c>
      <c r="J1102" s="46" t="s">
        <v>3371</v>
      </c>
      <c r="K1102" s="48">
        <v>1</v>
      </c>
      <c r="L1102" s="48" t="s">
        <v>2614</v>
      </c>
      <c r="M1102" s="45" t="s">
        <v>117</v>
      </c>
      <c r="N1102" s="49">
        <v>0</v>
      </c>
      <c r="O1102" s="49">
        <v>0</v>
      </c>
      <c r="P1102" s="49">
        <v>0</v>
      </c>
      <c r="Q1102" s="45" t="s">
        <v>102</v>
      </c>
      <c r="R1102" s="45" t="s">
        <v>102</v>
      </c>
      <c r="S1102" s="45" t="s">
        <v>102</v>
      </c>
      <c r="T1102" s="45" t="s">
        <v>3407</v>
      </c>
      <c r="U1102" s="50">
        <v>4</v>
      </c>
    </row>
    <row r="1103" spans="2:21" ht="14.5" outlineLevel="3">
      <c r="B1103" s="43" t="s">
        <v>3408</v>
      </c>
      <c r="C1103" s="44" t="s">
        <v>3409</v>
      </c>
      <c r="D1103" s="45" t="s">
        <v>102</v>
      </c>
      <c r="E1103" s="46" t="s">
        <v>102</v>
      </c>
      <c r="F1103" s="45" t="s">
        <v>102</v>
      </c>
      <c r="G1103" s="46" t="s">
        <v>102</v>
      </c>
      <c r="H1103" s="47">
        <v>0</v>
      </c>
      <c r="I1103" s="47">
        <v>0</v>
      </c>
      <c r="J1103" s="46" t="s">
        <v>3371</v>
      </c>
      <c r="K1103" s="48">
        <v>1</v>
      </c>
      <c r="L1103" s="48" t="s">
        <v>2614</v>
      </c>
      <c r="M1103" s="45" t="s">
        <v>117</v>
      </c>
      <c r="N1103" s="49">
        <v>0</v>
      </c>
      <c r="O1103" s="49">
        <v>0</v>
      </c>
      <c r="P1103" s="49">
        <v>0</v>
      </c>
      <c r="Q1103" s="45" t="s">
        <v>102</v>
      </c>
      <c r="R1103" s="45" t="s">
        <v>102</v>
      </c>
      <c r="S1103" s="45" t="s">
        <v>102</v>
      </c>
      <c r="T1103" s="45" t="s">
        <v>3410</v>
      </c>
      <c r="U1103" s="50">
        <v>4</v>
      </c>
    </row>
    <row r="1104" spans="2:21" ht="14.5" outlineLevel="3">
      <c r="B1104" s="43" t="s">
        <v>3411</v>
      </c>
      <c r="C1104" s="44" t="s">
        <v>3412</v>
      </c>
      <c r="D1104" s="45" t="s">
        <v>3413</v>
      </c>
      <c r="E1104" s="46" t="s">
        <v>102</v>
      </c>
      <c r="F1104" s="45" t="s">
        <v>102</v>
      </c>
      <c r="G1104" s="46" t="s">
        <v>102</v>
      </c>
      <c r="H1104" s="47">
        <v>0</v>
      </c>
      <c r="I1104" s="47">
        <v>0</v>
      </c>
      <c r="J1104" s="46" t="s">
        <v>3414</v>
      </c>
      <c r="K1104" s="48">
        <v>1</v>
      </c>
      <c r="L1104" s="48" t="s">
        <v>2614</v>
      </c>
      <c r="M1104" s="45" t="s">
        <v>117</v>
      </c>
      <c r="N1104" s="49">
        <v>0</v>
      </c>
      <c r="O1104" s="49">
        <v>0</v>
      </c>
      <c r="P1104" s="49">
        <v>0</v>
      </c>
      <c r="Q1104" s="45" t="s">
        <v>102</v>
      </c>
      <c r="R1104" s="45" t="s">
        <v>102</v>
      </c>
      <c r="S1104" s="45" t="s">
        <v>102</v>
      </c>
      <c r="T1104" s="45" t="s">
        <v>3415</v>
      </c>
      <c r="U1104" s="50">
        <v>4</v>
      </c>
    </row>
    <row r="1105" spans="2:21" ht="14.5" outlineLevel="3">
      <c r="B1105" s="43" t="s">
        <v>3416</v>
      </c>
      <c r="C1105" s="44" t="s">
        <v>3417</v>
      </c>
      <c r="D1105" s="45" t="s">
        <v>3413</v>
      </c>
      <c r="E1105" s="46" t="s">
        <v>102</v>
      </c>
      <c r="F1105" s="45" t="s">
        <v>102</v>
      </c>
      <c r="G1105" s="46" t="s">
        <v>102</v>
      </c>
      <c r="H1105" s="47">
        <v>0</v>
      </c>
      <c r="I1105" s="47">
        <v>0</v>
      </c>
      <c r="J1105" s="46" t="s">
        <v>3414</v>
      </c>
      <c r="K1105" s="48">
        <v>1</v>
      </c>
      <c r="L1105" s="48" t="s">
        <v>2614</v>
      </c>
      <c r="M1105" s="45" t="s">
        <v>117</v>
      </c>
      <c r="N1105" s="49">
        <v>0</v>
      </c>
      <c r="O1105" s="49">
        <v>0</v>
      </c>
      <c r="P1105" s="49">
        <v>0</v>
      </c>
      <c r="Q1105" s="45" t="s">
        <v>102</v>
      </c>
      <c r="R1105" s="45" t="s">
        <v>102</v>
      </c>
      <c r="S1105" s="45" t="s">
        <v>102</v>
      </c>
      <c r="T1105" s="45" t="s">
        <v>3418</v>
      </c>
      <c r="U1105" s="50">
        <v>4</v>
      </c>
    </row>
    <row r="1106" spans="2:21" ht="14.5" outlineLevel="3">
      <c r="B1106" s="43" t="s">
        <v>3419</v>
      </c>
      <c r="C1106" s="44" t="s">
        <v>3420</v>
      </c>
      <c r="D1106" s="45" t="s">
        <v>3413</v>
      </c>
      <c r="E1106" s="46" t="s">
        <v>102</v>
      </c>
      <c r="F1106" s="45" t="s">
        <v>102</v>
      </c>
      <c r="G1106" s="46" t="s">
        <v>102</v>
      </c>
      <c r="H1106" s="47">
        <v>0</v>
      </c>
      <c r="I1106" s="47">
        <v>0</v>
      </c>
      <c r="J1106" s="46" t="s">
        <v>3414</v>
      </c>
      <c r="K1106" s="48">
        <v>1</v>
      </c>
      <c r="L1106" s="48" t="s">
        <v>2614</v>
      </c>
      <c r="M1106" s="45" t="s">
        <v>117</v>
      </c>
      <c r="N1106" s="49">
        <v>0</v>
      </c>
      <c r="O1106" s="49">
        <v>0</v>
      </c>
      <c r="P1106" s="49">
        <v>0</v>
      </c>
      <c r="Q1106" s="45" t="s">
        <v>102</v>
      </c>
      <c r="R1106" s="45" t="s">
        <v>102</v>
      </c>
      <c r="S1106" s="45" t="s">
        <v>102</v>
      </c>
      <c r="T1106" s="45" t="s">
        <v>3421</v>
      </c>
      <c r="U1106" s="50">
        <v>4</v>
      </c>
    </row>
    <row r="1107" spans="2:21" ht="14.5" outlineLevel="3">
      <c r="B1107" s="43" t="s">
        <v>3422</v>
      </c>
      <c r="C1107" s="44" t="s">
        <v>3423</v>
      </c>
      <c r="D1107" s="45" t="s">
        <v>3413</v>
      </c>
      <c r="E1107" s="46" t="s">
        <v>102</v>
      </c>
      <c r="F1107" s="45" t="s">
        <v>102</v>
      </c>
      <c r="G1107" s="46" t="s">
        <v>102</v>
      </c>
      <c r="H1107" s="47">
        <v>0</v>
      </c>
      <c r="I1107" s="47">
        <v>0</v>
      </c>
      <c r="J1107" s="46" t="s">
        <v>3414</v>
      </c>
      <c r="K1107" s="48">
        <v>1</v>
      </c>
      <c r="L1107" s="48" t="s">
        <v>2614</v>
      </c>
      <c r="M1107" s="45" t="s">
        <v>117</v>
      </c>
      <c r="N1107" s="49">
        <v>0</v>
      </c>
      <c r="O1107" s="49">
        <v>0</v>
      </c>
      <c r="P1107" s="49">
        <v>0</v>
      </c>
      <c r="Q1107" s="45" t="s">
        <v>102</v>
      </c>
      <c r="R1107" s="45" t="s">
        <v>102</v>
      </c>
      <c r="S1107" s="45" t="s">
        <v>102</v>
      </c>
      <c r="T1107" s="45" t="s">
        <v>3424</v>
      </c>
      <c r="U1107" s="50">
        <v>4</v>
      </c>
    </row>
    <row r="1108" spans="2:21" ht="14.5" outlineLevel="2">
      <c r="B1108" s="35" t="s">
        <v>3425</v>
      </c>
      <c r="C1108" s="36" t="s">
        <v>3426</v>
      </c>
      <c r="D1108" s="37" t="s">
        <v>392</v>
      </c>
      <c r="E1108" s="38" t="s">
        <v>102</v>
      </c>
      <c r="F1108" s="37" t="s">
        <v>102</v>
      </c>
      <c r="G1108" s="38" t="s">
        <v>102</v>
      </c>
      <c r="H1108" s="39">
        <v>0</v>
      </c>
      <c r="I1108" s="39">
        <v>0</v>
      </c>
      <c r="J1108" s="38" t="s">
        <v>3414</v>
      </c>
      <c r="K1108" s="40">
        <v>1</v>
      </c>
      <c r="L1108" s="40" t="s">
        <v>2614</v>
      </c>
      <c r="M1108" s="37" t="s">
        <v>117</v>
      </c>
      <c r="N1108" s="41">
        <v>0</v>
      </c>
      <c r="O1108" s="41">
        <v>0</v>
      </c>
      <c r="P1108" s="41">
        <v>0</v>
      </c>
      <c r="Q1108" s="37" t="s">
        <v>102</v>
      </c>
      <c r="R1108" s="37" t="s">
        <v>102</v>
      </c>
      <c r="S1108" s="37" t="s">
        <v>102</v>
      </c>
      <c r="T1108" s="37" t="s">
        <v>3427</v>
      </c>
      <c r="U1108" s="42">
        <v>4</v>
      </c>
    </row>
    <row r="1109" spans="2:21" ht="14.5" outlineLevel="3">
      <c r="B1109" s="43" t="s">
        <v>3428</v>
      </c>
      <c r="C1109" s="44" t="s">
        <v>3429</v>
      </c>
      <c r="D1109" s="45" t="s">
        <v>3430</v>
      </c>
      <c r="E1109" s="46" t="s">
        <v>102</v>
      </c>
      <c r="F1109" s="45" t="s">
        <v>102</v>
      </c>
      <c r="G1109" s="46" t="s">
        <v>102</v>
      </c>
      <c r="H1109" s="47">
        <v>0</v>
      </c>
      <c r="I1109" s="47">
        <v>0</v>
      </c>
      <c r="J1109" s="46" t="s">
        <v>3414</v>
      </c>
      <c r="K1109" s="48">
        <v>1</v>
      </c>
      <c r="L1109" s="48" t="s">
        <v>2614</v>
      </c>
      <c r="M1109" s="45" t="s">
        <v>117</v>
      </c>
      <c r="N1109" s="49">
        <v>0</v>
      </c>
      <c r="O1109" s="49">
        <v>0</v>
      </c>
      <c r="P1109" s="49">
        <v>0</v>
      </c>
      <c r="Q1109" s="45" t="s">
        <v>102</v>
      </c>
      <c r="R1109" s="45" t="s">
        <v>102</v>
      </c>
      <c r="S1109" s="45" t="s">
        <v>102</v>
      </c>
      <c r="T1109" s="45" t="s">
        <v>3431</v>
      </c>
      <c r="U1109" s="50">
        <v>4</v>
      </c>
    </row>
    <row r="1110" spans="2:21" ht="14.5" outlineLevel="3">
      <c r="B1110" s="43" t="s">
        <v>3432</v>
      </c>
      <c r="C1110" s="44" t="s">
        <v>3433</v>
      </c>
      <c r="D1110" s="45" t="s">
        <v>111</v>
      </c>
      <c r="E1110" s="46" t="s">
        <v>102</v>
      </c>
      <c r="F1110" s="45" t="s">
        <v>102</v>
      </c>
      <c r="G1110" s="46" t="s">
        <v>102</v>
      </c>
      <c r="H1110" s="47">
        <v>0</v>
      </c>
      <c r="I1110" s="47">
        <v>0</v>
      </c>
      <c r="J1110" s="46" t="s">
        <v>3414</v>
      </c>
      <c r="K1110" s="48">
        <v>1</v>
      </c>
      <c r="L1110" s="48" t="s">
        <v>2614</v>
      </c>
      <c r="M1110" s="45" t="s">
        <v>117</v>
      </c>
      <c r="N1110" s="49">
        <v>0</v>
      </c>
      <c r="O1110" s="49">
        <v>0</v>
      </c>
      <c r="P1110" s="49">
        <v>0</v>
      </c>
      <c r="Q1110" s="45" t="s">
        <v>102</v>
      </c>
      <c r="R1110" s="45" t="s">
        <v>102</v>
      </c>
      <c r="S1110" s="45" t="s">
        <v>102</v>
      </c>
      <c r="T1110" s="45" t="s">
        <v>3434</v>
      </c>
      <c r="U1110" s="50">
        <v>4</v>
      </c>
    </row>
    <row r="1111" spans="2:21" ht="14.5" outlineLevel="3">
      <c r="B1111" s="43" t="s">
        <v>3435</v>
      </c>
      <c r="C1111" s="44" t="s">
        <v>3436</v>
      </c>
      <c r="D1111" s="45" t="s">
        <v>102</v>
      </c>
      <c r="E1111" s="46" t="s">
        <v>102</v>
      </c>
      <c r="F1111" s="45" t="s">
        <v>102</v>
      </c>
      <c r="G1111" s="46" t="s">
        <v>102</v>
      </c>
      <c r="H1111" s="47">
        <v>0</v>
      </c>
      <c r="I1111" s="47">
        <v>0</v>
      </c>
      <c r="J1111" s="46" t="s">
        <v>102</v>
      </c>
      <c r="K1111" s="48">
        <v>0</v>
      </c>
      <c r="L1111" s="48" t="s">
        <v>102</v>
      </c>
      <c r="M1111" s="45" t="s">
        <v>102</v>
      </c>
      <c r="N1111" s="49">
        <v>0</v>
      </c>
      <c r="O1111" s="49">
        <v>0</v>
      </c>
      <c r="P1111" s="49">
        <v>0</v>
      </c>
      <c r="Q1111" s="45" t="s">
        <v>102</v>
      </c>
      <c r="R1111" s="45" t="s">
        <v>102</v>
      </c>
      <c r="S1111" s="45" t="s">
        <v>3437</v>
      </c>
      <c r="T1111" s="45" t="s">
        <v>102</v>
      </c>
      <c r="U1111" s="50">
        <v>3</v>
      </c>
    </row>
    <row r="1112" spans="2:21" ht="14.5" outlineLevel="3">
      <c r="B1112" s="43" t="s">
        <v>3438</v>
      </c>
      <c r="C1112" s="44" t="s">
        <v>3439</v>
      </c>
      <c r="D1112" s="45" t="s">
        <v>458</v>
      </c>
      <c r="E1112" s="46" t="s">
        <v>102</v>
      </c>
      <c r="F1112" s="45" t="s">
        <v>102</v>
      </c>
      <c r="G1112" s="46" t="s">
        <v>102</v>
      </c>
      <c r="H1112" s="47">
        <v>0</v>
      </c>
      <c r="I1112" s="47">
        <v>0</v>
      </c>
      <c r="J1112" s="46" t="s">
        <v>3371</v>
      </c>
      <c r="K1112" s="48">
        <v>1</v>
      </c>
      <c r="L1112" s="48" t="s">
        <v>2614</v>
      </c>
      <c r="M1112" s="45" t="s">
        <v>117</v>
      </c>
      <c r="N1112" s="49">
        <v>0</v>
      </c>
      <c r="O1112" s="49">
        <v>0</v>
      </c>
      <c r="P1112" s="49">
        <v>0</v>
      </c>
      <c r="Q1112" s="45" t="s">
        <v>102</v>
      </c>
      <c r="R1112" s="45" t="s">
        <v>102</v>
      </c>
      <c r="S1112" s="45" t="s">
        <v>102</v>
      </c>
      <c r="T1112" s="45" t="s">
        <v>2781</v>
      </c>
      <c r="U1112" s="50">
        <v>4</v>
      </c>
    </row>
    <row r="1113" spans="2:21" ht="14.5" outlineLevel="3">
      <c r="B1113" s="43" t="s">
        <v>3440</v>
      </c>
      <c r="C1113" s="44" t="s">
        <v>3441</v>
      </c>
      <c r="D1113" s="45" t="s">
        <v>458</v>
      </c>
      <c r="E1113" s="46" t="s">
        <v>102</v>
      </c>
      <c r="F1113" s="45" t="s">
        <v>102</v>
      </c>
      <c r="G1113" s="46" t="s">
        <v>102</v>
      </c>
      <c r="H1113" s="47">
        <v>0</v>
      </c>
      <c r="I1113" s="47">
        <v>0</v>
      </c>
      <c r="J1113" s="46" t="s">
        <v>3371</v>
      </c>
      <c r="K1113" s="48">
        <v>1</v>
      </c>
      <c r="L1113" s="48" t="s">
        <v>2614</v>
      </c>
      <c r="M1113" s="45" t="s">
        <v>117</v>
      </c>
      <c r="N1113" s="49">
        <v>0</v>
      </c>
      <c r="O1113" s="49">
        <v>0</v>
      </c>
      <c r="P1113" s="49">
        <v>0</v>
      </c>
      <c r="Q1113" s="45" t="s">
        <v>102</v>
      </c>
      <c r="R1113" s="45" t="s">
        <v>102</v>
      </c>
      <c r="S1113" s="45" t="s">
        <v>102</v>
      </c>
      <c r="T1113" s="45" t="s">
        <v>2740</v>
      </c>
      <c r="U1113" s="50">
        <v>4</v>
      </c>
    </row>
    <row r="1114" spans="2:21" ht="14.5" outlineLevel="3">
      <c r="B1114" s="43" t="s">
        <v>3442</v>
      </c>
      <c r="C1114" s="44" t="s">
        <v>3443</v>
      </c>
      <c r="D1114" s="45" t="s">
        <v>458</v>
      </c>
      <c r="E1114" s="46" t="s">
        <v>102</v>
      </c>
      <c r="F1114" s="45" t="s">
        <v>102</v>
      </c>
      <c r="G1114" s="46" t="s">
        <v>102</v>
      </c>
      <c r="H1114" s="47">
        <v>0</v>
      </c>
      <c r="I1114" s="47">
        <v>0</v>
      </c>
      <c r="J1114" s="46" t="s">
        <v>3371</v>
      </c>
      <c r="K1114" s="48">
        <v>1</v>
      </c>
      <c r="L1114" s="48" t="s">
        <v>2614</v>
      </c>
      <c r="M1114" s="45" t="s">
        <v>117</v>
      </c>
      <c r="N1114" s="49">
        <v>0</v>
      </c>
      <c r="O1114" s="49">
        <v>0</v>
      </c>
      <c r="P1114" s="49">
        <v>0</v>
      </c>
      <c r="Q1114" s="45" t="s">
        <v>102</v>
      </c>
      <c r="R1114" s="45" t="s">
        <v>102</v>
      </c>
      <c r="S1114" s="45" t="s">
        <v>102</v>
      </c>
      <c r="T1114" s="45" t="s">
        <v>2784</v>
      </c>
      <c r="U1114" s="50">
        <v>4</v>
      </c>
    </row>
    <row r="1115" spans="2:21" ht="14.5" outlineLevel="3">
      <c r="B1115" s="43" t="s">
        <v>3444</v>
      </c>
      <c r="C1115" s="44" t="s">
        <v>3445</v>
      </c>
      <c r="D1115" s="45" t="s">
        <v>458</v>
      </c>
      <c r="E1115" s="46" t="s">
        <v>102</v>
      </c>
      <c r="F1115" s="45" t="s">
        <v>102</v>
      </c>
      <c r="G1115" s="46" t="s">
        <v>102</v>
      </c>
      <c r="H1115" s="47">
        <v>0</v>
      </c>
      <c r="I1115" s="47">
        <v>0</v>
      </c>
      <c r="J1115" s="46" t="s">
        <v>3371</v>
      </c>
      <c r="K1115" s="48">
        <v>1</v>
      </c>
      <c r="L1115" s="48" t="s">
        <v>2614</v>
      </c>
      <c r="M1115" s="45" t="s">
        <v>117</v>
      </c>
      <c r="N1115" s="49">
        <v>0</v>
      </c>
      <c r="O1115" s="49">
        <v>0</v>
      </c>
      <c r="P1115" s="49">
        <v>0</v>
      </c>
      <c r="Q1115" s="45" t="s">
        <v>102</v>
      </c>
      <c r="R1115" s="45" t="s">
        <v>102</v>
      </c>
      <c r="S1115" s="45" t="s">
        <v>102</v>
      </c>
      <c r="T1115" s="45" t="s">
        <v>2787</v>
      </c>
      <c r="U1115" s="50">
        <v>4</v>
      </c>
    </row>
    <row r="1116" spans="2:21" ht="14.5" outlineLevel="3">
      <c r="B1116" s="43" t="s">
        <v>3446</v>
      </c>
      <c r="C1116" s="44" t="s">
        <v>3447</v>
      </c>
      <c r="D1116" s="45" t="s">
        <v>458</v>
      </c>
      <c r="E1116" s="46" t="s">
        <v>102</v>
      </c>
      <c r="F1116" s="45" t="s">
        <v>102</v>
      </c>
      <c r="G1116" s="46" t="s">
        <v>102</v>
      </c>
      <c r="H1116" s="47">
        <v>0</v>
      </c>
      <c r="I1116" s="47">
        <v>0</v>
      </c>
      <c r="J1116" s="46" t="s">
        <v>3371</v>
      </c>
      <c r="K1116" s="48">
        <v>1</v>
      </c>
      <c r="L1116" s="48" t="s">
        <v>2614</v>
      </c>
      <c r="M1116" s="45" t="s">
        <v>117</v>
      </c>
      <c r="N1116" s="49">
        <v>0</v>
      </c>
      <c r="O1116" s="49">
        <v>0</v>
      </c>
      <c r="P1116" s="49">
        <v>0</v>
      </c>
      <c r="Q1116" s="45" t="s">
        <v>102</v>
      </c>
      <c r="R1116" s="45" t="s">
        <v>102</v>
      </c>
      <c r="S1116" s="45" t="s">
        <v>102</v>
      </c>
      <c r="T1116" s="45" t="s">
        <v>3448</v>
      </c>
      <c r="U1116" s="50">
        <v>4</v>
      </c>
    </row>
    <row r="1117" spans="2:21" ht="14.5" outlineLevel="3">
      <c r="B1117" s="43" t="s">
        <v>3449</v>
      </c>
      <c r="C1117" s="44" t="s">
        <v>3450</v>
      </c>
      <c r="D1117" s="45" t="s">
        <v>458</v>
      </c>
      <c r="E1117" s="46" t="s">
        <v>102</v>
      </c>
      <c r="F1117" s="45" t="s">
        <v>102</v>
      </c>
      <c r="G1117" s="46" t="s">
        <v>102</v>
      </c>
      <c r="H1117" s="47">
        <v>0</v>
      </c>
      <c r="I1117" s="47">
        <v>0</v>
      </c>
      <c r="J1117" s="46" t="s">
        <v>3371</v>
      </c>
      <c r="K1117" s="48">
        <v>1</v>
      </c>
      <c r="L1117" s="48" t="s">
        <v>2614</v>
      </c>
      <c r="M1117" s="45" t="s">
        <v>117</v>
      </c>
      <c r="N1117" s="49">
        <v>0</v>
      </c>
      <c r="O1117" s="49">
        <v>0</v>
      </c>
      <c r="P1117" s="49">
        <v>0</v>
      </c>
      <c r="Q1117" s="45" t="s">
        <v>102</v>
      </c>
      <c r="R1117" s="45" t="s">
        <v>102</v>
      </c>
      <c r="S1117" s="45" t="s">
        <v>102</v>
      </c>
      <c r="T1117" s="45" t="s">
        <v>466</v>
      </c>
      <c r="U1117" s="50">
        <v>4</v>
      </c>
    </row>
    <row r="1118" spans="2:21" ht="14.5" outlineLevel="3">
      <c r="B1118" s="43" t="s">
        <v>3451</v>
      </c>
      <c r="C1118" s="44" t="s">
        <v>3452</v>
      </c>
      <c r="D1118" s="45" t="s">
        <v>458</v>
      </c>
      <c r="E1118" s="46" t="s">
        <v>102</v>
      </c>
      <c r="F1118" s="45" t="s">
        <v>102</v>
      </c>
      <c r="G1118" s="46" t="s">
        <v>102</v>
      </c>
      <c r="H1118" s="47">
        <v>0</v>
      </c>
      <c r="I1118" s="47">
        <v>0</v>
      </c>
      <c r="J1118" s="46" t="s">
        <v>3371</v>
      </c>
      <c r="K1118" s="48">
        <v>1</v>
      </c>
      <c r="L1118" s="48" t="s">
        <v>2614</v>
      </c>
      <c r="M1118" s="45" t="s">
        <v>117</v>
      </c>
      <c r="N1118" s="49">
        <v>0</v>
      </c>
      <c r="O1118" s="49">
        <v>0</v>
      </c>
      <c r="P1118" s="49">
        <v>0</v>
      </c>
      <c r="Q1118" s="45" t="s">
        <v>102</v>
      </c>
      <c r="R1118" s="45" t="s">
        <v>102</v>
      </c>
      <c r="S1118" s="45" t="s">
        <v>102</v>
      </c>
      <c r="T1118" s="45" t="s">
        <v>3453</v>
      </c>
      <c r="U1118" s="50">
        <v>4</v>
      </c>
    </row>
    <row r="1119" spans="2:21" ht="14.5" outlineLevel="3">
      <c r="B1119" s="43" t="s">
        <v>3454</v>
      </c>
      <c r="C1119" s="44" t="s">
        <v>3455</v>
      </c>
      <c r="D1119" s="45" t="s">
        <v>458</v>
      </c>
      <c r="E1119" s="46" t="s">
        <v>102</v>
      </c>
      <c r="F1119" s="45" t="s">
        <v>102</v>
      </c>
      <c r="G1119" s="46" t="s">
        <v>102</v>
      </c>
      <c r="H1119" s="47">
        <v>0</v>
      </c>
      <c r="I1119" s="47">
        <v>0</v>
      </c>
      <c r="J1119" s="46" t="s">
        <v>3371</v>
      </c>
      <c r="K1119" s="48">
        <v>1</v>
      </c>
      <c r="L1119" s="48" t="s">
        <v>2614</v>
      </c>
      <c r="M1119" s="45" t="s">
        <v>117</v>
      </c>
      <c r="N1119" s="49">
        <v>0</v>
      </c>
      <c r="O1119" s="49">
        <v>0</v>
      </c>
      <c r="P1119" s="49">
        <v>0</v>
      </c>
      <c r="Q1119" s="45" t="s">
        <v>102</v>
      </c>
      <c r="R1119" s="45" t="s">
        <v>102</v>
      </c>
      <c r="S1119" s="45" t="s">
        <v>102</v>
      </c>
      <c r="T1119" s="45" t="s">
        <v>3456</v>
      </c>
      <c r="U1119" s="50">
        <v>4</v>
      </c>
    </row>
    <row r="1120" spans="2:21" ht="14.5" outlineLevel="3">
      <c r="B1120" s="43" t="s">
        <v>3457</v>
      </c>
      <c r="C1120" s="44" t="s">
        <v>3458</v>
      </c>
      <c r="D1120" s="45" t="s">
        <v>179</v>
      </c>
      <c r="E1120" s="46" t="s">
        <v>102</v>
      </c>
      <c r="F1120" s="45" t="s">
        <v>102</v>
      </c>
      <c r="G1120" s="46" t="s">
        <v>102</v>
      </c>
      <c r="H1120" s="47">
        <v>0</v>
      </c>
      <c r="I1120" s="47">
        <v>0</v>
      </c>
      <c r="J1120" s="46" t="s">
        <v>3371</v>
      </c>
      <c r="K1120" s="48">
        <v>1</v>
      </c>
      <c r="L1120" s="48" t="s">
        <v>2614</v>
      </c>
      <c r="M1120" s="45" t="s">
        <v>117</v>
      </c>
      <c r="N1120" s="49">
        <v>0</v>
      </c>
      <c r="O1120" s="49">
        <v>0</v>
      </c>
      <c r="P1120" s="49">
        <v>0</v>
      </c>
      <c r="Q1120" s="45" t="s">
        <v>102</v>
      </c>
      <c r="R1120" s="45" t="s">
        <v>102</v>
      </c>
      <c r="S1120" s="45" t="s">
        <v>102</v>
      </c>
      <c r="T1120" s="45" t="s">
        <v>3459</v>
      </c>
      <c r="U1120" s="50">
        <v>4</v>
      </c>
    </row>
    <row r="1121" spans="2:21" ht="14.5" outlineLevel="2">
      <c r="B1121" s="35" t="s">
        <v>3460</v>
      </c>
      <c r="C1121" s="36" t="s">
        <v>3461</v>
      </c>
      <c r="D1121" s="37" t="s">
        <v>179</v>
      </c>
      <c r="E1121" s="38" t="s">
        <v>102</v>
      </c>
      <c r="F1121" s="37" t="s">
        <v>102</v>
      </c>
      <c r="G1121" s="38" t="s">
        <v>102</v>
      </c>
      <c r="H1121" s="39">
        <v>0</v>
      </c>
      <c r="I1121" s="39">
        <v>0</v>
      </c>
      <c r="J1121" s="38" t="s">
        <v>3371</v>
      </c>
      <c r="K1121" s="40">
        <v>1</v>
      </c>
      <c r="L1121" s="40" t="s">
        <v>2614</v>
      </c>
      <c r="M1121" s="37" t="s">
        <v>117</v>
      </c>
      <c r="N1121" s="41">
        <v>0</v>
      </c>
      <c r="O1121" s="41">
        <v>0</v>
      </c>
      <c r="P1121" s="41">
        <v>0</v>
      </c>
      <c r="Q1121" s="37" t="s">
        <v>102</v>
      </c>
      <c r="R1121" s="37" t="s">
        <v>102</v>
      </c>
      <c r="S1121" s="37" t="s">
        <v>102</v>
      </c>
      <c r="T1121" s="37" t="s">
        <v>3462</v>
      </c>
      <c r="U1121" s="42">
        <v>4</v>
      </c>
    </row>
    <row r="1122" spans="2:21" ht="14.5" outlineLevel="3">
      <c r="B1122" s="43" t="s">
        <v>3463</v>
      </c>
      <c r="C1122" s="44" t="s">
        <v>3464</v>
      </c>
      <c r="D1122" s="45" t="s">
        <v>179</v>
      </c>
      <c r="E1122" s="46" t="s">
        <v>102</v>
      </c>
      <c r="F1122" s="45" t="s">
        <v>102</v>
      </c>
      <c r="G1122" s="46" t="s">
        <v>102</v>
      </c>
      <c r="H1122" s="47">
        <v>0</v>
      </c>
      <c r="I1122" s="47">
        <v>0</v>
      </c>
      <c r="J1122" s="46" t="s">
        <v>3371</v>
      </c>
      <c r="K1122" s="48">
        <v>1</v>
      </c>
      <c r="L1122" s="48" t="s">
        <v>2614</v>
      </c>
      <c r="M1122" s="45" t="s">
        <v>117</v>
      </c>
      <c r="N1122" s="49">
        <v>0</v>
      </c>
      <c r="O1122" s="49">
        <v>0</v>
      </c>
      <c r="P1122" s="49">
        <v>0</v>
      </c>
      <c r="Q1122" s="45" t="s">
        <v>102</v>
      </c>
      <c r="R1122" s="45" t="s">
        <v>102</v>
      </c>
      <c r="S1122" s="45" t="s">
        <v>102</v>
      </c>
      <c r="T1122" s="45" t="s">
        <v>3465</v>
      </c>
      <c r="U1122" s="50">
        <v>4</v>
      </c>
    </row>
    <row r="1123" spans="2:21" ht="14.5" outlineLevel="3">
      <c r="B1123" s="43" t="s">
        <v>3466</v>
      </c>
      <c r="C1123" s="44" t="s">
        <v>3467</v>
      </c>
      <c r="D1123" s="45" t="s">
        <v>392</v>
      </c>
      <c r="E1123" s="46" t="s">
        <v>102</v>
      </c>
      <c r="F1123" s="45" t="s">
        <v>102</v>
      </c>
      <c r="G1123" s="46" t="s">
        <v>102</v>
      </c>
      <c r="H1123" s="47">
        <v>0</v>
      </c>
      <c r="I1123" s="47">
        <v>0</v>
      </c>
      <c r="J1123" s="46" t="s">
        <v>3371</v>
      </c>
      <c r="K1123" s="48">
        <v>1</v>
      </c>
      <c r="L1123" s="48" t="s">
        <v>2614</v>
      </c>
      <c r="M1123" s="45" t="s">
        <v>117</v>
      </c>
      <c r="N1123" s="49">
        <v>0</v>
      </c>
      <c r="O1123" s="49">
        <v>0</v>
      </c>
      <c r="P1123" s="49">
        <v>0</v>
      </c>
      <c r="Q1123" s="45" t="s">
        <v>102</v>
      </c>
      <c r="R1123" s="45" t="s">
        <v>102</v>
      </c>
      <c r="S1123" s="45" t="s">
        <v>102</v>
      </c>
      <c r="T1123" s="45" t="s">
        <v>2854</v>
      </c>
      <c r="U1123" s="50">
        <v>4</v>
      </c>
    </row>
    <row r="1124" spans="2:21" ht="14.5" outlineLevel="3">
      <c r="B1124" s="43" t="s">
        <v>3468</v>
      </c>
      <c r="C1124" s="44" t="s">
        <v>3469</v>
      </c>
      <c r="D1124" s="45" t="s">
        <v>102</v>
      </c>
      <c r="E1124" s="46" t="s">
        <v>102</v>
      </c>
      <c r="F1124" s="45" t="s">
        <v>102</v>
      </c>
      <c r="G1124" s="46" t="s">
        <v>102</v>
      </c>
      <c r="H1124" s="47">
        <v>0</v>
      </c>
      <c r="I1124" s="47">
        <v>0</v>
      </c>
      <c r="J1124" s="46" t="s">
        <v>102</v>
      </c>
      <c r="K1124" s="48">
        <v>0</v>
      </c>
      <c r="L1124" s="48" t="s">
        <v>102</v>
      </c>
      <c r="M1124" s="45" t="s">
        <v>102</v>
      </c>
      <c r="N1124" s="49">
        <v>0</v>
      </c>
      <c r="O1124" s="49">
        <v>0</v>
      </c>
      <c r="P1124" s="49">
        <v>0</v>
      </c>
      <c r="Q1124" s="45" t="s">
        <v>102</v>
      </c>
      <c r="R1124" s="45" t="s">
        <v>102</v>
      </c>
      <c r="S1124" s="45" t="s">
        <v>3470</v>
      </c>
      <c r="T1124" s="45" t="s">
        <v>102</v>
      </c>
      <c r="U1124" s="50">
        <v>3</v>
      </c>
    </row>
    <row r="1125" spans="2:21" ht="14.5" outlineLevel="3">
      <c r="B1125" s="43" t="s">
        <v>3471</v>
      </c>
      <c r="C1125" s="44" t="s">
        <v>3472</v>
      </c>
      <c r="D1125" s="45" t="s">
        <v>179</v>
      </c>
      <c r="E1125" s="46" t="s">
        <v>102</v>
      </c>
      <c r="F1125" s="45" t="s">
        <v>102</v>
      </c>
      <c r="G1125" s="46" t="s">
        <v>102</v>
      </c>
      <c r="H1125" s="47">
        <v>0</v>
      </c>
      <c r="I1125" s="47">
        <v>0</v>
      </c>
      <c r="J1125" s="46" t="s">
        <v>3371</v>
      </c>
      <c r="K1125" s="48">
        <v>1</v>
      </c>
      <c r="L1125" s="48" t="s">
        <v>2614</v>
      </c>
      <c r="M1125" s="45" t="s">
        <v>117</v>
      </c>
      <c r="N1125" s="49">
        <v>0</v>
      </c>
      <c r="O1125" s="49">
        <v>0</v>
      </c>
      <c r="P1125" s="49">
        <v>0</v>
      </c>
      <c r="Q1125" s="45" t="s">
        <v>102</v>
      </c>
      <c r="R1125" s="45" t="s">
        <v>102</v>
      </c>
      <c r="S1125" s="45" t="s">
        <v>102</v>
      </c>
      <c r="T1125" s="45" t="s">
        <v>2781</v>
      </c>
      <c r="U1125" s="50">
        <v>4</v>
      </c>
    </row>
    <row r="1126" spans="2:21" ht="14.5" outlineLevel="3">
      <c r="B1126" s="43" t="s">
        <v>3473</v>
      </c>
      <c r="C1126" s="44" t="s">
        <v>3474</v>
      </c>
      <c r="D1126" s="45" t="s">
        <v>179</v>
      </c>
      <c r="E1126" s="46" t="s">
        <v>102</v>
      </c>
      <c r="F1126" s="45" t="s">
        <v>102</v>
      </c>
      <c r="G1126" s="46" t="s">
        <v>102</v>
      </c>
      <c r="H1126" s="47">
        <v>0</v>
      </c>
      <c r="I1126" s="47">
        <v>0</v>
      </c>
      <c r="J1126" s="46" t="s">
        <v>3371</v>
      </c>
      <c r="K1126" s="48">
        <v>1</v>
      </c>
      <c r="L1126" s="48" t="s">
        <v>2614</v>
      </c>
      <c r="M1126" s="45" t="s">
        <v>117</v>
      </c>
      <c r="N1126" s="49">
        <v>0</v>
      </c>
      <c r="O1126" s="49">
        <v>0</v>
      </c>
      <c r="P1126" s="49">
        <v>0</v>
      </c>
      <c r="Q1126" s="45" t="s">
        <v>102</v>
      </c>
      <c r="R1126" s="45" t="s">
        <v>102</v>
      </c>
      <c r="S1126" s="45" t="s">
        <v>102</v>
      </c>
      <c r="T1126" s="45" t="s">
        <v>2740</v>
      </c>
      <c r="U1126" s="50">
        <v>4</v>
      </c>
    </row>
    <row r="1127" spans="2:21" ht="14.5" outlineLevel="3">
      <c r="B1127" s="43" t="s">
        <v>3475</v>
      </c>
      <c r="C1127" s="44" t="s">
        <v>3476</v>
      </c>
      <c r="D1127" s="45" t="s">
        <v>179</v>
      </c>
      <c r="E1127" s="46" t="s">
        <v>102</v>
      </c>
      <c r="F1127" s="45" t="s">
        <v>102</v>
      </c>
      <c r="G1127" s="46" t="s">
        <v>102</v>
      </c>
      <c r="H1127" s="47">
        <v>0</v>
      </c>
      <c r="I1127" s="47">
        <v>0</v>
      </c>
      <c r="J1127" s="46" t="s">
        <v>3371</v>
      </c>
      <c r="K1127" s="48">
        <v>1</v>
      </c>
      <c r="L1127" s="48" t="s">
        <v>2614</v>
      </c>
      <c r="M1127" s="45" t="s">
        <v>117</v>
      </c>
      <c r="N1127" s="49">
        <v>0</v>
      </c>
      <c r="O1127" s="49">
        <v>0</v>
      </c>
      <c r="P1127" s="49">
        <v>0</v>
      </c>
      <c r="Q1127" s="45" t="s">
        <v>102</v>
      </c>
      <c r="R1127" s="45" t="s">
        <v>102</v>
      </c>
      <c r="S1127" s="45" t="s">
        <v>102</v>
      </c>
      <c r="T1127" s="45" t="s">
        <v>3477</v>
      </c>
      <c r="U1127" s="50">
        <v>4</v>
      </c>
    </row>
    <row r="1128" spans="2:21" ht="14.5" outlineLevel="3">
      <c r="B1128" s="43" t="s">
        <v>3478</v>
      </c>
      <c r="C1128" s="44" t="s">
        <v>3479</v>
      </c>
      <c r="D1128" s="45" t="s">
        <v>179</v>
      </c>
      <c r="E1128" s="46" t="s">
        <v>102</v>
      </c>
      <c r="F1128" s="45" t="s">
        <v>102</v>
      </c>
      <c r="G1128" s="46" t="s">
        <v>102</v>
      </c>
      <c r="H1128" s="47">
        <v>0</v>
      </c>
      <c r="I1128" s="47">
        <v>0</v>
      </c>
      <c r="J1128" s="46" t="s">
        <v>3371</v>
      </c>
      <c r="K1128" s="48">
        <v>1</v>
      </c>
      <c r="L1128" s="48" t="s">
        <v>2614</v>
      </c>
      <c r="M1128" s="45" t="s">
        <v>117</v>
      </c>
      <c r="N1128" s="49">
        <v>0</v>
      </c>
      <c r="O1128" s="49">
        <v>0</v>
      </c>
      <c r="P1128" s="49">
        <v>0</v>
      </c>
      <c r="Q1128" s="45" t="s">
        <v>102</v>
      </c>
      <c r="R1128" s="45" t="s">
        <v>102</v>
      </c>
      <c r="S1128" s="45" t="s">
        <v>102</v>
      </c>
      <c r="T1128" s="45" t="s">
        <v>2790</v>
      </c>
      <c r="U1128" s="50">
        <v>4</v>
      </c>
    </row>
    <row r="1129" spans="2:21" ht="14.5" outlineLevel="3">
      <c r="B1129" s="43" t="s">
        <v>3480</v>
      </c>
      <c r="C1129" s="44" t="s">
        <v>3481</v>
      </c>
      <c r="D1129" s="45" t="s">
        <v>179</v>
      </c>
      <c r="E1129" s="46" t="s">
        <v>102</v>
      </c>
      <c r="F1129" s="45" t="s">
        <v>102</v>
      </c>
      <c r="G1129" s="46" t="s">
        <v>102</v>
      </c>
      <c r="H1129" s="47">
        <v>0</v>
      </c>
      <c r="I1129" s="47">
        <v>0</v>
      </c>
      <c r="J1129" s="46" t="s">
        <v>3371</v>
      </c>
      <c r="K1129" s="48">
        <v>1</v>
      </c>
      <c r="L1129" s="48" t="s">
        <v>2614</v>
      </c>
      <c r="M1129" s="45" t="s">
        <v>117</v>
      </c>
      <c r="N1129" s="49">
        <v>0</v>
      </c>
      <c r="O1129" s="49">
        <v>0</v>
      </c>
      <c r="P1129" s="49">
        <v>0</v>
      </c>
      <c r="Q1129" s="45" t="s">
        <v>102</v>
      </c>
      <c r="R1129" s="45" t="s">
        <v>102</v>
      </c>
      <c r="S1129" s="45" t="s">
        <v>102</v>
      </c>
      <c r="T1129" s="45" t="s">
        <v>3448</v>
      </c>
      <c r="U1129" s="50">
        <v>4</v>
      </c>
    </row>
    <row r="1130" spans="2:21" ht="14.5" outlineLevel="3">
      <c r="B1130" s="43" t="s">
        <v>3482</v>
      </c>
      <c r="C1130" s="44" t="s">
        <v>3483</v>
      </c>
      <c r="D1130" s="45" t="s">
        <v>179</v>
      </c>
      <c r="E1130" s="46" t="s">
        <v>102</v>
      </c>
      <c r="F1130" s="45" t="s">
        <v>102</v>
      </c>
      <c r="G1130" s="46" t="s">
        <v>102</v>
      </c>
      <c r="H1130" s="47">
        <v>0</v>
      </c>
      <c r="I1130" s="47">
        <v>0</v>
      </c>
      <c r="J1130" s="46" t="s">
        <v>3371</v>
      </c>
      <c r="K1130" s="48">
        <v>1</v>
      </c>
      <c r="L1130" s="48" t="s">
        <v>2614</v>
      </c>
      <c r="M1130" s="45" t="s">
        <v>117</v>
      </c>
      <c r="N1130" s="49">
        <v>0</v>
      </c>
      <c r="O1130" s="49">
        <v>0</v>
      </c>
      <c r="P1130" s="49">
        <v>0</v>
      </c>
      <c r="Q1130" s="45" t="s">
        <v>102</v>
      </c>
      <c r="R1130" s="45" t="s">
        <v>102</v>
      </c>
      <c r="S1130" s="45" t="s">
        <v>102</v>
      </c>
      <c r="T1130" s="45" t="s">
        <v>3484</v>
      </c>
      <c r="U1130" s="50">
        <v>4</v>
      </c>
    </row>
    <row r="1131" spans="2:21" ht="14.5" outlineLevel="3">
      <c r="B1131" s="43" t="s">
        <v>3485</v>
      </c>
      <c r="C1131" s="44" t="s">
        <v>3486</v>
      </c>
      <c r="D1131" s="45" t="s">
        <v>179</v>
      </c>
      <c r="E1131" s="46" t="s">
        <v>102</v>
      </c>
      <c r="F1131" s="45" t="s">
        <v>102</v>
      </c>
      <c r="G1131" s="46" t="s">
        <v>102</v>
      </c>
      <c r="H1131" s="47">
        <v>0</v>
      </c>
      <c r="I1131" s="47">
        <v>0</v>
      </c>
      <c r="J1131" s="46" t="s">
        <v>3371</v>
      </c>
      <c r="K1131" s="48">
        <v>1</v>
      </c>
      <c r="L1131" s="48" t="s">
        <v>2614</v>
      </c>
      <c r="M1131" s="45" t="s">
        <v>117</v>
      </c>
      <c r="N1131" s="49">
        <v>0</v>
      </c>
      <c r="O1131" s="49">
        <v>0</v>
      </c>
      <c r="P1131" s="49">
        <v>0</v>
      </c>
      <c r="Q1131" s="45" t="s">
        <v>102</v>
      </c>
      <c r="R1131" s="45" t="s">
        <v>102</v>
      </c>
      <c r="S1131" s="45" t="s">
        <v>102</v>
      </c>
      <c r="T1131" s="45" t="s">
        <v>2746</v>
      </c>
      <c r="U1131" s="50">
        <v>4</v>
      </c>
    </row>
    <row r="1132" spans="2:21" ht="14.5" outlineLevel="3">
      <c r="B1132" s="43" t="s">
        <v>3487</v>
      </c>
      <c r="C1132" s="44" t="s">
        <v>3488</v>
      </c>
      <c r="D1132" s="45" t="s">
        <v>179</v>
      </c>
      <c r="E1132" s="46" t="s">
        <v>102</v>
      </c>
      <c r="F1132" s="45" t="s">
        <v>102</v>
      </c>
      <c r="G1132" s="46" t="s">
        <v>102</v>
      </c>
      <c r="H1132" s="47">
        <v>0</v>
      </c>
      <c r="I1132" s="47">
        <v>0</v>
      </c>
      <c r="J1132" s="46" t="s">
        <v>3371</v>
      </c>
      <c r="K1132" s="48">
        <v>1</v>
      </c>
      <c r="L1132" s="48" t="s">
        <v>2614</v>
      </c>
      <c r="M1132" s="45" t="s">
        <v>117</v>
      </c>
      <c r="N1132" s="49">
        <v>0</v>
      </c>
      <c r="O1132" s="49">
        <v>0</v>
      </c>
      <c r="P1132" s="49">
        <v>0</v>
      </c>
      <c r="Q1132" s="45" t="s">
        <v>102</v>
      </c>
      <c r="R1132" s="45" t="s">
        <v>102</v>
      </c>
      <c r="S1132" s="45" t="s">
        <v>102</v>
      </c>
      <c r="T1132" s="45" t="s">
        <v>3456</v>
      </c>
      <c r="U1132" s="50">
        <v>4</v>
      </c>
    </row>
    <row r="1133" spans="2:21" ht="14.5" outlineLevel="3">
      <c r="B1133" s="43" t="s">
        <v>3489</v>
      </c>
      <c r="C1133" s="44" t="s">
        <v>3490</v>
      </c>
      <c r="D1133" s="45" t="s">
        <v>179</v>
      </c>
      <c r="E1133" s="46" t="s">
        <v>102</v>
      </c>
      <c r="F1133" s="45" t="s">
        <v>102</v>
      </c>
      <c r="G1133" s="46" t="s">
        <v>102</v>
      </c>
      <c r="H1133" s="47">
        <v>0</v>
      </c>
      <c r="I1133" s="47">
        <v>0</v>
      </c>
      <c r="J1133" s="46" t="s">
        <v>3371</v>
      </c>
      <c r="K1133" s="48">
        <v>1</v>
      </c>
      <c r="L1133" s="48" t="s">
        <v>2614</v>
      </c>
      <c r="M1133" s="45" t="s">
        <v>117</v>
      </c>
      <c r="N1133" s="49">
        <v>0</v>
      </c>
      <c r="O1133" s="49">
        <v>0</v>
      </c>
      <c r="P1133" s="49">
        <v>0</v>
      </c>
      <c r="Q1133" s="45" t="s">
        <v>102</v>
      </c>
      <c r="R1133" s="45" t="s">
        <v>102</v>
      </c>
      <c r="S1133" s="45" t="s">
        <v>102</v>
      </c>
      <c r="T1133" s="45" t="s">
        <v>3459</v>
      </c>
      <c r="U1133" s="50">
        <v>4</v>
      </c>
    </row>
    <row r="1134" spans="2:21" ht="14.5" outlineLevel="3">
      <c r="B1134" s="43" t="s">
        <v>3491</v>
      </c>
      <c r="C1134" s="44" t="s">
        <v>3492</v>
      </c>
      <c r="D1134" s="45" t="s">
        <v>276</v>
      </c>
      <c r="E1134" s="46" t="s">
        <v>102</v>
      </c>
      <c r="F1134" s="45" t="s">
        <v>102</v>
      </c>
      <c r="G1134" s="46" t="s">
        <v>102</v>
      </c>
      <c r="H1134" s="47">
        <v>0</v>
      </c>
      <c r="I1134" s="47">
        <v>0</v>
      </c>
      <c r="J1134" s="46" t="s">
        <v>3371</v>
      </c>
      <c r="K1134" s="48">
        <v>1</v>
      </c>
      <c r="L1134" s="48" t="s">
        <v>2614</v>
      </c>
      <c r="M1134" s="45" t="s">
        <v>117</v>
      </c>
      <c r="N1134" s="49">
        <v>0</v>
      </c>
      <c r="O1134" s="49">
        <v>0</v>
      </c>
      <c r="P1134" s="49">
        <v>0</v>
      </c>
      <c r="Q1134" s="45" t="s">
        <v>102</v>
      </c>
      <c r="R1134" s="45" t="s">
        <v>102</v>
      </c>
      <c r="S1134" s="45" t="s">
        <v>102</v>
      </c>
      <c r="T1134" s="45" t="s">
        <v>2770</v>
      </c>
      <c r="U1134" s="50">
        <v>4</v>
      </c>
    </row>
    <row r="1135" spans="2:21" ht="14.5" outlineLevel="3">
      <c r="B1135" s="43" t="s">
        <v>3493</v>
      </c>
      <c r="C1135" s="44" t="s">
        <v>3494</v>
      </c>
      <c r="D1135" s="45" t="s">
        <v>458</v>
      </c>
      <c r="E1135" s="46" t="s">
        <v>102</v>
      </c>
      <c r="F1135" s="45" t="s">
        <v>102</v>
      </c>
      <c r="G1135" s="46" t="s">
        <v>102</v>
      </c>
      <c r="H1135" s="47">
        <v>0</v>
      </c>
      <c r="I1135" s="47">
        <v>0</v>
      </c>
      <c r="J1135" s="46" t="s">
        <v>3371</v>
      </c>
      <c r="K1135" s="48">
        <v>1</v>
      </c>
      <c r="L1135" s="48" t="s">
        <v>2614</v>
      </c>
      <c r="M1135" s="45" t="s">
        <v>117</v>
      </c>
      <c r="N1135" s="49">
        <v>0</v>
      </c>
      <c r="O1135" s="49">
        <v>0</v>
      </c>
      <c r="P1135" s="49">
        <v>0</v>
      </c>
      <c r="Q1135" s="45" t="s">
        <v>102</v>
      </c>
      <c r="R1135" s="45" t="s">
        <v>102</v>
      </c>
      <c r="S1135" s="45" t="s">
        <v>102</v>
      </c>
      <c r="T1135" s="45" t="s">
        <v>3495</v>
      </c>
      <c r="U1135" s="50">
        <v>4</v>
      </c>
    </row>
    <row r="1136" spans="2:21" ht="14.5" outlineLevel="3">
      <c r="B1136" s="43" t="s">
        <v>3496</v>
      </c>
      <c r="C1136" s="44" t="s">
        <v>3497</v>
      </c>
      <c r="D1136" s="45" t="s">
        <v>458</v>
      </c>
      <c r="E1136" s="46" t="s">
        <v>102</v>
      </c>
      <c r="F1136" s="45" t="s">
        <v>102</v>
      </c>
      <c r="G1136" s="46" t="s">
        <v>102</v>
      </c>
      <c r="H1136" s="47">
        <v>0</v>
      </c>
      <c r="I1136" s="47">
        <v>0</v>
      </c>
      <c r="J1136" s="46" t="s">
        <v>3371</v>
      </c>
      <c r="K1136" s="48">
        <v>1</v>
      </c>
      <c r="L1136" s="48" t="s">
        <v>2614</v>
      </c>
      <c r="M1136" s="45" t="s">
        <v>117</v>
      </c>
      <c r="N1136" s="49">
        <v>0</v>
      </c>
      <c r="O1136" s="49">
        <v>0</v>
      </c>
      <c r="P1136" s="49">
        <v>0</v>
      </c>
      <c r="Q1136" s="45" t="s">
        <v>102</v>
      </c>
      <c r="R1136" s="45" t="s">
        <v>102</v>
      </c>
      <c r="S1136" s="45" t="s">
        <v>102</v>
      </c>
      <c r="T1136" s="45" t="s">
        <v>3498</v>
      </c>
      <c r="U1136" s="50">
        <v>4</v>
      </c>
    </row>
    <row r="1137" spans="2:21" ht="14.5" outlineLevel="3">
      <c r="B1137" s="43" t="s">
        <v>3499</v>
      </c>
      <c r="C1137" s="44" t="s">
        <v>3500</v>
      </c>
      <c r="D1137" s="45" t="s">
        <v>458</v>
      </c>
      <c r="E1137" s="46" t="s">
        <v>102</v>
      </c>
      <c r="F1137" s="45" t="s">
        <v>102</v>
      </c>
      <c r="G1137" s="46" t="s">
        <v>102</v>
      </c>
      <c r="H1137" s="47">
        <v>0</v>
      </c>
      <c r="I1137" s="47">
        <v>0</v>
      </c>
      <c r="J1137" s="46" t="s">
        <v>3371</v>
      </c>
      <c r="K1137" s="48">
        <v>1</v>
      </c>
      <c r="L1137" s="48" t="s">
        <v>2614</v>
      </c>
      <c r="M1137" s="45" t="s">
        <v>117</v>
      </c>
      <c r="N1137" s="49">
        <v>0</v>
      </c>
      <c r="O1137" s="49">
        <v>0</v>
      </c>
      <c r="P1137" s="49">
        <v>0</v>
      </c>
      <c r="Q1137" s="45" t="s">
        <v>102</v>
      </c>
      <c r="R1137" s="45" t="s">
        <v>102</v>
      </c>
      <c r="S1137" s="45" t="s">
        <v>102</v>
      </c>
      <c r="T1137" s="45" t="s">
        <v>3501</v>
      </c>
      <c r="U1137" s="50">
        <v>4</v>
      </c>
    </row>
    <row r="1138" spans="2:21" ht="14.5" outlineLevel="3">
      <c r="B1138" s="43" t="s">
        <v>3502</v>
      </c>
      <c r="C1138" s="44" t="s">
        <v>3503</v>
      </c>
      <c r="D1138" s="45" t="s">
        <v>179</v>
      </c>
      <c r="E1138" s="46" t="s">
        <v>102</v>
      </c>
      <c r="F1138" s="45" t="s">
        <v>102</v>
      </c>
      <c r="G1138" s="46" t="s">
        <v>102</v>
      </c>
      <c r="H1138" s="47">
        <v>0</v>
      </c>
      <c r="I1138" s="47">
        <v>0</v>
      </c>
      <c r="J1138" s="46" t="s">
        <v>3371</v>
      </c>
      <c r="K1138" s="48">
        <v>1</v>
      </c>
      <c r="L1138" s="48" t="s">
        <v>2614</v>
      </c>
      <c r="M1138" s="45" t="s">
        <v>117</v>
      </c>
      <c r="N1138" s="49">
        <v>0</v>
      </c>
      <c r="O1138" s="49">
        <v>0</v>
      </c>
      <c r="P1138" s="49">
        <v>0</v>
      </c>
      <c r="Q1138" s="45" t="s">
        <v>102</v>
      </c>
      <c r="R1138" s="45" t="s">
        <v>102</v>
      </c>
      <c r="S1138" s="45" t="s">
        <v>102</v>
      </c>
      <c r="T1138" s="45" t="s">
        <v>3504</v>
      </c>
      <c r="U1138" s="50">
        <v>4</v>
      </c>
    </row>
    <row r="1139" spans="2:21" ht="14.5" outlineLevel="3">
      <c r="B1139" s="43" t="s">
        <v>3505</v>
      </c>
      <c r="C1139" s="44" t="s">
        <v>3506</v>
      </c>
      <c r="D1139" s="45" t="s">
        <v>102</v>
      </c>
      <c r="E1139" s="46" t="s">
        <v>102</v>
      </c>
      <c r="F1139" s="45" t="s">
        <v>102</v>
      </c>
      <c r="G1139" s="46" t="s">
        <v>102</v>
      </c>
      <c r="H1139" s="47">
        <v>0</v>
      </c>
      <c r="I1139" s="47">
        <v>0</v>
      </c>
      <c r="J1139" s="46" t="s">
        <v>3371</v>
      </c>
      <c r="K1139" s="48">
        <v>1</v>
      </c>
      <c r="L1139" s="48" t="s">
        <v>2614</v>
      </c>
      <c r="M1139" s="45" t="s">
        <v>117</v>
      </c>
      <c r="N1139" s="49">
        <v>0</v>
      </c>
      <c r="O1139" s="49">
        <v>0</v>
      </c>
      <c r="P1139" s="49">
        <v>0</v>
      </c>
      <c r="Q1139" s="45" t="s">
        <v>102</v>
      </c>
      <c r="R1139" s="45" t="s">
        <v>102</v>
      </c>
      <c r="S1139" s="45" t="s">
        <v>102</v>
      </c>
      <c r="T1139" s="45" t="s">
        <v>3507</v>
      </c>
      <c r="U1139" s="50">
        <v>4</v>
      </c>
    </row>
    <row r="1140" spans="2:21" ht="14.5" outlineLevel="2">
      <c r="B1140" s="35" t="s">
        <v>3508</v>
      </c>
      <c r="C1140" s="36" t="s">
        <v>3509</v>
      </c>
      <c r="D1140" s="37" t="s">
        <v>276</v>
      </c>
      <c r="E1140" s="38" t="s">
        <v>102</v>
      </c>
      <c r="F1140" s="37" t="s">
        <v>102</v>
      </c>
      <c r="G1140" s="38" t="s">
        <v>102</v>
      </c>
      <c r="H1140" s="39">
        <v>0</v>
      </c>
      <c r="I1140" s="39">
        <v>0</v>
      </c>
      <c r="J1140" s="38" t="s">
        <v>3371</v>
      </c>
      <c r="K1140" s="40">
        <v>1</v>
      </c>
      <c r="L1140" s="40" t="s">
        <v>2614</v>
      </c>
      <c r="M1140" s="37" t="s">
        <v>117</v>
      </c>
      <c r="N1140" s="41">
        <v>0</v>
      </c>
      <c r="O1140" s="41">
        <v>0</v>
      </c>
      <c r="P1140" s="41">
        <v>0</v>
      </c>
      <c r="Q1140" s="37" t="s">
        <v>102</v>
      </c>
      <c r="R1140" s="37" t="s">
        <v>102</v>
      </c>
      <c r="S1140" s="37" t="s">
        <v>102</v>
      </c>
      <c r="T1140" s="37" t="s">
        <v>3510</v>
      </c>
      <c r="U1140" s="42">
        <v>4</v>
      </c>
    </row>
    <row r="1141" spans="2:21" ht="14.5" outlineLevel="3">
      <c r="B1141" s="43" t="s">
        <v>3511</v>
      </c>
      <c r="C1141" s="44" t="s">
        <v>3512</v>
      </c>
      <c r="D1141" s="45" t="s">
        <v>179</v>
      </c>
      <c r="E1141" s="46" t="s">
        <v>102</v>
      </c>
      <c r="F1141" s="45" t="s">
        <v>102</v>
      </c>
      <c r="G1141" s="46" t="s">
        <v>102</v>
      </c>
      <c r="H1141" s="47">
        <v>0</v>
      </c>
      <c r="I1141" s="47">
        <v>0</v>
      </c>
      <c r="J1141" s="46" t="s">
        <v>3371</v>
      </c>
      <c r="K1141" s="48">
        <v>1</v>
      </c>
      <c r="L1141" s="48" t="s">
        <v>2614</v>
      </c>
      <c r="M1141" s="45" t="s">
        <v>117</v>
      </c>
      <c r="N1141" s="49">
        <v>0</v>
      </c>
      <c r="O1141" s="49">
        <v>0</v>
      </c>
      <c r="P1141" s="49">
        <v>0</v>
      </c>
      <c r="Q1141" s="45" t="s">
        <v>102</v>
      </c>
      <c r="R1141" s="45" t="s">
        <v>102</v>
      </c>
      <c r="S1141" s="45" t="s">
        <v>102</v>
      </c>
      <c r="T1141" s="45" t="s">
        <v>3513</v>
      </c>
      <c r="U1141" s="50">
        <v>4</v>
      </c>
    </row>
    <row r="1142" spans="2:21" ht="14.5" outlineLevel="3">
      <c r="B1142" s="43" t="s">
        <v>3514</v>
      </c>
      <c r="C1142" s="44" t="s">
        <v>3515</v>
      </c>
      <c r="D1142" s="45" t="s">
        <v>392</v>
      </c>
      <c r="E1142" s="46" t="s">
        <v>102</v>
      </c>
      <c r="F1142" s="45" t="s">
        <v>102</v>
      </c>
      <c r="G1142" s="46" t="s">
        <v>102</v>
      </c>
      <c r="H1142" s="47">
        <v>0</v>
      </c>
      <c r="I1142" s="47">
        <v>0</v>
      </c>
      <c r="J1142" s="46" t="s">
        <v>3371</v>
      </c>
      <c r="K1142" s="48">
        <v>1</v>
      </c>
      <c r="L1142" s="48" t="s">
        <v>2614</v>
      </c>
      <c r="M1142" s="45" t="s">
        <v>117</v>
      </c>
      <c r="N1142" s="49">
        <v>0</v>
      </c>
      <c r="O1142" s="49">
        <v>0</v>
      </c>
      <c r="P1142" s="49">
        <v>0</v>
      </c>
      <c r="Q1142" s="45" t="s">
        <v>102</v>
      </c>
      <c r="R1142" s="45" t="s">
        <v>102</v>
      </c>
      <c r="S1142" s="45" t="s">
        <v>102</v>
      </c>
      <c r="T1142" s="45" t="s">
        <v>3431</v>
      </c>
      <c r="U1142" s="50">
        <v>4</v>
      </c>
    </row>
    <row r="1143" spans="2:21" ht="14.5" outlineLevel="3">
      <c r="B1143" s="43" t="s">
        <v>3516</v>
      </c>
      <c r="C1143" s="44" t="s">
        <v>3517</v>
      </c>
      <c r="D1143" s="45" t="s">
        <v>102</v>
      </c>
      <c r="E1143" s="46" t="s">
        <v>102</v>
      </c>
      <c r="F1143" s="45" t="s">
        <v>102</v>
      </c>
      <c r="G1143" s="46" t="s">
        <v>102</v>
      </c>
      <c r="H1143" s="47">
        <v>0</v>
      </c>
      <c r="I1143" s="47">
        <v>0</v>
      </c>
      <c r="J1143" s="46" t="s">
        <v>102</v>
      </c>
      <c r="K1143" s="48">
        <v>0</v>
      </c>
      <c r="L1143" s="48" t="s">
        <v>102</v>
      </c>
      <c r="M1143" s="45" t="s">
        <v>102</v>
      </c>
      <c r="N1143" s="49">
        <v>0</v>
      </c>
      <c r="O1143" s="49">
        <v>0</v>
      </c>
      <c r="P1143" s="49">
        <v>0</v>
      </c>
      <c r="Q1143" s="45" t="s">
        <v>102</v>
      </c>
      <c r="R1143" s="45" t="s">
        <v>102</v>
      </c>
      <c r="S1143" s="45" t="s">
        <v>3518</v>
      </c>
      <c r="T1143" s="45" t="s">
        <v>102</v>
      </c>
      <c r="U1143" s="50">
        <v>3</v>
      </c>
    </row>
    <row r="1144" spans="2:21" ht="14.5" outlineLevel="3">
      <c r="B1144" s="43" t="s">
        <v>3519</v>
      </c>
      <c r="C1144" s="44" t="s">
        <v>3520</v>
      </c>
      <c r="D1144" s="45" t="s">
        <v>179</v>
      </c>
      <c r="E1144" s="46" t="s">
        <v>102</v>
      </c>
      <c r="F1144" s="45" t="s">
        <v>102</v>
      </c>
      <c r="G1144" s="46" t="s">
        <v>102</v>
      </c>
      <c r="H1144" s="47">
        <v>0</v>
      </c>
      <c r="I1144" s="47">
        <v>0</v>
      </c>
      <c r="J1144" s="46" t="s">
        <v>3371</v>
      </c>
      <c r="K1144" s="48">
        <v>1</v>
      </c>
      <c r="L1144" s="48" t="s">
        <v>2614</v>
      </c>
      <c r="M1144" s="45" t="s">
        <v>117</v>
      </c>
      <c r="N1144" s="49">
        <v>0</v>
      </c>
      <c r="O1144" s="49">
        <v>0</v>
      </c>
      <c r="P1144" s="49">
        <v>0</v>
      </c>
      <c r="Q1144" s="45" t="s">
        <v>102</v>
      </c>
      <c r="R1144" s="45" t="s">
        <v>102</v>
      </c>
      <c r="S1144" s="45" t="s">
        <v>102</v>
      </c>
      <c r="T1144" s="45" t="s">
        <v>1019</v>
      </c>
      <c r="U1144" s="50">
        <v>4</v>
      </c>
    </row>
    <row r="1145" spans="2:21" ht="14.5" outlineLevel="3">
      <c r="B1145" s="43" t="s">
        <v>3521</v>
      </c>
      <c r="C1145" s="44" t="s">
        <v>3522</v>
      </c>
      <c r="D1145" s="45" t="s">
        <v>179</v>
      </c>
      <c r="E1145" s="46" t="s">
        <v>102</v>
      </c>
      <c r="F1145" s="45" t="s">
        <v>102</v>
      </c>
      <c r="G1145" s="46" t="s">
        <v>102</v>
      </c>
      <c r="H1145" s="47">
        <v>0</v>
      </c>
      <c r="I1145" s="47">
        <v>0</v>
      </c>
      <c r="J1145" s="46" t="s">
        <v>3371</v>
      </c>
      <c r="K1145" s="48">
        <v>1</v>
      </c>
      <c r="L1145" s="48" t="s">
        <v>2614</v>
      </c>
      <c r="M1145" s="45" t="s">
        <v>117</v>
      </c>
      <c r="N1145" s="49">
        <v>0</v>
      </c>
      <c r="O1145" s="49">
        <v>0</v>
      </c>
      <c r="P1145" s="49">
        <v>0</v>
      </c>
      <c r="Q1145" s="45" t="s">
        <v>102</v>
      </c>
      <c r="R1145" s="45" t="s">
        <v>102</v>
      </c>
      <c r="S1145" s="45" t="s">
        <v>102</v>
      </c>
      <c r="T1145" s="45" t="s">
        <v>2828</v>
      </c>
      <c r="U1145" s="50">
        <v>4</v>
      </c>
    </row>
    <row r="1146" spans="2:21" ht="14.5" outlineLevel="3">
      <c r="B1146" s="43" t="s">
        <v>3523</v>
      </c>
      <c r="C1146" s="44" t="s">
        <v>3524</v>
      </c>
      <c r="D1146" s="45" t="s">
        <v>179</v>
      </c>
      <c r="E1146" s="46" t="s">
        <v>102</v>
      </c>
      <c r="F1146" s="45" t="s">
        <v>102</v>
      </c>
      <c r="G1146" s="46" t="s">
        <v>102</v>
      </c>
      <c r="H1146" s="47">
        <v>0</v>
      </c>
      <c r="I1146" s="47">
        <v>0</v>
      </c>
      <c r="J1146" s="46" t="s">
        <v>3371</v>
      </c>
      <c r="K1146" s="48">
        <v>1</v>
      </c>
      <c r="L1146" s="48" t="s">
        <v>2614</v>
      </c>
      <c r="M1146" s="45" t="s">
        <v>117</v>
      </c>
      <c r="N1146" s="49">
        <v>0</v>
      </c>
      <c r="O1146" s="49">
        <v>0</v>
      </c>
      <c r="P1146" s="49">
        <v>0</v>
      </c>
      <c r="Q1146" s="45" t="s">
        <v>102</v>
      </c>
      <c r="R1146" s="45" t="s">
        <v>102</v>
      </c>
      <c r="S1146" s="45" t="s">
        <v>102</v>
      </c>
      <c r="T1146" s="45" t="s">
        <v>2773</v>
      </c>
      <c r="U1146" s="50">
        <v>4</v>
      </c>
    </row>
    <row r="1147" spans="2:21" ht="14.5" outlineLevel="2">
      <c r="B1147" s="35" t="s">
        <v>3525</v>
      </c>
      <c r="C1147" s="36" t="s">
        <v>3526</v>
      </c>
      <c r="D1147" s="37" t="s">
        <v>392</v>
      </c>
      <c r="E1147" s="38" t="s">
        <v>102</v>
      </c>
      <c r="F1147" s="37" t="s">
        <v>102</v>
      </c>
      <c r="G1147" s="38" t="s">
        <v>102</v>
      </c>
      <c r="H1147" s="39">
        <v>0</v>
      </c>
      <c r="I1147" s="39">
        <v>0</v>
      </c>
      <c r="J1147" s="38" t="s">
        <v>3371</v>
      </c>
      <c r="K1147" s="40">
        <v>1</v>
      </c>
      <c r="L1147" s="40" t="s">
        <v>2614</v>
      </c>
      <c r="M1147" s="37" t="s">
        <v>117</v>
      </c>
      <c r="N1147" s="41">
        <v>0</v>
      </c>
      <c r="O1147" s="41">
        <v>0</v>
      </c>
      <c r="P1147" s="41">
        <v>0</v>
      </c>
      <c r="Q1147" s="37" t="s">
        <v>102</v>
      </c>
      <c r="R1147" s="37" t="s">
        <v>102</v>
      </c>
      <c r="S1147" s="37" t="s">
        <v>102</v>
      </c>
      <c r="T1147" s="37" t="s">
        <v>3527</v>
      </c>
      <c r="U1147" s="42">
        <v>4</v>
      </c>
    </row>
    <row r="1148" spans="2:21" ht="14.5" outlineLevel="3">
      <c r="B1148" s="43" t="s">
        <v>3528</v>
      </c>
      <c r="C1148" s="44" t="s">
        <v>3529</v>
      </c>
      <c r="D1148" s="45" t="s">
        <v>392</v>
      </c>
      <c r="E1148" s="46" t="s">
        <v>102</v>
      </c>
      <c r="F1148" s="45" t="s">
        <v>102</v>
      </c>
      <c r="G1148" s="46" t="s">
        <v>102</v>
      </c>
      <c r="H1148" s="47">
        <v>0</v>
      </c>
      <c r="I1148" s="47">
        <v>0</v>
      </c>
      <c r="J1148" s="46" t="s">
        <v>3371</v>
      </c>
      <c r="K1148" s="48">
        <v>1</v>
      </c>
      <c r="L1148" s="48" t="s">
        <v>2614</v>
      </c>
      <c r="M1148" s="45" t="s">
        <v>117</v>
      </c>
      <c r="N1148" s="49">
        <v>0</v>
      </c>
      <c r="O1148" s="49">
        <v>0</v>
      </c>
      <c r="P1148" s="49">
        <v>0</v>
      </c>
      <c r="Q1148" s="45" t="s">
        <v>102</v>
      </c>
      <c r="R1148" s="45" t="s">
        <v>102</v>
      </c>
      <c r="S1148" s="45" t="s">
        <v>102</v>
      </c>
      <c r="T1148" s="45" t="s">
        <v>2831</v>
      </c>
      <c r="U1148" s="50">
        <v>4</v>
      </c>
    </row>
    <row r="1149" spans="2:21" ht="14.5" outlineLevel="2">
      <c r="B1149" s="35" t="s">
        <v>3530</v>
      </c>
      <c r="C1149" s="36" t="s">
        <v>3531</v>
      </c>
      <c r="D1149" s="37" t="s">
        <v>392</v>
      </c>
      <c r="E1149" s="38" t="s">
        <v>102</v>
      </c>
      <c r="F1149" s="37" t="s">
        <v>102</v>
      </c>
      <c r="G1149" s="38" t="s">
        <v>102</v>
      </c>
      <c r="H1149" s="39">
        <v>0</v>
      </c>
      <c r="I1149" s="39">
        <v>0</v>
      </c>
      <c r="J1149" s="38" t="s">
        <v>3371</v>
      </c>
      <c r="K1149" s="40">
        <v>1</v>
      </c>
      <c r="L1149" s="40" t="s">
        <v>2614</v>
      </c>
      <c r="M1149" s="37" t="s">
        <v>117</v>
      </c>
      <c r="N1149" s="41">
        <v>0</v>
      </c>
      <c r="O1149" s="41">
        <v>0</v>
      </c>
      <c r="P1149" s="41">
        <v>0</v>
      </c>
      <c r="Q1149" s="37" t="s">
        <v>102</v>
      </c>
      <c r="R1149" s="37" t="s">
        <v>102</v>
      </c>
      <c r="S1149" s="37" t="s">
        <v>102</v>
      </c>
      <c r="T1149" s="37" t="s">
        <v>2795</v>
      </c>
      <c r="U1149" s="42">
        <v>4</v>
      </c>
    </row>
    <row r="1150" spans="2:21" ht="14.5" outlineLevel="3">
      <c r="B1150" s="43" t="s">
        <v>3532</v>
      </c>
      <c r="C1150" s="44" t="s">
        <v>3533</v>
      </c>
      <c r="D1150" s="45" t="s">
        <v>102</v>
      </c>
      <c r="E1150" s="46" t="s">
        <v>102</v>
      </c>
      <c r="F1150" s="45" t="s">
        <v>102</v>
      </c>
      <c r="G1150" s="46" t="s">
        <v>102</v>
      </c>
      <c r="H1150" s="47">
        <v>0</v>
      </c>
      <c r="I1150" s="47">
        <v>0</v>
      </c>
      <c r="J1150" s="46" t="s">
        <v>102</v>
      </c>
      <c r="K1150" s="48">
        <v>0</v>
      </c>
      <c r="L1150" s="48" t="s">
        <v>102</v>
      </c>
      <c r="M1150" s="45" t="s">
        <v>102</v>
      </c>
      <c r="N1150" s="49">
        <v>0</v>
      </c>
      <c r="O1150" s="49">
        <v>0</v>
      </c>
      <c r="P1150" s="49">
        <v>0</v>
      </c>
      <c r="Q1150" s="45" t="s">
        <v>102</v>
      </c>
      <c r="R1150" s="45" t="s">
        <v>102</v>
      </c>
      <c r="S1150" s="45" t="s">
        <v>3534</v>
      </c>
      <c r="T1150" s="45" t="s">
        <v>102</v>
      </c>
      <c r="U1150" s="50">
        <v>3</v>
      </c>
    </row>
    <row r="1151" spans="2:21" ht="14.5" outlineLevel="2">
      <c r="B1151" s="35" t="s">
        <v>3535</v>
      </c>
      <c r="C1151" s="36" t="s">
        <v>3536</v>
      </c>
      <c r="D1151" s="37" t="s">
        <v>392</v>
      </c>
      <c r="E1151" s="38" t="s">
        <v>102</v>
      </c>
      <c r="F1151" s="37" t="s">
        <v>102</v>
      </c>
      <c r="G1151" s="38" t="s">
        <v>102</v>
      </c>
      <c r="H1151" s="39">
        <v>0</v>
      </c>
      <c r="I1151" s="39">
        <v>0</v>
      </c>
      <c r="J1151" s="38" t="s">
        <v>3371</v>
      </c>
      <c r="K1151" s="40">
        <v>1</v>
      </c>
      <c r="L1151" s="40" t="s">
        <v>2614</v>
      </c>
      <c r="M1151" s="37" t="s">
        <v>117</v>
      </c>
      <c r="N1151" s="41">
        <v>0</v>
      </c>
      <c r="O1151" s="41">
        <v>0</v>
      </c>
      <c r="P1151" s="41">
        <v>0</v>
      </c>
      <c r="Q1151" s="37" t="s">
        <v>102</v>
      </c>
      <c r="R1151" s="37" t="s">
        <v>102</v>
      </c>
      <c r="S1151" s="37" t="s">
        <v>102</v>
      </c>
      <c r="T1151" s="37" t="s">
        <v>2854</v>
      </c>
      <c r="U1151" s="42">
        <v>4</v>
      </c>
    </row>
    <row r="1152" spans="2:21" ht="14.5" outlineLevel="3">
      <c r="B1152" s="43" t="s">
        <v>3537</v>
      </c>
      <c r="C1152" s="44" t="s">
        <v>3538</v>
      </c>
      <c r="D1152" s="45" t="s">
        <v>102</v>
      </c>
      <c r="E1152" s="46" t="s">
        <v>102</v>
      </c>
      <c r="F1152" s="45" t="s">
        <v>102</v>
      </c>
      <c r="G1152" s="46" t="s">
        <v>102</v>
      </c>
      <c r="H1152" s="47">
        <v>0</v>
      </c>
      <c r="I1152" s="47">
        <v>0</v>
      </c>
      <c r="J1152" s="46" t="s">
        <v>102</v>
      </c>
      <c r="K1152" s="48">
        <v>0</v>
      </c>
      <c r="L1152" s="48" t="s">
        <v>102</v>
      </c>
      <c r="M1152" s="45" t="s">
        <v>102</v>
      </c>
      <c r="N1152" s="49">
        <v>0</v>
      </c>
      <c r="O1152" s="49">
        <v>0</v>
      </c>
      <c r="P1152" s="49">
        <v>0</v>
      </c>
      <c r="Q1152" s="45" t="s">
        <v>102</v>
      </c>
      <c r="R1152" s="45" t="s">
        <v>102</v>
      </c>
      <c r="S1152" s="45" t="s">
        <v>3539</v>
      </c>
      <c r="T1152" s="45" t="s">
        <v>102</v>
      </c>
      <c r="U1152" s="50">
        <v>3</v>
      </c>
    </row>
    <row r="1153" spans="2:21" ht="14.5" outlineLevel="3">
      <c r="B1153" s="43" t="s">
        <v>3540</v>
      </c>
      <c r="C1153" s="44" t="s">
        <v>3541</v>
      </c>
      <c r="D1153" s="45" t="s">
        <v>392</v>
      </c>
      <c r="E1153" s="46" t="s">
        <v>102</v>
      </c>
      <c r="F1153" s="45" t="s">
        <v>102</v>
      </c>
      <c r="G1153" s="46" t="s">
        <v>102</v>
      </c>
      <c r="H1153" s="47">
        <v>0</v>
      </c>
      <c r="I1153" s="47">
        <v>0</v>
      </c>
      <c r="J1153" s="46" t="s">
        <v>3371</v>
      </c>
      <c r="K1153" s="48">
        <v>1</v>
      </c>
      <c r="L1153" s="48" t="s">
        <v>2614</v>
      </c>
      <c r="M1153" s="45" t="s">
        <v>117</v>
      </c>
      <c r="N1153" s="49">
        <v>0</v>
      </c>
      <c r="O1153" s="49">
        <v>0</v>
      </c>
      <c r="P1153" s="49">
        <v>0</v>
      </c>
      <c r="Q1153" s="45" t="s">
        <v>102</v>
      </c>
      <c r="R1153" s="45" t="s">
        <v>102</v>
      </c>
      <c r="S1153" s="45" t="s">
        <v>102</v>
      </c>
      <c r="T1153" s="45" t="s">
        <v>2854</v>
      </c>
      <c r="U1153" s="50">
        <v>4</v>
      </c>
    </row>
    <row r="1154" spans="2:21" ht="14.5" outlineLevel="3">
      <c r="B1154" s="43" t="s">
        <v>3542</v>
      </c>
      <c r="C1154" s="44" t="s">
        <v>3543</v>
      </c>
      <c r="D1154" s="45" t="s">
        <v>102</v>
      </c>
      <c r="E1154" s="46" t="s">
        <v>102</v>
      </c>
      <c r="F1154" s="45" t="s">
        <v>102</v>
      </c>
      <c r="G1154" s="46" t="s">
        <v>102</v>
      </c>
      <c r="H1154" s="47">
        <v>0</v>
      </c>
      <c r="I1154" s="47">
        <v>0</v>
      </c>
      <c r="J1154" s="46" t="s">
        <v>102</v>
      </c>
      <c r="K1154" s="48">
        <v>0</v>
      </c>
      <c r="L1154" s="48" t="s">
        <v>102</v>
      </c>
      <c r="M1154" s="45" t="s">
        <v>102</v>
      </c>
      <c r="N1154" s="49">
        <v>0</v>
      </c>
      <c r="O1154" s="49">
        <v>0</v>
      </c>
      <c r="P1154" s="49">
        <v>0</v>
      </c>
      <c r="Q1154" s="45" t="s">
        <v>102</v>
      </c>
      <c r="R1154" s="45" t="s">
        <v>102</v>
      </c>
      <c r="S1154" s="45" t="s">
        <v>3544</v>
      </c>
      <c r="T1154" s="45" t="s">
        <v>102</v>
      </c>
      <c r="U1154" s="50">
        <v>3</v>
      </c>
    </row>
    <row r="1155" spans="2:21" ht="14.5" outlineLevel="3">
      <c r="B1155" s="43" t="s">
        <v>3545</v>
      </c>
      <c r="C1155" s="44" t="s">
        <v>3546</v>
      </c>
      <c r="D1155" s="45" t="s">
        <v>458</v>
      </c>
      <c r="E1155" s="46" t="s">
        <v>102</v>
      </c>
      <c r="F1155" s="45" t="s">
        <v>102</v>
      </c>
      <c r="G1155" s="46" t="s">
        <v>102</v>
      </c>
      <c r="H1155" s="47">
        <v>0</v>
      </c>
      <c r="I1155" s="47">
        <v>0</v>
      </c>
      <c r="J1155" s="46" t="s">
        <v>3371</v>
      </c>
      <c r="K1155" s="48">
        <v>1</v>
      </c>
      <c r="L1155" s="48" t="s">
        <v>2614</v>
      </c>
      <c r="M1155" s="45" t="s">
        <v>117</v>
      </c>
      <c r="N1155" s="49">
        <v>0</v>
      </c>
      <c r="O1155" s="49">
        <v>0</v>
      </c>
      <c r="P1155" s="49">
        <v>0</v>
      </c>
      <c r="Q1155" s="45" t="s">
        <v>102</v>
      </c>
      <c r="R1155" s="45" t="s">
        <v>102</v>
      </c>
      <c r="S1155" s="45" t="s">
        <v>102</v>
      </c>
      <c r="T1155" s="45" t="s">
        <v>1019</v>
      </c>
      <c r="U1155" s="50">
        <v>4</v>
      </c>
    </row>
    <row r="1156" spans="2:21" ht="14.5" outlineLevel="3">
      <c r="B1156" s="43" t="s">
        <v>3547</v>
      </c>
      <c r="C1156" s="44" t="s">
        <v>3548</v>
      </c>
      <c r="D1156" s="45" t="s">
        <v>179</v>
      </c>
      <c r="E1156" s="46" t="s">
        <v>102</v>
      </c>
      <c r="F1156" s="45" t="s">
        <v>102</v>
      </c>
      <c r="G1156" s="46" t="s">
        <v>102</v>
      </c>
      <c r="H1156" s="47">
        <v>0</v>
      </c>
      <c r="I1156" s="47">
        <v>0</v>
      </c>
      <c r="J1156" s="46" t="s">
        <v>3371</v>
      </c>
      <c r="K1156" s="48">
        <v>1</v>
      </c>
      <c r="L1156" s="48" t="s">
        <v>2614</v>
      </c>
      <c r="M1156" s="45" t="s">
        <v>117</v>
      </c>
      <c r="N1156" s="49">
        <v>0</v>
      </c>
      <c r="O1156" s="49">
        <v>0</v>
      </c>
      <c r="P1156" s="49">
        <v>0</v>
      </c>
      <c r="Q1156" s="45" t="s">
        <v>102</v>
      </c>
      <c r="R1156" s="45" t="s">
        <v>102</v>
      </c>
      <c r="S1156" s="45" t="s">
        <v>102</v>
      </c>
      <c r="T1156" s="45" t="s">
        <v>2815</v>
      </c>
      <c r="U1156" s="50">
        <v>4</v>
      </c>
    </row>
    <row r="1157" spans="2:21" ht="14.5" outlineLevel="3">
      <c r="B1157" s="43" t="s">
        <v>3549</v>
      </c>
      <c r="C1157" s="44" t="s">
        <v>3550</v>
      </c>
      <c r="D1157" s="45" t="s">
        <v>179</v>
      </c>
      <c r="E1157" s="46" t="s">
        <v>102</v>
      </c>
      <c r="F1157" s="45" t="s">
        <v>102</v>
      </c>
      <c r="G1157" s="46" t="s">
        <v>102</v>
      </c>
      <c r="H1157" s="47">
        <v>0</v>
      </c>
      <c r="I1157" s="47">
        <v>0</v>
      </c>
      <c r="J1157" s="46" t="s">
        <v>3371</v>
      </c>
      <c r="K1157" s="48">
        <v>1</v>
      </c>
      <c r="L1157" s="48" t="s">
        <v>2614</v>
      </c>
      <c r="M1157" s="45" t="s">
        <v>117</v>
      </c>
      <c r="N1157" s="49">
        <v>0</v>
      </c>
      <c r="O1157" s="49">
        <v>0</v>
      </c>
      <c r="P1157" s="49">
        <v>0</v>
      </c>
      <c r="Q1157" s="45" t="s">
        <v>102</v>
      </c>
      <c r="R1157" s="45" t="s">
        <v>102</v>
      </c>
      <c r="S1157" s="45" t="s">
        <v>102</v>
      </c>
      <c r="T1157" s="45" t="s">
        <v>461</v>
      </c>
      <c r="U1157" s="50">
        <v>4</v>
      </c>
    </row>
    <row r="1158" spans="2:21" ht="14.5" outlineLevel="3">
      <c r="B1158" s="43" t="s">
        <v>3551</v>
      </c>
      <c r="C1158" s="44" t="s">
        <v>3552</v>
      </c>
      <c r="D1158" s="45" t="s">
        <v>179</v>
      </c>
      <c r="E1158" s="46" t="s">
        <v>102</v>
      </c>
      <c r="F1158" s="45" t="s">
        <v>102</v>
      </c>
      <c r="G1158" s="46" t="s">
        <v>102</v>
      </c>
      <c r="H1158" s="47">
        <v>0</v>
      </c>
      <c r="I1158" s="47">
        <v>0</v>
      </c>
      <c r="J1158" s="46" t="s">
        <v>3371</v>
      </c>
      <c r="K1158" s="48">
        <v>1</v>
      </c>
      <c r="L1158" s="48" t="s">
        <v>2614</v>
      </c>
      <c r="M1158" s="45" t="s">
        <v>117</v>
      </c>
      <c r="N1158" s="49">
        <v>0</v>
      </c>
      <c r="O1158" s="49">
        <v>0</v>
      </c>
      <c r="P1158" s="49">
        <v>0</v>
      </c>
      <c r="Q1158" s="45" t="s">
        <v>102</v>
      </c>
      <c r="R1158" s="45" t="s">
        <v>102</v>
      </c>
      <c r="S1158" s="45" t="s">
        <v>102</v>
      </c>
      <c r="T1158" s="45" t="s">
        <v>466</v>
      </c>
      <c r="U1158" s="50">
        <v>4</v>
      </c>
    </row>
    <row r="1159" spans="2:21" ht="14.5" outlineLevel="3">
      <c r="B1159" s="43" t="s">
        <v>3553</v>
      </c>
      <c r="C1159" s="44" t="s">
        <v>3554</v>
      </c>
      <c r="D1159" s="45" t="s">
        <v>179</v>
      </c>
      <c r="E1159" s="46" t="s">
        <v>102</v>
      </c>
      <c r="F1159" s="45" t="s">
        <v>102</v>
      </c>
      <c r="G1159" s="46" t="s">
        <v>102</v>
      </c>
      <c r="H1159" s="47">
        <v>0</v>
      </c>
      <c r="I1159" s="47">
        <v>0</v>
      </c>
      <c r="J1159" s="46" t="s">
        <v>3371</v>
      </c>
      <c r="K1159" s="48">
        <v>1</v>
      </c>
      <c r="L1159" s="48" t="s">
        <v>2614</v>
      </c>
      <c r="M1159" s="45" t="s">
        <v>117</v>
      </c>
      <c r="N1159" s="49">
        <v>0</v>
      </c>
      <c r="O1159" s="49">
        <v>0</v>
      </c>
      <c r="P1159" s="49">
        <v>0</v>
      </c>
      <c r="Q1159" s="45" t="s">
        <v>102</v>
      </c>
      <c r="R1159" s="45" t="s">
        <v>102</v>
      </c>
      <c r="S1159" s="45" t="s">
        <v>102</v>
      </c>
      <c r="T1159" s="45" t="s">
        <v>472</v>
      </c>
      <c r="U1159" s="50">
        <v>4</v>
      </c>
    </row>
    <row r="1160" spans="2:21" ht="14.5" outlineLevel="3">
      <c r="B1160" s="43" t="s">
        <v>3555</v>
      </c>
      <c r="C1160" s="44" t="s">
        <v>3556</v>
      </c>
      <c r="D1160" s="45" t="s">
        <v>179</v>
      </c>
      <c r="E1160" s="46" t="s">
        <v>102</v>
      </c>
      <c r="F1160" s="45" t="s">
        <v>102</v>
      </c>
      <c r="G1160" s="46" t="s">
        <v>102</v>
      </c>
      <c r="H1160" s="47">
        <v>0</v>
      </c>
      <c r="I1160" s="47">
        <v>0</v>
      </c>
      <c r="J1160" s="46" t="s">
        <v>3371</v>
      </c>
      <c r="K1160" s="48">
        <v>1</v>
      </c>
      <c r="L1160" s="48" t="s">
        <v>2614</v>
      </c>
      <c r="M1160" s="45" t="s">
        <v>117</v>
      </c>
      <c r="N1160" s="49">
        <v>0</v>
      </c>
      <c r="O1160" s="49">
        <v>0</v>
      </c>
      <c r="P1160" s="49">
        <v>0</v>
      </c>
      <c r="Q1160" s="45" t="s">
        <v>102</v>
      </c>
      <c r="R1160" s="45" t="s">
        <v>102</v>
      </c>
      <c r="S1160" s="45" t="s">
        <v>102</v>
      </c>
      <c r="T1160" s="45" t="s">
        <v>477</v>
      </c>
      <c r="U1160" s="50">
        <v>4</v>
      </c>
    </row>
    <row r="1161" spans="2:21" ht="14.5" outlineLevel="3">
      <c r="B1161" s="43" t="s">
        <v>3557</v>
      </c>
      <c r="C1161" s="44" t="s">
        <v>3558</v>
      </c>
      <c r="D1161" s="45" t="s">
        <v>458</v>
      </c>
      <c r="E1161" s="46" t="s">
        <v>102</v>
      </c>
      <c r="F1161" s="45" t="s">
        <v>102</v>
      </c>
      <c r="G1161" s="46" t="s">
        <v>102</v>
      </c>
      <c r="H1161" s="47">
        <v>0</v>
      </c>
      <c r="I1161" s="47">
        <v>0</v>
      </c>
      <c r="J1161" s="46" t="s">
        <v>3371</v>
      </c>
      <c r="K1161" s="48">
        <v>1</v>
      </c>
      <c r="L1161" s="48" t="s">
        <v>2614</v>
      </c>
      <c r="M1161" s="45" t="s">
        <v>117</v>
      </c>
      <c r="N1161" s="49">
        <v>0</v>
      </c>
      <c r="O1161" s="49">
        <v>0</v>
      </c>
      <c r="P1161" s="49">
        <v>0</v>
      </c>
      <c r="Q1161" s="45" t="s">
        <v>102</v>
      </c>
      <c r="R1161" s="45" t="s">
        <v>102</v>
      </c>
      <c r="S1161" s="45" t="s">
        <v>102</v>
      </c>
      <c r="T1161" s="45" t="s">
        <v>2828</v>
      </c>
      <c r="U1161" s="50">
        <v>4</v>
      </c>
    </row>
    <row r="1162" spans="2:21" ht="14.5" outlineLevel="3">
      <c r="B1162" s="43" t="s">
        <v>3559</v>
      </c>
      <c r="C1162" s="44" t="s">
        <v>3560</v>
      </c>
      <c r="D1162" s="45" t="s">
        <v>179</v>
      </c>
      <c r="E1162" s="46" t="s">
        <v>102</v>
      </c>
      <c r="F1162" s="45" t="s">
        <v>102</v>
      </c>
      <c r="G1162" s="46" t="s">
        <v>102</v>
      </c>
      <c r="H1162" s="47">
        <v>0</v>
      </c>
      <c r="I1162" s="47">
        <v>0</v>
      </c>
      <c r="J1162" s="46" t="s">
        <v>3371</v>
      </c>
      <c r="K1162" s="48">
        <v>1</v>
      </c>
      <c r="L1162" s="48" t="s">
        <v>2614</v>
      </c>
      <c r="M1162" s="45" t="s">
        <v>117</v>
      </c>
      <c r="N1162" s="49">
        <v>0</v>
      </c>
      <c r="O1162" s="49">
        <v>0</v>
      </c>
      <c r="P1162" s="49">
        <v>0</v>
      </c>
      <c r="Q1162" s="45" t="s">
        <v>102</v>
      </c>
      <c r="R1162" s="45" t="s">
        <v>102</v>
      </c>
      <c r="S1162" s="45" t="s">
        <v>102</v>
      </c>
      <c r="T1162" s="45" t="s">
        <v>2773</v>
      </c>
      <c r="U1162" s="50">
        <v>4</v>
      </c>
    </row>
    <row r="1163" spans="2:21" ht="14.5" outlineLevel="3">
      <c r="B1163" s="43" t="s">
        <v>3561</v>
      </c>
      <c r="C1163" s="44" t="s">
        <v>3562</v>
      </c>
      <c r="D1163" s="45" t="s">
        <v>276</v>
      </c>
      <c r="E1163" s="46" t="s">
        <v>102</v>
      </c>
      <c r="F1163" s="45" t="s">
        <v>102</v>
      </c>
      <c r="G1163" s="46" t="s">
        <v>102</v>
      </c>
      <c r="H1163" s="47">
        <v>0</v>
      </c>
      <c r="I1163" s="47">
        <v>0</v>
      </c>
      <c r="J1163" s="46" t="s">
        <v>3371</v>
      </c>
      <c r="K1163" s="48">
        <v>1</v>
      </c>
      <c r="L1163" s="48" t="s">
        <v>2614</v>
      </c>
      <c r="M1163" s="45" t="s">
        <v>117</v>
      </c>
      <c r="N1163" s="49">
        <v>0</v>
      </c>
      <c r="O1163" s="49">
        <v>0</v>
      </c>
      <c r="P1163" s="49">
        <v>0</v>
      </c>
      <c r="Q1163" s="45" t="s">
        <v>102</v>
      </c>
      <c r="R1163" s="45" t="s">
        <v>102</v>
      </c>
      <c r="S1163" s="45" t="s">
        <v>102</v>
      </c>
      <c r="T1163" s="45" t="s">
        <v>2831</v>
      </c>
      <c r="U1163" s="50">
        <v>4</v>
      </c>
    </row>
    <row r="1164" spans="2:21" ht="14.5" outlineLevel="3">
      <c r="B1164" s="43" t="s">
        <v>3563</v>
      </c>
      <c r="C1164" s="44" t="s">
        <v>3564</v>
      </c>
      <c r="D1164" s="45" t="s">
        <v>276</v>
      </c>
      <c r="E1164" s="46" t="s">
        <v>102</v>
      </c>
      <c r="F1164" s="45" t="s">
        <v>102</v>
      </c>
      <c r="G1164" s="46" t="s">
        <v>102</v>
      </c>
      <c r="H1164" s="47">
        <v>0</v>
      </c>
      <c r="I1164" s="47">
        <v>0</v>
      </c>
      <c r="J1164" s="46" t="s">
        <v>3371</v>
      </c>
      <c r="K1164" s="48">
        <v>1</v>
      </c>
      <c r="L1164" s="48" t="s">
        <v>2614</v>
      </c>
      <c r="M1164" s="45" t="s">
        <v>117</v>
      </c>
      <c r="N1164" s="49">
        <v>0</v>
      </c>
      <c r="O1164" s="49">
        <v>0</v>
      </c>
      <c r="P1164" s="49">
        <v>0</v>
      </c>
      <c r="Q1164" s="45" t="s">
        <v>102</v>
      </c>
      <c r="R1164" s="45" t="s">
        <v>102</v>
      </c>
      <c r="S1164" s="45" t="s">
        <v>102</v>
      </c>
      <c r="T1164" s="45" t="s">
        <v>527</v>
      </c>
      <c r="U1164" s="50">
        <v>4</v>
      </c>
    </row>
    <row r="1165" spans="2:21" ht="14.5" outlineLevel="3">
      <c r="B1165" s="43" t="s">
        <v>3565</v>
      </c>
      <c r="C1165" s="44" t="s">
        <v>3566</v>
      </c>
      <c r="D1165" s="45" t="s">
        <v>179</v>
      </c>
      <c r="E1165" s="46" t="s">
        <v>102</v>
      </c>
      <c r="F1165" s="45" t="s">
        <v>102</v>
      </c>
      <c r="G1165" s="46" t="s">
        <v>102</v>
      </c>
      <c r="H1165" s="47">
        <v>0</v>
      </c>
      <c r="I1165" s="47">
        <v>0</v>
      </c>
      <c r="J1165" s="46" t="s">
        <v>3371</v>
      </c>
      <c r="K1165" s="48">
        <v>1</v>
      </c>
      <c r="L1165" s="48" t="s">
        <v>2614</v>
      </c>
      <c r="M1165" s="45" t="s">
        <v>117</v>
      </c>
      <c r="N1165" s="49">
        <v>0</v>
      </c>
      <c r="O1165" s="49">
        <v>0</v>
      </c>
      <c r="P1165" s="49">
        <v>0</v>
      </c>
      <c r="Q1165" s="45" t="s">
        <v>102</v>
      </c>
      <c r="R1165" s="45" t="s">
        <v>102</v>
      </c>
      <c r="S1165" s="45" t="s">
        <v>102</v>
      </c>
      <c r="T1165" s="45" t="s">
        <v>532</v>
      </c>
      <c r="U1165" s="50">
        <v>4</v>
      </c>
    </row>
    <row r="1166" spans="2:21" ht="14.5" outlineLevel="3">
      <c r="B1166" s="43" t="s">
        <v>3567</v>
      </c>
      <c r="C1166" s="44" t="s">
        <v>3568</v>
      </c>
      <c r="D1166" s="45" t="s">
        <v>392</v>
      </c>
      <c r="E1166" s="46" t="s">
        <v>102</v>
      </c>
      <c r="F1166" s="45" t="s">
        <v>102</v>
      </c>
      <c r="G1166" s="46" t="s">
        <v>102</v>
      </c>
      <c r="H1166" s="47">
        <v>0</v>
      </c>
      <c r="I1166" s="47">
        <v>0</v>
      </c>
      <c r="J1166" s="46" t="s">
        <v>3371</v>
      </c>
      <c r="K1166" s="48">
        <v>1</v>
      </c>
      <c r="L1166" s="48" t="s">
        <v>2614</v>
      </c>
      <c r="M1166" s="45" t="s">
        <v>117</v>
      </c>
      <c r="N1166" s="49">
        <v>0</v>
      </c>
      <c r="O1166" s="49">
        <v>0</v>
      </c>
      <c r="P1166" s="49">
        <v>0</v>
      </c>
      <c r="Q1166" s="45" t="s">
        <v>102</v>
      </c>
      <c r="R1166" s="45" t="s">
        <v>102</v>
      </c>
      <c r="S1166" s="45" t="s">
        <v>102</v>
      </c>
      <c r="T1166" s="45" t="s">
        <v>2666</v>
      </c>
      <c r="U1166" s="50">
        <v>4</v>
      </c>
    </row>
    <row r="1167" spans="2:21" ht="14.5" outlineLevel="3">
      <c r="B1167" s="43" t="s">
        <v>3569</v>
      </c>
      <c r="C1167" s="44" t="s">
        <v>3570</v>
      </c>
      <c r="D1167" s="45" t="s">
        <v>392</v>
      </c>
      <c r="E1167" s="46" t="s">
        <v>102</v>
      </c>
      <c r="F1167" s="45" t="s">
        <v>102</v>
      </c>
      <c r="G1167" s="46" t="s">
        <v>102</v>
      </c>
      <c r="H1167" s="47">
        <v>0</v>
      </c>
      <c r="I1167" s="47">
        <v>0</v>
      </c>
      <c r="J1167" s="46" t="s">
        <v>3371</v>
      </c>
      <c r="K1167" s="48">
        <v>1</v>
      </c>
      <c r="L1167" s="48" t="s">
        <v>2614</v>
      </c>
      <c r="M1167" s="45" t="s">
        <v>117</v>
      </c>
      <c r="N1167" s="49">
        <v>0</v>
      </c>
      <c r="O1167" s="49">
        <v>0</v>
      </c>
      <c r="P1167" s="49">
        <v>0</v>
      </c>
      <c r="Q1167" s="45" t="s">
        <v>102</v>
      </c>
      <c r="R1167" s="45" t="s">
        <v>102</v>
      </c>
      <c r="S1167" s="45" t="s">
        <v>102</v>
      </c>
      <c r="T1167" s="45" t="s">
        <v>3088</v>
      </c>
      <c r="U1167" s="50">
        <v>4</v>
      </c>
    </row>
    <row r="1168" spans="2:21" ht="14.5" outlineLevel="3">
      <c r="B1168" s="43" t="s">
        <v>3571</v>
      </c>
      <c r="C1168" s="44" t="s">
        <v>3572</v>
      </c>
      <c r="D1168" s="45" t="s">
        <v>392</v>
      </c>
      <c r="E1168" s="46" t="s">
        <v>102</v>
      </c>
      <c r="F1168" s="45" t="s">
        <v>102</v>
      </c>
      <c r="G1168" s="46" t="s">
        <v>102</v>
      </c>
      <c r="H1168" s="47">
        <v>0</v>
      </c>
      <c r="I1168" s="47">
        <v>0</v>
      </c>
      <c r="J1168" s="46" t="s">
        <v>3371</v>
      </c>
      <c r="K1168" s="48">
        <v>1</v>
      </c>
      <c r="L1168" s="48" t="s">
        <v>2614</v>
      </c>
      <c r="M1168" s="45" t="s">
        <v>117</v>
      </c>
      <c r="N1168" s="49">
        <v>0</v>
      </c>
      <c r="O1168" s="49">
        <v>0</v>
      </c>
      <c r="P1168" s="49">
        <v>0</v>
      </c>
      <c r="Q1168" s="45" t="s">
        <v>102</v>
      </c>
      <c r="R1168" s="45" t="s">
        <v>102</v>
      </c>
      <c r="S1168" s="45" t="s">
        <v>102</v>
      </c>
      <c r="T1168" s="45" t="s">
        <v>3091</v>
      </c>
      <c r="U1168" s="50">
        <v>4</v>
      </c>
    </row>
    <row r="1169" spans="2:21" ht="14.5" outlineLevel="3">
      <c r="B1169" s="43" t="s">
        <v>3573</v>
      </c>
      <c r="C1169" s="44" t="s">
        <v>3574</v>
      </c>
      <c r="D1169" s="45" t="s">
        <v>392</v>
      </c>
      <c r="E1169" s="46" t="s">
        <v>102</v>
      </c>
      <c r="F1169" s="45" t="s">
        <v>102</v>
      </c>
      <c r="G1169" s="46" t="s">
        <v>102</v>
      </c>
      <c r="H1169" s="47">
        <v>0</v>
      </c>
      <c r="I1169" s="47">
        <v>0</v>
      </c>
      <c r="J1169" s="46" t="s">
        <v>3371</v>
      </c>
      <c r="K1169" s="48">
        <v>1</v>
      </c>
      <c r="L1169" s="48" t="s">
        <v>2614</v>
      </c>
      <c r="M1169" s="45" t="s">
        <v>117</v>
      </c>
      <c r="N1169" s="49">
        <v>0</v>
      </c>
      <c r="O1169" s="49">
        <v>0</v>
      </c>
      <c r="P1169" s="49">
        <v>0</v>
      </c>
      <c r="Q1169" s="45" t="s">
        <v>102</v>
      </c>
      <c r="R1169" s="45" t="s">
        <v>102</v>
      </c>
      <c r="S1169" s="45" t="s">
        <v>102</v>
      </c>
      <c r="T1169" s="45" t="s">
        <v>3094</v>
      </c>
      <c r="U1169" s="50">
        <v>4</v>
      </c>
    </row>
    <row r="1170" spans="2:21" ht="14.5" outlineLevel="3">
      <c r="B1170" s="43" t="s">
        <v>3575</v>
      </c>
      <c r="C1170" s="44" t="s">
        <v>3576</v>
      </c>
      <c r="D1170" s="45" t="s">
        <v>392</v>
      </c>
      <c r="E1170" s="46" t="s">
        <v>102</v>
      </c>
      <c r="F1170" s="45" t="s">
        <v>102</v>
      </c>
      <c r="G1170" s="46" t="s">
        <v>102</v>
      </c>
      <c r="H1170" s="47">
        <v>0</v>
      </c>
      <c r="I1170" s="47">
        <v>0</v>
      </c>
      <c r="J1170" s="46" t="s">
        <v>3371</v>
      </c>
      <c r="K1170" s="48">
        <v>1</v>
      </c>
      <c r="L1170" s="48" t="s">
        <v>2614</v>
      </c>
      <c r="M1170" s="45" t="s">
        <v>117</v>
      </c>
      <c r="N1170" s="49">
        <v>0</v>
      </c>
      <c r="O1170" s="49">
        <v>0</v>
      </c>
      <c r="P1170" s="49">
        <v>0</v>
      </c>
      <c r="Q1170" s="45" t="s">
        <v>102</v>
      </c>
      <c r="R1170" s="45" t="s">
        <v>102</v>
      </c>
      <c r="S1170" s="45" t="s">
        <v>102</v>
      </c>
      <c r="T1170" s="45" t="s">
        <v>3097</v>
      </c>
      <c r="U1170" s="50">
        <v>4</v>
      </c>
    </row>
    <row r="1171" spans="2:21" ht="14.5" outlineLevel="2">
      <c r="B1171" s="35" t="s">
        <v>3577</v>
      </c>
      <c r="C1171" s="36" t="s">
        <v>3578</v>
      </c>
      <c r="D1171" s="37" t="s">
        <v>392</v>
      </c>
      <c r="E1171" s="38" t="s">
        <v>102</v>
      </c>
      <c r="F1171" s="37" t="s">
        <v>102</v>
      </c>
      <c r="G1171" s="38" t="s">
        <v>102</v>
      </c>
      <c r="H1171" s="39">
        <v>0</v>
      </c>
      <c r="I1171" s="39">
        <v>0</v>
      </c>
      <c r="J1171" s="38" t="s">
        <v>3371</v>
      </c>
      <c r="K1171" s="40">
        <v>1</v>
      </c>
      <c r="L1171" s="40" t="s">
        <v>2614</v>
      </c>
      <c r="M1171" s="37" t="s">
        <v>117</v>
      </c>
      <c r="N1171" s="41">
        <v>0</v>
      </c>
      <c r="O1171" s="41">
        <v>0</v>
      </c>
      <c r="P1171" s="41">
        <v>0</v>
      </c>
      <c r="Q1171" s="37" t="s">
        <v>102</v>
      </c>
      <c r="R1171" s="37" t="s">
        <v>102</v>
      </c>
      <c r="S1171" s="37" t="s">
        <v>102</v>
      </c>
      <c r="T1171" s="37" t="s">
        <v>3103</v>
      </c>
      <c r="U1171" s="42">
        <v>4</v>
      </c>
    </row>
    <row r="1172" spans="2:21" ht="14.5" outlineLevel="3">
      <c r="B1172" s="43" t="s">
        <v>3579</v>
      </c>
      <c r="C1172" s="44" t="s">
        <v>3580</v>
      </c>
      <c r="D1172" s="45" t="s">
        <v>392</v>
      </c>
      <c r="E1172" s="46" t="s">
        <v>102</v>
      </c>
      <c r="F1172" s="45" t="s">
        <v>102</v>
      </c>
      <c r="G1172" s="46" t="s">
        <v>102</v>
      </c>
      <c r="H1172" s="47">
        <v>0</v>
      </c>
      <c r="I1172" s="47">
        <v>0</v>
      </c>
      <c r="J1172" s="46" t="s">
        <v>3371</v>
      </c>
      <c r="K1172" s="48">
        <v>1</v>
      </c>
      <c r="L1172" s="48" t="s">
        <v>2614</v>
      </c>
      <c r="M1172" s="45" t="s">
        <v>117</v>
      </c>
      <c r="N1172" s="49">
        <v>0</v>
      </c>
      <c r="O1172" s="49">
        <v>0</v>
      </c>
      <c r="P1172" s="49">
        <v>0</v>
      </c>
      <c r="Q1172" s="45" t="s">
        <v>102</v>
      </c>
      <c r="R1172" s="45" t="s">
        <v>102</v>
      </c>
      <c r="S1172" s="45" t="s">
        <v>102</v>
      </c>
      <c r="T1172" s="45" t="s">
        <v>3407</v>
      </c>
      <c r="U1172" s="50">
        <v>4</v>
      </c>
    </row>
    <row r="1173" spans="2:21" ht="14.5" outlineLevel="1">
      <c r="B1173" s="27" t="s">
        <v>3581</v>
      </c>
      <c r="C1173" s="28" t="s">
        <v>3582</v>
      </c>
      <c r="D1173" s="29" t="s">
        <v>392</v>
      </c>
      <c r="E1173" s="30" t="s">
        <v>102</v>
      </c>
      <c r="F1173" s="29" t="s">
        <v>102</v>
      </c>
      <c r="G1173" s="30" t="s">
        <v>102</v>
      </c>
      <c r="H1173" s="31">
        <v>0</v>
      </c>
      <c r="I1173" s="31">
        <v>0</v>
      </c>
      <c r="J1173" s="30" t="s">
        <v>3371</v>
      </c>
      <c r="K1173" s="32">
        <v>1</v>
      </c>
      <c r="L1173" s="32" t="s">
        <v>2614</v>
      </c>
      <c r="M1173" s="29" t="s">
        <v>117</v>
      </c>
      <c r="N1173" s="33">
        <v>0</v>
      </c>
      <c r="O1173" s="33">
        <v>0</v>
      </c>
      <c r="P1173" s="33">
        <v>0</v>
      </c>
      <c r="Q1173" s="29" t="s">
        <v>102</v>
      </c>
      <c r="R1173" s="29" t="s">
        <v>102</v>
      </c>
      <c r="S1173" s="29" t="s">
        <v>102</v>
      </c>
      <c r="T1173" s="29" t="s">
        <v>2795</v>
      </c>
      <c r="U1173" s="34">
        <v>4</v>
      </c>
    </row>
    <row r="1174" spans="2:21" ht="14.5" outlineLevel="2">
      <c r="B1174" s="35" t="s">
        <v>3583</v>
      </c>
      <c r="C1174" s="36" t="s">
        <v>3584</v>
      </c>
      <c r="D1174" s="37" t="s">
        <v>102</v>
      </c>
      <c r="E1174" s="38" t="s">
        <v>102</v>
      </c>
      <c r="F1174" s="37" t="s">
        <v>102</v>
      </c>
      <c r="G1174" s="38" t="s">
        <v>102</v>
      </c>
      <c r="H1174" s="39">
        <v>0</v>
      </c>
      <c r="I1174" s="39">
        <v>0</v>
      </c>
      <c r="J1174" s="38" t="s">
        <v>102</v>
      </c>
      <c r="K1174" s="40">
        <v>0</v>
      </c>
      <c r="L1174" s="40" t="s">
        <v>102</v>
      </c>
      <c r="M1174" s="37" t="s">
        <v>102</v>
      </c>
      <c r="N1174" s="41">
        <v>0</v>
      </c>
      <c r="O1174" s="41">
        <v>0</v>
      </c>
      <c r="P1174" s="41">
        <v>0</v>
      </c>
      <c r="Q1174" s="37" t="s">
        <v>102</v>
      </c>
      <c r="R1174" s="37" t="s">
        <v>102</v>
      </c>
      <c r="S1174" s="37" t="s">
        <v>3585</v>
      </c>
      <c r="T1174" s="37" t="s">
        <v>102</v>
      </c>
      <c r="U1174" s="42">
        <v>3</v>
      </c>
    </row>
    <row r="1175" spans="2:21" ht="14.5" outlineLevel="3">
      <c r="B1175" s="43" t="s">
        <v>3586</v>
      </c>
      <c r="C1175" s="44" t="s">
        <v>3587</v>
      </c>
      <c r="D1175" s="45" t="s">
        <v>392</v>
      </c>
      <c r="E1175" s="46" t="s">
        <v>102</v>
      </c>
      <c r="F1175" s="45" t="s">
        <v>102</v>
      </c>
      <c r="G1175" s="46" t="s">
        <v>102</v>
      </c>
      <c r="H1175" s="47">
        <v>0</v>
      </c>
      <c r="I1175" s="47">
        <v>0</v>
      </c>
      <c r="J1175" s="46" t="s">
        <v>3371</v>
      </c>
      <c r="K1175" s="48">
        <v>1</v>
      </c>
      <c r="L1175" s="48" t="s">
        <v>2614</v>
      </c>
      <c r="M1175" s="45" t="s">
        <v>117</v>
      </c>
      <c r="N1175" s="49">
        <v>0</v>
      </c>
      <c r="O1175" s="49">
        <v>0</v>
      </c>
      <c r="P1175" s="49">
        <v>0</v>
      </c>
      <c r="Q1175" s="45" t="s">
        <v>102</v>
      </c>
      <c r="R1175" s="45" t="s">
        <v>102</v>
      </c>
      <c r="S1175" s="45" t="s">
        <v>102</v>
      </c>
      <c r="T1175" s="45" t="s">
        <v>2854</v>
      </c>
      <c r="U1175" s="50">
        <v>4</v>
      </c>
    </row>
    <row r="1176" spans="2:21" ht="14.5" outlineLevel="3">
      <c r="B1176" s="43" t="s">
        <v>3588</v>
      </c>
      <c r="C1176" s="44" t="s">
        <v>3589</v>
      </c>
      <c r="D1176" s="45" t="s">
        <v>102</v>
      </c>
      <c r="E1176" s="46" t="s">
        <v>102</v>
      </c>
      <c r="F1176" s="45" t="s">
        <v>102</v>
      </c>
      <c r="G1176" s="46" t="s">
        <v>102</v>
      </c>
      <c r="H1176" s="47">
        <v>0</v>
      </c>
      <c r="I1176" s="47">
        <v>0</v>
      </c>
      <c r="J1176" s="46" t="s">
        <v>102</v>
      </c>
      <c r="K1176" s="48">
        <v>0</v>
      </c>
      <c r="L1176" s="48" t="s">
        <v>102</v>
      </c>
      <c r="M1176" s="45" t="s">
        <v>102</v>
      </c>
      <c r="N1176" s="49">
        <v>0</v>
      </c>
      <c r="O1176" s="49">
        <v>0</v>
      </c>
      <c r="P1176" s="49">
        <v>0</v>
      </c>
      <c r="Q1176" s="45" t="s">
        <v>102</v>
      </c>
      <c r="R1176" s="45" t="s">
        <v>3590</v>
      </c>
      <c r="S1176" s="45" t="s">
        <v>102</v>
      </c>
      <c r="T1176" s="45" t="s">
        <v>102</v>
      </c>
      <c r="U1176" s="50">
        <v>2</v>
      </c>
    </row>
    <row r="1177" spans="2:21" ht="14.5" outlineLevel="2">
      <c r="B1177" s="35" t="s">
        <v>3591</v>
      </c>
      <c r="C1177" s="36" t="s">
        <v>3592</v>
      </c>
      <c r="D1177" s="37" t="s">
        <v>102</v>
      </c>
      <c r="E1177" s="38" t="s">
        <v>102</v>
      </c>
      <c r="F1177" s="37" t="s">
        <v>102</v>
      </c>
      <c r="G1177" s="38" t="s">
        <v>102</v>
      </c>
      <c r="H1177" s="39">
        <v>0</v>
      </c>
      <c r="I1177" s="39">
        <v>0</v>
      </c>
      <c r="J1177" s="38" t="s">
        <v>102</v>
      </c>
      <c r="K1177" s="40">
        <v>0</v>
      </c>
      <c r="L1177" s="40" t="s">
        <v>102</v>
      </c>
      <c r="M1177" s="37" t="s">
        <v>102</v>
      </c>
      <c r="N1177" s="41">
        <v>0</v>
      </c>
      <c r="O1177" s="41">
        <v>0</v>
      </c>
      <c r="P1177" s="41">
        <v>0</v>
      </c>
      <c r="Q1177" s="37" t="s">
        <v>102</v>
      </c>
      <c r="R1177" s="37" t="s">
        <v>102</v>
      </c>
      <c r="S1177" s="37" t="s">
        <v>3593</v>
      </c>
      <c r="T1177" s="37" t="s">
        <v>102</v>
      </c>
      <c r="U1177" s="42">
        <v>3</v>
      </c>
    </row>
    <row r="1178" spans="2:21" ht="14.5" outlineLevel="3">
      <c r="B1178" s="43" t="s">
        <v>3594</v>
      </c>
      <c r="C1178" s="44" t="s">
        <v>3595</v>
      </c>
      <c r="D1178" s="45" t="s">
        <v>179</v>
      </c>
      <c r="E1178" s="46" t="s">
        <v>102</v>
      </c>
      <c r="F1178" s="45" t="s">
        <v>102</v>
      </c>
      <c r="G1178" s="46" t="s">
        <v>102</v>
      </c>
      <c r="H1178" s="47">
        <v>0</v>
      </c>
      <c r="I1178" s="47">
        <v>0</v>
      </c>
      <c r="J1178" s="46" t="s">
        <v>3596</v>
      </c>
      <c r="K1178" s="48">
        <v>1</v>
      </c>
      <c r="L1178" s="48" t="s">
        <v>2614</v>
      </c>
      <c r="M1178" s="45" t="s">
        <v>117</v>
      </c>
      <c r="N1178" s="49">
        <v>0</v>
      </c>
      <c r="O1178" s="49">
        <v>0</v>
      </c>
      <c r="P1178" s="49">
        <v>0</v>
      </c>
      <c r="Q1178" s="45" t="s">
        <v>102</v>
      </c>
      <c r="R1178" s="45" t="s">
        <v>102</v>
      </c>
      <c r="S1178" s="45" t="s">
        <v>102</v>
      </c>
      <c r="T1178" s="45" t="s">
        <v>1019</v>
      </c>
      <c r="U1178" s="50">
        <v>4</v>
      </c>
    </row>
    <row r="1179" spans="2:21" ht="14.5" outlineLevel="2">
      <c r="B1179" s="35" t="s">
        <v>3597</v>
      </c>
      <c r="C1179" s="36" t="s">
        <v>3598</v>
      </c>
      <c r="D1179" s="37" t="s">
        <v>179</v>
      </c>
      <c r="E1179" s="38" t="s">
        <v>102</v>
      </c>
      <c r="F1179" s="37" t="s">
        <v>102</v>
      </c>
      <c r="G1179" s="38" t="s">
        <v>102</v>
      </c>
      <c r="H1179" s="39">
        <v>0</v>
      </c>
      <c r="I1179" s="39">
        <v>0</v>
      </c>
      <c r="J1179" s="38" t="s">
        <v>3596</v>
      </c>
      <c r="K1179" s="40">
        <v>1</v>
      </c>
      <c r="L1179" s="40" t="s">
        <v>2614</v>
      </c>
      <c r="M1179" s="37" t="s">
        <v>117</v>
      </c>
      <c r="N1179" s="41">
        <v>0</v>
      </c>
      <c r="O1179" s="41">
        <v>0</v>
      </c>
      <c r="P1179" s="41">
        <v>0</v>
      </c>
      <c r="Q1179" s="37" t="s">
        <v>102</v>
      </c>
      <c r="R1179" s="37" t="s">
        <v>102</v>
      </c>
      <c r="S1179" s="37" t="s">
        <v>102</v>
      </c>
      <c r="T1179" s="37" t="s">
        <v>2815</v>
      </c>
      <c r="U1179" s="42">
        <v>4</v>
      </c>
    </row>
    <row r="1180" spans="2:21" ht="14.5" outlineLevel="3">
      <c r="B1180" s="43" t="s">
        <v>3599</v>
      </c>
      <c r="C1180" s="44" t="s">
        <v>3600</v>
      </c>
      <c r="D1180" s="45" t="s">
        <v>102</v>
      </c>
      <c r="E1180" s="46" t="s">
        <v>102</v>
      </c>
      <c r="F1180" s="45" t="s">
        <v>102</v>
      </c>
      <c r="G1180" s="46" t="s">
        <v>102</v>
      </c>
      <c r="H1180" s="47">
        <v>0</v>
      </c>
      <c r="I1180" s="47">
        <v>0</v>
      </c>
      <c r="J1180" s="46" t="s">
        <v>102</v>
      </c>
      <c r="K1180" s="48">
        <v>0</v>
      </c>
      <c r="L1180" s="48" t="s">
        <v>102</v>
      </c>
      <c r="M1180" s="45" t="s">
        <v>102</v>
      </c>
      <c r="N1180" s="49">
        <v>0</v>
      </c>
      <c r="O1180" s="49">
        <v>0</v>
      </c>
      <c r="P1180" s="49">
        <v>0</v>
      </c>
      <c r="Q1180" s="45" t="s">
        <v>102</v>
      </c>
      <c r="R1180" s="45" t="s">
        <v>102</v>
      </c>
      <c r="S1180" s="45" t="s">
        <v>3601</v>
      </c>
      <c r="T1180" s="45" t="s">
        <v>102</v>
      </c>
      <c r="U1180" s="50">
        <v>3</v>
      </c>
    </row>
    <row r="1181" spans="2:21" ht="14.5" outlineLevel="2">
      <c r="B1181" s="35" t="s">
        <v>3602</v>
      </c>
      <c r="C1181" s="36" t="s">
        <v>3603</v>
      </c>
      <c r="D1181" s="37" t="s">
        <v>165</v>
      </c>
      <c r="E1181" s="38" t="s">
        <v>102</v>
      </c>
      <c r="F1181" s="37" t="s">
        <v>102</v>
      </c>
      <c r="G1181" s="38" t="s">
        <v>102</v>
      </c>
      <c r="H1181" s="39">
        <v>0</v>
      </c>
      <c r="I1181" s="39">
        <v>0</v>
      </c>
      <c r="J1181" s="38" t="s">
        <v>102</v>
      </c>
      <c r="K1181" s="40">
        <v>0</v>
      </c>
      <c r="L1181" s="40" t="s">
        <v>116</v>
      </c>
      <c r="M1181" s="37" t="s">
        <v>102</v>
      </c>
      <c r="N1181" s="41">
        <v>0</v>
      </c>
      <c r="O1181" s="41">
        <v>0</v>
      </c>
      <c r="P1181" s="41">
        <v>0</v>
      </c>
      <c r="Q1181" s="37" t="s">
        <v>102</v>
      </c>
      <c r="R1181" s="37" t="s">
        <v>102</v>
      </c>
      <c r="S1181" s="37" t="s">
        <v>102</v>
      </c>
      <c r="T1181" s="37" t="s">
        <v>2904</v>
      </c>
      <c r="U1181" s="42">
        <v>4</v>
      </c>
    </row>
    <row r="1182" spans="2:21" ht="14.5" outlineLevel="3">
      <c r="B1182" s="43" t="s">
        <v>3604</v>
      </c>
      <c r="C1182" s="44" t="s">
        <v>3605</v>
      </c>
      <c r="D1182" s="45" t="s">
        <v>102</v>
      </c>
      <c r="E1182" s="46" t="s">
        <v>102</v>
      </c>
      <c r="F1182" s="45" t="s">
        <v>102</v>
      </c>
      <c r="G1182" s="46" t="s">
        <v>102</v>
      </c>
      <c r="H1182" s="47">
        <v>0</v>
      </c>
      <c r="I1182" s="47">
        <v>0</v>
      </c>
      <c r="J1182" s="46" t="s">
        <v>102</v>
      </c>
      <c r="K1182" s="48">
        <v>0</v>
      </c>
      <c r="L1182" s="48" t="s">
        <v>102</v>
      </c>
      <c r="M1182" s="45" t="s">
        <v>102</v>
      </c>
      <c r="N1182" s="49">
        <v>0</v>
      </c>
      <c r="O1182" s="49">
        <v>0</v>
      </c>
      <c r="P1182" s="49">
        <v>0</v>
      </c>
      <c r="Q1182" s="45" t="s">
        <v>102</v>
      </c>
      <c r="R1182" s="45" t="s">
        <v>102</v>
      </c>
      <c r="S1182" s="45" t="s">
        <v>3606</v>
      </c>
      <c r="T1182" s="45" t="s">
        <v>102</v>
      </c>
      <c r="U1182" s="50">
        <v>3</v>
      </c>
    </row>
    <row r="1183" spans="2:21" ht="14.5" outlineLevel="2">
      <c r="B1183" s="35" t="s">
        <v>5189</v>
      </c>
      <c r="C1183" s="36" t="s">
        <v>5190</v>
      </c>
      <c r="D1183" s="37" t="s">
        <v>392</v>
      </c>
      <c r="E1183" s="38" t="s">
        <v>102</v>
      </c>
      <c r="F1183" s="37" t="s">
        <v>102</v>
      </c>
      <c r="G1183" s="38" t="s">
        <v>102</v>
      </c>
      <c r="H1183" s="39">
        <v>0</v>
      </c>
      <c r="I1183" s="39">
        <v>0</v>
      </c>
      <c r="J1183" s="38" t="s">
        <v>102</v>
      </c>
      <c r="K1183" s="40">
        <v>0</v>
      </c>
      <c r="L1183" s="40" t="s">
        <v>116</v>
      </c>
      <c r="M1183" s="37" t="s">
        <v>102</v>
      </c>
      <c r="N1183" s="41">
        <v>0</v>
      </c>
      <c r="O1183" s="41">
        <v>0</v>
      </c>
      <c r="P1183" s="41">
        <v>0</v>
      </c>
      <c r="Q1183" s="37" t="s">
        <v>102</v>
      </c>
      <c r="R1183" s="37" t="s">
        <v>102</v>
      </c>
      <c r="S1183" s="37" t="s">
        <v>102</v>
      </c>
      <c r="T1183" s="37" t="s">
        <v>976</v>
      </c>
      <c r="U1183" s="42">
        <v>4</v>
      </c>
    </row>
    <row r="1184" spans="2:21" ht="14.5" outlineLevel="3">
      <c r="B1184" s="43" t="s">
        <v>5191</v>
      </c>
      <c r="C1184" s="44" t="s">
        <v>5192</v>
      </c>
      <c r="D1184" s="45" t="s">
        <v>392</v>
      </c>
      <c r="E1184" s="46" t="s">
        <v>102</v>
      </c>
      <c r="F1184" s="45" t="s">
        <v>102</v>
      </c>
      <c r="G1184" s="46" t="s">
        <v>102</v>
      </c>
      <c r="H1184" s="47">
        <v>0</v>
      </c>
      <c r="I1184" s="47">
        <v>0</v>
      </c>
      <c r="J1184" s="46" t="s">
        <v>102</v>
      </c>
      <c r="K1184" s="48">
        <v>0</v>
      </c>
      <c r="L1184" s="48" t="s">
        <v>116</v>
      </c>
      <c r="M1184" s="45" t="s">
        <v>102</v>
      </c>
      <c r="N1184" s="49">
        <v>0</v>
      </c>
      <c r="O1184" s="49">
        <v>0</v>
      </c>
      <c r="P1184" s="49">
        <v>0</v>
      </c>
      <c r="Q1184" s="45" t="s">
        <v>102</v>
      </c>
      <c r="R1184" s="45" t="s">
        <v>102</v>
      </c>
      <c r="S1184" s="45" t="s">
        <v>102</v>
      </c>
      <c r="T1184" s="45" t="s">
        <v>2815</v>
      </c>
      <c r="U1184" s="50">
        <v>4</v>
      </c>
    </row>
    <row r="1185" spans="2:21" ht="14.5" outlineLevel="3">
      <c r="B1185" s="43" t="s">
        <v>5193</v>
      </c>
      <c r="C1185" s="44" t="s">
        <v>3607</v>
      </c>
      <c r="D1185" s="45" t="s">
        <v>392</v>
      </c>
      <c r="E1185" s="46" t="s">
        <v>102</v>
      </c>
      <c r="F1185" s="45" t="s">
        <v>102</v>
      </c>
      <c r="G1185" s="46" t="s">
        <v>102</v>
      </c>
      <c r="H1185" s="47">
        <v>0</v>
      </c>
      <c r="I1185" s="47">
        <v>0</v>
      </c>
      <c r="J1185" s="46" t="s">
        <v>3596</v>
      </c>
      <c r="K1185" s="48">
        <v>1</v>
      </c>
      <c r="L1185" s="48" t="s">
        <v>2614</v>
      </c>
      <c r="M1185" s="45" t="s">
        <v>117</v>
      </c>
      <c r="N1185" s="49">
        <v>0</v>
      </c>
      <c r="O1185" s="49">
        <v>0</v>
      </c>
      <c r="P1185" s="49">
        <v>0</v>
      </c>
      <c r="Q1185" s="45" t="s">
        <v>102</v>
      </c>
      <c r="R1185" s="45" t="s">
        <v>102</v>
      </c>
      <c r="S1185" s="45" t="s">
        <v>102</v>
      </c>
      <c r="T1185" s="45" t="s">
        <v>3608</v>
      </c>
      <c r="U1185" s="50">
        <v>4</v>
      </c>
    </row>
    <row r="1186" spans="2:21" ht="14.5" outlineLevel="3">
      <c r="B1186" s="43" t="s">
        <v>3609</v>
      </c>
      <c r="C1186" s="44" t="s">
        <v>3610</v>
      </c>
      <c r="D1186" s="45" t="s">
        <v>102</v>
      </c>
      <c r="E1186" s="46" t="s">
        <v>102</v>
      </c>
      <c r="F1186" s="45" t="s">
        <v>102</v>
      </c>
      <c r="G1186" s="46" t="s">
        <v>102</v>
      </c>
      <c r="H1186" s="47">
        <v>0</v>
      </c>
      <c r="I1186" s="47">
        <v>0</v>
      </c>
      <c r="J1186" s="46" t="s">
        <v>102</v>
      </c>
      <c r="K1186" s="48">
        <v>0</v>
      </c>
      <c r="L1186" s="48" t="s">
        <v>102</v>
      </c>
      <c r="M1186" s="45" t="s">
        <v>102</v>
      </c>
      <c r="N1186" s="49">
        <v>0</v>
      </c>
      <c r="O1186" s="49">
        <v>0</v>
      </c>
      <c r="P1186" s="49">
        <v>0</v>
      </c>
      <c r="Q1186" s="45" t="s">
        <v>102</v>
      </c>
      <c r="R1186" s="45" t="s">
        <v>102</v>
      </c>
      <c r="S1186" s="45" t="s">
        <v>3611</v>
      </c>
      <c r="T1186" s="45" t="s">
        <v>102</v>
      </c>
      <c r="U1186" s="50">
        <v>3</v>
      </c>
    </row>
    <row r="1187" spans="2:21" ht="14.5" outlineLevel="3">
      <c r="B1187" s="43" t="s">
        <v>3612</v>
      </c>
      <c r="C1187" s="44" t="s">
        <v>3610</v>
      </c>
      <c r="D1187" s="45" t="s">
        <v>392</v>
      </c>
      <c r="E1187" s="46" t="s">
        <v>102</v>
      </c>
      <c r="F1187" s="45" t="s">
        <v>102</v>
      </c>
      <c r="G1187" s="46" t="s">
        <v>102</v>
      </c>
      <c r="H1187" s="47">
        <v>0</v>
      </c>
      <c r="I1187" s="47">
        <v>0</v>
      </c>
      <c r="J1187" s="46" t="s">
        <v>102</v>
      </c>
      <c r="K1187" s="48">
        <v>0</v>
      </c>
      <c r="L1187" s="48" t="s">
        <v>116</v>
      </c>
      <c r="M1187" s="45" t="s">
        <v>102</v>
      </c>
      <c r="N1187" s="49">
        <v>0</v>
      </c>
      <c r="O1187" s="49">
        <v>0</v>
      </c>
      <c r="P1187" s="49">
        <v>0</v>
      </c>
      <c r="Q1187" s="45" t="s">
        <v>102</v>
      </c>
      <c r="R1187" s="45" t="s">
        <v>102</v>
      </c>
      <c r="S1187" s="45" t="s">
        <v>102</v>
      </c>
      <c r="T1187" s="45" t="s">
        <v>2904</v>
      </c>
      <c r="U1187" s="50">
        <v>4</v>
      </c>
    </row>
    <row r="1188" spans="2:21" ht="14.5" outlineLevel="3">
      <c r="B1188" s="43" t="s">
        <v>3613</v>
      </c>
      <c r="C1188" s="44" t="s">
        <v>3614</v>
      </c>
      <c r="D1188" s="45" t="s">
        <v>102</v>
      </c>
      <c r="E1188" s="46" t="s">
        <v>102</v>
      </c>
      <c r="F1188" s="45" t="s">
        <v>102</v>
      </c>
      <c r="G1188" s="46" t="s">
        <v>102</v>
      </c>
      <c r="H1188" s="47">
        <v>0</v>
      </c>
      <c r="I1188" s="47">
        <v>0</v>
      </c>
      <c r="J1188" s="46" t="s">
        <v>102</v>
      </c>
      <c r="K1188" s="48">
        <v>0</v>
      </c>
      <c r="L1188" s="48" t="s">
        <v>102</v>
      </c>
      <c r="M1188" s="45" t="s">
        <v>102</v>
      </c>
      <c r="N1188" s="49">
        <v>0</v>
      </c>
      <c r="O1188" s="49">
        <v>0</v>
      </c>
      <c r="P1188" s="49">
        <v>0</v>
      </c>
      <c r="Q1188" s="45" t="s">
        <v>102</v>
      </c>
      <c r="R1188" s="45" t="s">
        <v>102</v>
      </c>
      <c r="S1188" s="45" t="s">
        <v>3615</v>
      </c>
      <c r="T1188" s="45" t="s">
        <v>102</v>
      </c>
      <c r="U1188" s="50">
        <v>3</v>
      </c>
    </row>
    <row r="1189" spans="2:21" ht="14.5" outlineLevel="3">
      <c r="B1189" s="43" t="s">
        <v>3616</v>
      </c>
      <c r="C1189" s="44" t="s">
        <v>3617</v>
      </c>
      <c r="D1189" s="45" t="s">
        <v>392</v>
      </c>
      <c r="E1189" s="46" t="s">
        <v>102</v>
      </c>
      <c r="F1189" s="45" t="s">
        <v>102</v>
      </c>
      <c r="G1189" s="46" t="s">
        <v>102</v>
      </c>
      <c r="H1189" s="47">
        <v>0</v>
      </c>
      <c r="I1189" s="47">
        <v>0</v>
      </c>
      <c r="J1189" s="46" t="s">
        <v>102</v>
      </c>
      <c r="K1189" s="48">
        <v>0</v>
      </c>
      <c r="L1189" s="48" t="s">
        <v>116</v>
      </c>
      <c r="M1189" s="45" t="s">
        <v>102</v>
      </c>
      <c r="N1189" s="49">
        <v>0</v>
      </c>
      <c r="O1189" s="49">
        <v>0</v>
      </c>
      <c r="P1189" s="49">
        <v>0</v>
      </c>
      <c r="Q1189" s="45" t="s">
        <v>102</v>
      </c>
      <c r="R1189" s="45" t="s">
        <v>102</v>
      </c>
      <c r="S1189" s="45" t="s">
        <v>102</v>
      </c>
      <c r="T1189" s="45" t="s">
        <v>2904</v>
      </c>
      <c r="U1189" s="50">
        <v>4</v>
      </c>
    </row>
    <row r="1190" spans="2:21" ht="14.5">
      <c r="B1190" s="51" t="s">
        <v>3618</v>
      </c>
      <c r="C1190" s="52" t="s">
        <v>3619</v>
      </c>
      <c r="D1190" s="53" t="s">
        <v>392</v>
      </c>
      <c r="E1190" s="54" t="s">
        <v>102</v>
      </c>
      <c r="F1190" s="53" t="s">
        <v>102</v>
      </c>
      <c r="G1190" s="54" t="s">
        <v>102</v>
      </c>
      <c r="H1190" s="55">
        <v>0</v>
      </c>
      <c r="I1190" s="55">
        <v>0</v>
      </c>
      <c r="J1190" s="54" t="s">
        <v>102</v>
      </c>
      <c r="K1190" s="56">
        <v>0</v>
      </c>
      <c r="L1190" s="56" t="s">
        <v>116</v>
      </c>
      <c r="M1190" s="53" t="s">
        <v>102</v>
      </c>
      <c r="N1190" s="57">
        <v>0</v>
      </c>
      <c r="O1190" s="57">
        <v>0</v>
      </c>
      <c r="P1190" s="57">
        <v>0</v>
      </c>
      <c r="Q1190" s="53" t="s">
        <v>102</v>
      </c>
      <c r="R1190" s="53" t="s">
        <v>102</v>
      </c>
      <c r="S1190" s="53" t="s">
        <v>102</v>
      </c>
      <c r="T1190" s="53" t="s">
        <v>976</v>
      </c>
      <c r="U1190" s="58">
        <v>4</v>
      </c>
    </row>
    <row r="1191" spans="2:21" ht="14.5" outlineLevel="1">
      <c r="B1191" s="27" t="s">
        <v>5175</v>
      </c>
      <c r="C1191" s="28" t="s">
        <v>5176</v>
      </c>
      <c r="D1191" s="29" t="s">
        <v>2804</v>
      </c>
      <c r="E1191" s="30" t="s">
        <v>102</v>
      </c>
      <c r="F1191" s="29" t="s">
        <v>102</v>
      </c>
      <c r="G1191" s="30" t="s">
        <v>102</v>
      </c>
      <c r="H1191" s="31">
        <v>0</v>
      </c>
      <c r="I1191" s="31">
        <v>0</v>
      </c>
      <c r="J1191" s="30" t="s">
        <v>102</v>
      </c>
      <c r="K1191" s="32">
        <v>0</v>
      </c>
      <c r="L1191" s="32" t="s">
        <v>116</v>
      </c>
      <c r="M1191" s="29" t="s">
        <v>102</v>
      </c>
      <c r="N1191" s="33">
        <v>0</v>
      </c>
      <c r="O1191" s="33">
        <v>0</v>
      </c>
      <c r="P1191" s="33">
        <v>0</v>
      </c>
      <c r="Q1191" s="29" t="s">
        <v>102</v>
      </c>
      <c r="R1191" s="29" t="s">
        <v>102</v>
      </c>
      <c r="S1191" s="29" t="s">
        <v>102</v>
      </c>
      <c r="T1191" s="29" t="s">
        <v>5177</v>
      </c>
      <c r="U1191" s="34">
        <v>4</v>
      </c>
    </row>
    <row r="1192" spans="2:21" ht="14.5" outlineLevel="2">
      <c r="B1192" s="35" t="s">
        <v>3620</v>
      </c>
      <c r="C1192" s="36" t="s">
        <v>3621</v>
      </c>
      <c r="D1192" s="37" t="s">
        <v>392</v>
      </c>
      <c r="E1192" s="38" t="s">
        <v>102</v>
      </c>
      <c r="F1192" s="37" t="s">
        <v>102</v>
      </c>
      <c r="G1192" s="38" t="s">
        <v>102</v>
      </c>
      <c r="H1192" s="39">
        <v>0</v>
      </c>
      <c r="I1192" s="39">
        <v>0</v>
      </c>
      <c r="J1192" s="38" t="s">
        <v>102</v>
      </c>
      <c r="K1192" s="40">
        <v>0</v>
      </c>
      <c r="L1192" s="40" t="s">
        <v>116</v>
      </c>
      <c r="M1192" s="37" t="s">
        <v>102</v>
      </c>
      <c r="N1192" s="41">
        <v>0</v>
      </c>
      <c r="O1192" s="41">
        <v>0</v>
      </c>
      <c r="P1192" s="41">
        <v>0</v>
      </c>
      <c r="Q1192" s="37" t="s">
        <v>102</v>
      </c>
      <c r="R1192" s="37" t="s">
        <v>102</v>
      </c>
      <c r="S1192" s="37" t="s">
        <v>102</v>
      </c>
      <c r="T1192" s="37" t="s">
        <v>3622</v>
      </c>
      <c r="U1192" s="42">
        <v>4</v>
      </c>
    </row>
    <row r="1193" spans="2:21" ht="14.5" outlineLevel="3">
      <c r="B1193" s="43" t="s">
        <v>3623</v>
      </c>
      <c r="C1193" s="44" t="s">
        <v>3624</v>
      </c>
      <c r="D1193" s="45" t="s">
        <v>392</v>
      </c>
      <c r="E1193" s="46" t="s">
        <v>102</v>
      </c>
      <c r="F1193" s="45" t="s">
        <v>102</v>
      </c>
      <c r="G1193" s="46" t="s">
        <v>102</v>
      </c>
      <c r="H1193" s="47">
        <v>0</v>
      </c>
      <c r="I1193" s="47">
        <v>0</v>
      </c>
      <c r="J1193" s="46" t="s">
        <v>102</v>
      </c>
      <c r="K1193" s="48">
        <v>0</v>
      </c>
      <c r="L1193" s="48" t="s">
        <v>116</v>
      </c>
      <c r="M1193" s="45" t="s">
        <v>102</v>
      </c>
      <c r="N1193" s="49">
        <v>0</v>
      </c>
      <c r="O1193" s="49">
        <v>0</v>
      </c>
      <c r="P1193" s="49">
        <v>0</v>
      </c>
      <c r="Q1193" s="45" t="s">
        <v>102</v>
      </c>
      <c r="R1193" s="45" t="s">
        <v>102</v>
      </c>
      <c r="S1193" s="45" t="s">
        <v>102</v>
      </c>
      <c r="T1193" s="45" t="s">
        <v>2854</v>
      </c>
      <c r="U1193" s="50">
        <v>4</v>
      </c>
    </row>
    <row r="1194" spans="2:21" ht="14.5" outlineLevel="3">
      <c r="B1194" s="43" t="s">
        <v>3625</v>
      </c>
      <c r="C1194" s="44" t="s">
        <v>3626</v>
      </c>
      <c r="D1194" s="45" t="s">
        <v>392</v>
      </c>
      <c r="E1194" s="46" t="s">
        <v>102</v>
      </c>
      <c r="F1194" s="45" t="s">
        <v>102</v>
      </c>
      <c r="G1194" s="46" t="s">
        <v>102</v>
      </c>
      <c r="H1194" s="47">
        <v>0</v>
      </c>
      <c r="I1194" s="47">
        <v>0</v>
      </c>
      <c r="J1194" s="46" t="s">
        <v>102</v>
      </c>
      <c r="K1194" s="48">
        <v>0</v>
      </c>
      <c r="L1194" s="48" t="s">
        <v>116</v>
      </c>
      <c r="M1194" s="45" t="s">
        <v>102</v>
      </c>
      <c r="N1194" s="49">
        <v>0</v>
      </c>
      <c r="O1194" s="49">
        <v>0</v>
      </c>
      <c r="P1194" s="49">
        <v>0</v>
      </c>
      <c r="Q1194" s="45" t="s">
        <v>102</v>
      </c>
      <c r="R1194" s="45" t="s">
        <v>102</v>
      </c>
      <c r="S1194" s="45" t="s">
        <v>102</v>
      </c>
      <c r="T1194" s="45" t="s">
        <v>3627</v>
      </c>
      <c r="U1194" s="50">
        <v>4</v>
      </c>
    </row>
    <row r="1195" spans="2:21" ht="14.5" outlineLevel="3">
      <c r="B1195" s="43" t="s">
        <v>3628</v>
      </c>
      <c r="C1195" s="44" t="s">
        <v>3629</v>
      </c>
      <c r="D1195" s="45" t="s">
        <v>392</v>
      </c>
      <c r="E1195" s="46" t="s">
        <v>102</v>
      </c>
      <c r="F1195" s="45" t="s">
        <v>102</v>
      </c>
      <c r="G1195" s="46" t="s">
        <v>102</v>
      </c>
      <c r="H1195" s="47">
        <v>0</v>
      </c>
      <c r="I1195" s="47">
        <v>0</v>
      </c>
      <c r="J1195" s="46" t="s">
        <v>102</v>
      </c>
      <c r="K1195" s="48">
        <v>0</v>
      </c>
      <c r="L1195" s="48" t="s">
        <v>116</v>
      </c>
      <c r="M1195" s="45" t="s">
        <v>102</v>
      </c>
      <c r="N1195" s="49">
        <v>0</v>
      </c>
      <c r="O1195" s="49">
        <v>0</v>
      </c>
      <c r="P1195" s="49">
        <v>0</v>
      </c>
      <c r="Q1195" s="45" t="s">
        <v>102</v>
      </c>
      <c r="R1195" s="45" t="s">
        <v>102</v>
      </c>
      <c r="S1195" s="45" t="s">
        <v>102</v>
      </c>
      <c r="T1195" s="45" t="s">
        <v>3630</v>
      </c>
      <c r="U1195" s="50">
        <v>4</v>
      </c>
    </row>
    <row r="1196" spans="2:21" ht="14.5" outlineLevel="3">
      <c r="B1196" s="43" t="s">
        <v>3631</v>
      </c>
      <c r="C1196" s="44" t="s">
        <v>3632</v>
      </c>
      <c r="D1196" s="45" t="s">
        <v>102</v>
      </c>
      <c r="E1196" s="46" t="s">
        <v>102</v>
      </c>
      <c r="F1196" s="45" t="s">
        <v>102</v>
      </c>
      <c r="G1196" s="46" t="s">
        <v>102</v>
      </c>
      <c r="H1196" s="47">
        <v>0</v>
      </c>
      <c r="I1196" s="47">
        <v>0</v>
      </c>
      <c r="J1196" s="46" t="s">
        <v>102</v>
      </c>
      <c r="K1196" s="48">
        <v>0</v>
      </c>
      <c r="L1196" s="48" t="s">
        <v>102</v>
      </c>
      <c r="M1196" s="45" t="s">
        <v>102</v>
      </c>
      <c r="N1196" s="49">
        <v>0</v>
      </c>
      <c r="O1196" s="49">
        <v>0</v>
      </c>
      <c r="P1196" s="49">
        <v>0</v>
      </c>
      <c r="Q1196" s="45" t="s">
        <v>3631</v>
      </c>
      <c r="R1196" s="45" t="s">
        <v>102</v>
      </c>
      <c r="S1196" s="45" t="s">
        <v>102</v>
      </c>
      <c r="T1196" s="45" t="s">
        <v>102</v>
      </c>
      <c r="U1196" s="50">
        <v>1</v>
      </c>
    </row>
    <row r="1197" spans="2:21" ht="14.5" outlineLevel="3">
      <c r="B1197" s="43" t="s">
        <v>3633</v>
      </c>
      <c r="C1197" s="44" t="s">
        <v>3634</v>
      </c>
      <c r="D1197" s="45" t="s">
        <v>102</v>
      </c>
      <c r="E1197" s="46" t="s">
        <v>102</v>
      </c>
      <c r="F1197" s="45" t="s">
        <v>102</v>
      </c>
      <c r="G1197" s="46" t="s">
        <v>102</v>
      </c>
      <c r="H1197" s="47">
        <v>0</v>
      </c>
      <c r="I1197" s="47">
        <v>0</v>
      </c>
      <c r="J1197" s="46" t="s">
        <v>102</v>
      </c>
      <c r="K1197" s="48">
        <v>0</v>
      </c>
      <c r="L1197" s="48" t="s">
        <v>102</v>
      </c>
      <c r="M1197" s="45" t="s">
        <v>102</v>
      </c>
      <c r="N1197" s="49">
        <v>0</v>
      </c>
      <c r="O1197" s="49">
        <v>0</v>
      </c>
      <c r="P1197" s="49">
        <v>0</v>
      </c>
      <c r="Q1197" s="45" t="s">
        <v>102</v>
      </c>
      <c r="R1197" s="45" t="s">
        <v>3635</v>
      </c>
      <c r="S1197" s="45" t="s">
        <v>102</v>
      </c>
      <c r="T1197" s="45" t="s">
        <v>102</v>
      </c>
      <c r="U1197" s="50">
        <v>2</v>
      </c>
    </row>
    <row r="1198" spans="2:21" ht="14.5" outlineLevel="3">
      <c r="B1198" s="43" t="s">
        <v>3636</v>
      </c>
      <c r="C1198" s="44" t="s">
        <v>3637</v>
      </c>
      <c r="D1198" s="45" t="s">
        <v>102</v>
      </c>
      <c r="E1198" s="46" t="s">
        <v>102</v>
      </c>
      <c r="F1198" s="45" t="s">
        <v>102</v>
      </c>
      <c r="G1198" s="46" t="s">
        <v>102</v>
      </c>
      <c r="H1198" s="47">
        <v>0</v>
      </c>
      <c r="I1198" s="47">
        <v>0</v>
      </c>
      <c r="J1198" s="46" t="s">
        <v>102</v>
      </c>
      <c r="K1198" s="48">
        <v>0</v>
      </c>
      <c r="L1198" s="48" t="s">
        <v>102</v>
      </c>
      <c r="M1198" s="45" t="s">
        <v>102</v>
      </c>
      <c r="N1198" s="49">
        <v>0</v>
      </c>
      <c r="O1198" s="49">
        <v>0</v>
      </c>
      <c r="P1198" s="49">
        <v>0</v>
      </c>
      <c r="Q1198" s="45" t="s">
        <v>102</v>
      </c>
      <c r="R1198" s="45" t="s">
        <v>102</v>
      </c>
      <c r="S1198" s="45" t="s">
        <v>3638</v>
      </c>
      <c r="T1198" s="45" t="s">
        <v>102</v>
      </c>
      <c r="U1198" s="50">
        <v>3</v>
      </c>
    </row>
    <row r="1199" spans="2:21" ht="14.5" outlineLevel="3">
      <c r="B1199" s="43" t="s">
        <v>3639</v>
      </c>
      <c r="C1199" s="44" t="s">
        <v>3640</v>
      </c>
      <c r="D1199" s="45" t="s">
        <v>102</v>
      </c>
      <c r="E1199" s="46" t="s">
        <v>102</v>
      </c>
      <c r="F1199" s="45" t="s">
        <v>102</v>
      </c>
      <c r="G1199" s="46" t="s">
        <v>102</v>
      </c>
      <c r="H1199" s="47">
        <v>0</v>
      </c>
      <c r="I1199" s="47">
        <v>0</v>
      </c>
      <c r="J1199" s="46" t="s">
        <v>3641</v>
      </c>
      <c r="K1199" s="48">
        <v>0</v>
      </c>
      <c r="L1199" s="48" t="s">
        <v>116</v>
      </c>
      <c r="M1199" s="45" t="s">
        <v>117</v>
      </c>
      <c r="N1199" s="49">
        <v>0</v>
      </c>
      <c r="O1199" s="49">
        <v>0</v>
      </c>
      <c r="P1199" s="49">
        <v>0</v>
      </c>
      <c r="Q1199" s="45" t="s">
        <v>102</v>
      </c>
      <c r="R1199" s="45" t="s">
        <v>102</v>
      </c>
      <c r="S1199" s="45" t="s">
        <v>102</v>
      </c>
      <c r="T1199" s="45" t="s">
        <v>118</v>
      </c>
      <c r="U1199" s="50">
        <v>4</v>
      </c>
    </row>
    <row r="1200" spans="2:21" ht="14.5" outlineLevel="3">
      <c r="B1200" s="43" t="s">
        <v>3642</v>
      </c>
      <c r="C1200" s="44" t="s">
        <v>3643</v>
      </c>
      <c r="D1200" s="45" t="s">
        <v>102</v>
      </c>
      <c r="E1200" s="46" t="s">
        <v>102</v>
      </c>
      <c r="F1200" s="45" t="s">
        <v>102</v>
      </c>
      <c r="G1200" s="46" t="s">
        <v>102</v>
      </c>
      <c r="H1200" s="47">
        <v>0</v>
      </c>
      <c r="I1200" s="47">
        <v>0</v>
      </c>
      <c r="J1200" s="46" t="s">
        <v>3641</v>
      </c>
      <c r="K1200" s="48">
        <v>0</v>
      </c>
      <c r="L1200" s="48" t="s">
        <v>116</v>
      </c>
      <c r="M1200" s="45" t="s">
        <v>117</v>
      </c>
      <c r="N1200" s="49">
        <v>0</v>
      </c>
      <c r="O1200" s="49">
        <v>0</v>
      </c>
      <c r="P1200" s="49">
        <v>0</v>
      </c>
      <c r="Q1200" s="45" t="s">
        <v>102</v>
      </c>
      <c r="R1200" s="45" t="s">
        <v>102</v>
      </c>
      <c r="S1200" s="45" t="s">
        <v>102</v>
      </c>
      <c r="T1200" s="45" t="s">
        <v>123</v>
      </c>
      <c r="U1200" s="50">
        <v>4</v>
      </c>
    </row>
    <row r="1201" spans="2:21" ht="14.5" outlineLevel="3">
      <c r="B1201" s="43" t="s">
        <v>3644</v>
      </c>
      <c r="C1201" s="44" t="s">
        <v>3645</v>
      </c>
      <c r="D1201" s="45" t="s">
        <v>102</v>
      </c>
      <c r="E1201" s="46" t="s">
        <v>102</v>
      </c>
      <c r="F1201" s="45" t="s">
        <v>102</v>
      </c>
      <c r="G1201" s="46" t="s">
        <v>102</v>
      </c>
      <c r="H1201" s="47">
        <v>0</v>
      </c>
      <c r="I1201" s="47">
        <v>0</v>
      </c>
      <c r="J1201" s="46" t="s">
        <v>3641</v>
      </c>
      <c r="K1201" s="48">
        <v>0</v>
      </c>
      <c r="L1201" s="48" t="s">
        <v>116</v>
      </c>
      <c r="M1201" s="45" t="s">
        <v>117</v>
      </c>
      <c r="N1201" s="49">
        <v>0</v>
      </c>
      <c r="O1201" s="49">
        <v>0</v>
      </c>
      <c r="P1201" s="49">
        <v>0</v>
      </c>
      <c r="Q1201" s="45" t="s">
        <v>102</v>
      </c>
      <c r="R1201" s="45" t="s">
        <v>102</v>
      </c>
      <c r="S1201" s="45" t="s">
        <v>102</v>
      </c>
      <c r="T1201" s="45" t="s">
        <v>128</v>
      </c>
      <c r="U1201" s="50">
        <v>4</v>
      </c>
    </row>
    <row r="1202" spans="2:21" ht="14.5" outlineLevel="3">
      <c r="B1202" s="43" t="s">
        <v>3646</v>
      </c>
      <c r="C1202" s="44" t="s">
        <v>3647</v>
      </c>
      <c r="D1202" s="45" t="s">
        <v>102</v>
      </c>
      <c r="E1202" s="46" t="s">
        <v>102</v>
      </c>
      <c r="F1202" s="45" t="s">
        <v>102</v>
      </c>
      <c r="G1202" s="46" t="s">
        <v>102</v>
      </c>
      <c r="H1202" s="47">
        <v>0</v>
      </c>
      <c r="I1202" s="47">
        <v>0</v>
      </c>
      <c r="J1202" s="46" t="s">
        <v>3641</v>
      </c>
      <c r="K1202" s="48">
        <v>0</v>
      </c>
      <c r="L1202" s="48" t="s">
        <v>116</v>
      </c>
      <c r="M1202" s="45" t="s">
        <v>117</v>
      </c>
      <c r="N1202" s="49">
        <v>0</v>
      </c>
      <c r="O1202" s="49">
        <v>0</v>
      </c>
      <c r="P1202" s="49">
        <v>0</v>
      </c>
      <c r="Q1202" s="45" t="s">
        <v>102</v>
      </c>
      <c r="R1202" s="45" t="s">
        <v>102</v>
      </c>
      <c r="S1202" s="45" t="s">
        <v>102</v>
      </c>
      <c r="T1202" s="45" t="s">
        <v>133</v>
      </c>
      <c r="U1202" s="50">
        <v>4</v>
      </c>
    </row>
    <row r="1203" spans="2:21" ht="14.5" outlineLevel="3">
      <c r="B1203" s="43" t="s">
        <v>3648</v>
      </c>
      <c r="C1203" s="44" t="s">
        <v>3649</v>
      </c>
      <c r="D1203" s="45" t="s">
        <v>102</v>
      </c>
      <c r="E1203" s="46" t="s">
        <v>102</v>
      </c>
      <c r="F1203" s="45" t="s">
        <v>102</v>
      </c>
      <c r="G1203" s="46" t="s">
        <v>102</v>
      </c>
      <c r="H1203" s="47">
        <v>0</v>
      </c>
      <c r="I1203" s="47">
        <v>0</v>
      </c>
      <c r="J1203" s="46" t="s">
        <v>3641</v>
      </c>
      <c r="K1203" s="48">
        <v>0</v>
      </c>
      <c r="L1203" s="48" t="s">
        <v>116</v>
      </c>
      <c r="M1203" s="45" t="s">
        <v>117</v>
      </c>
      <c r="N1203" s="49">
        <v>0</v>
      </c>
      <c r="O1203" s="49">
        <v>0</v>
      </c>
      <c r="P1203" s="49">
        <v>0</v>
      </c>
      <c r="Q1203" s="45" t="s">
        <v>102</v>
      </c>
      <c r="R1203" s="45" t="s">
        <v>102</v>
      </c>
      <c r="S1203" s="45" t="s">
        <v>102</v>
      </c>
      <c r="T1203" s="45" t="s">
        <v>138</v>
      </c>
      <c r="U1203" s="50">
        <v>4</v>
      </c>
    </row>
    <row r="1204" spans="2:21" ht="14.5" outlineLevel="3">
      <c r="B1204" s="43" t="s">
        <v>3650</v>
      </c>
      <c r="C1204" s="44" t="s">
        <v>3651</v>
      </c>
      <c r="D1204" s="45" t="s">
        <v>102</v>
      </c>
      <c r="E1204" s="46" t="s">
        <v>102</v>
      </c>
      <c r="F1204" s="45" t="s">
        <v>102</v>
      </c>
      <c r="G1204" s="46" t="s">
        <v>102</v>
      </c>
      <c r="H1204" s="47">
        <v>0</v>
      </c>
      <c r="I1204" s="47">
        <v>0</v>
      </c>
      <c r="J1204" s="46" t="s">
        <v>3641</v>
      </c>
      <c r="K1204" s="48">
        <v>0</v>
      </c>
      <c r="L1204" s="48" t="s">
        <v>116</v>
      </c>
      <c r="M1204" s="45" t="s">
        <v>117</v>
      </c>
      <c r="N1204" s="49">
        <v>0</v>
      </c>
      <c r="O1204" s="49">
        <v>0</v>
      </c>
      <c r="P1204" s="49">
        <v>0</v>
      </c>
      <c r="Q1204" s="45" t="s">
        <v>102</v>
      </c>
      <c r="R1204" s="45" t="s">
        <v>102</v>
      </c>
      <c r="S1204" s="45" t="s">
        <v>102</v>
      </c>
      <c r="T1204" s="45" t="s">
        <v>143</v>
      </c>
      <c r="U1204" s="50">
        <v>4</v>
      </c>
    </row>
    <row r="1205" spans="2:21" ht="14.5" outlineLevel="3">
      <c r="B1205" s="43" t="s">
        <v>3652</v>
      </c>
      <c r="C1205" s="44" t="s">
        <v>3653</v>
      </c>
      <c r="D1205" s="45" t="s">
        <v>102</v>
      </c>
      <c r="E1205" s="46" t="s">
        <v>102</v>
      </c>
      <c r="F1205" s="45" t="s">
        <v>102</v>
      </c>
      <c r="G1205" s="46" t="s">
        <v>102</v>
      </c>
      <c r="H1205" s="47">
        <v>0</v>
      </c>
      <c r="I1205" s="47">
        <v>0</v>
      </c>
      <c r="J1205" s="46" t="s">
        <v>3641</v>
      </c>
      <c r="K1205" s="48">
        <v>0</v>
      </c>
      <c r="L1205" s="48" t="s">
        <v>116</v>
      </c>
      <c r="M1205" s="45" t="s">
        <v>117</v>
      </c>
      <c r="N1205" s="49">
        <v>0</v>
      </c>
      <c r="O1205" s="49">
        <v>0</v>
      </c>
      <c r="P1205" s="49">
        <v>0</v>
      </c>
      <c r="Q1205" s="45" t="s">
        <v>102</v>
      </c>
      <c r="R1205" s="45" t="s">
        <v>102</v>
      </c>
      <c r="S1205" s="45" t="s">
        <v>102</v>
      </c>
      <c r="T1205" s="45" t="s">
        <v>176</v>
      </c>
      <c r="U1205" s="50">
        <v>4</v>
      </c>
    </row>
    <row r="1206" spans="2:21" ht="14.5" outlineLevel="3">
      <c r="B1206" s="43" t="s">
        <v>3654</v>
      </c>
      <c r="C1206" s="44" t="s">
        <v>3655</v>
      </c>
      <c r="D1206" s="45" t="s">
        <v>102</v>
      </c>
      <c r="E1206" s="46" t="s">
        <v>102</v>
      </c>
      <c r="F1206" s="45" t="s">
        <v>102</v>
      </c>
      <c r="G1206" s="46" t="s">
        <v>102</v>
      </c>
      <c r="H1206" s="47">
        <v>0</v>
      </c>
      <c r="I1206" s="47">
        <v>0</v>
      </c>
      <c r="J1206" s="46" t="s">
        <v>3641</v>
      </c>
      <c r="K1206" s="48">
        <v>0</v>
      </c>
      <c r="L1206" s="48" t="s">
        <v>116</v>
      </c>
      <c r="M1206" s="45" t="s">
        <v>117</v>
      </c>
      <c r="N1206" s="49">
        <v>0</v>
      </c>
      <c r="O1206" s="49">
        <v>0</v>
      </c>
      <c r="P1206" s="49">
        <v>0</v>
      </c>
      <c r="Q1206" s="45" t="s">
        <v>102</v>
      </c>
      <c r="R1206" s="45" t="s">
        <v>102</v>
      </c>
      <c r="S1206" s="45" t="s">
        <v>102</v>
      </c>
      <c r="T1206" s="45" t="s">
        <v>182</v>
      </c>
      <c r="U1206" s="50">
        <v>4</v>
      </c>
    </row>
    <row r="1207" spans="2:21" ht="14.5" outlineLevel="3">
      <c r="B1207" s="43" t="s">
        <v>3656</v>
      </c>
      <c r="C1207" s="44" t="s">
        <v>3657</v>
      </c>
      <c r="D1207" s="45" t="s">
        <v>102</v>
      </c>
      <c r="E1207" s="46" t="s">
        <v>102</v>
      </c>
      <c r="F1207" s="45" t="s">
        <v>102</v>
      </c>
      <c r="G1207" s="46" t="s">
        <v>102</v>
      </c>
      <c r="H1207" s="47">
        <v>0</v>
      </c>
      <c r="I1207" s="47">
        <v>0</v>
      </c>
      <c r="J1207" s="46" t="s">
        <v>3641</v>
      </c>
      <c r="K1207" s="48">
        <v>0</v>
      </c>
      <c r="L1207" s="48" t="s">
        <v>116</v>
      </c>
      <c r="M1207" s="45" t="s">
        <v>117</v>
      </c>
      <c r="N1207" s="49">
        <v>0</v>
      </c>
      <c r="O1207" s="49">
        <v>0</v>
      </c>
      <c r="P1207" s="49">
        <v>0</v>
      </c>
      <c r="Q1207" s="45" t="s">
        <v>102</v>
      </c>
      <c r="R1207" s="45" t="s">
        <v>102</v>
      </c>
      <c r="S1207" s="45" t="s">
        <v>102</v>
      </c>
      <c r="T1207" s="45" t="s">
        <v>187</v>
      </c>
      <c r="U1207" s="50">
        <v>4</v>
      </c>
    </row>
    <row r="1208" spans="2:21" ht="14.5" outlineLevel="3">
      <c r="B1208" s="43" t="s">
        <v>3658</v>
      </c>
      <c r="C1208" s="44" t="s">
        <v>3659</v>
      </c>
      <c r="D1208" s="45" t="s">
        <v>102</v>
      </c>
      <c r="E1208" s="46" t="s">
        <v>102</v>
      </c>
      <c r="F1208" s="45" t="s">
        <v>102</v>
      </c>
      <c r="G1208" s="46" t="s">
        <v>102</v>
      </c>
      <c r="H1208" s="47">
        <v>0</v>
      </c>
      <c r="I1208" s="47">
        <v>0</v>
      </c>
      <c r="J1208" s="46" t="s">
        <v>3641</v>
      </c>
      <c r="K1208" s="48">
        <v>0</v>
      </c>
      <c r="L1208" s="48" t="s">
        <v>116</v>
      </c>
      <c r="M1208" s="45" t="s">
        <v>117</v>
      </c>
      <c r="N1208" s="49">
        <v>0</v>
      </c>
      <c r="O1208" s="49">
        <v>0</v>
      </c>
      <c r="P1208" s="49">
        <v>0</v>
      </c>
      <c r="Q1208" s="45" t="s">
        <v>102</v>
      </c>
      <c r="R1208" s="45" t="s">
        <v>102</v>
      </c>
      <c r="S1208" s="45" t="s">
        <v>102</v>
      </c>
      <c r="T1208" s="45" t="s">
        <v>259</v>
      </c>
      <c r="U1208" s="50">
        <v>4</v>
      </c>
    </row>
    <row r="1209" spans="2:21" ht="14.5" outlineLevel="3">
      <c r="B1209" s="43" t="s">
        <v>3660</v>
      </c>
      <c r="C1209" s="44" t="s">
        <v>3661</v>
      </c>
      <c r="D1209" s="45" t="s">
        <v>102</v>
      </c>
      <c r="E1209" s="46" t="s">
        <v>102</v>
      </c>
      <c r="F1209" s="45" t="s">
        <v>102</v>
      </c>
      <c r="G1209" s="46" t="s">
        <v>102</v>
      </c>
      <c r="H1209" s="47">
        <v>0</v>
      </c>
      <c r="I1209" s="47">
        <v>0</v>
      </c>
      <c r="J1209" s="46" t="s">
        <v>3641</v>
      </c>
      <c r="K1209" s="48">
        <v>0</v>
      </c>
      <c r="L1209" s="48" t="s">
        <v>116</v>
      </c>
      <c r="M1209" s="45" t="s">
        <v>117</v>
      </c>
      <c r="N1209" s="49">
        <v>0</v>
      </c>
      <c r="O1209" s="49">
        <v>0</v>
      </c>
      <c r="P1209" s="49">
        <v>0</v>
      </c>
      <c r="Q1209" s="45" t="s">
        <v>102</v>
      </c>
      <c r="R1209" s="45" t="s">
        <v>102</v>
      </c>
      <c r="S1209" s="45" t="s">
        <v>102</v>
      </c>
      <c r="T1209" s="45" t="s">
        <v>192</v>
      </c>
      <c r="U1209" s="50">
        <v>4</v>
      </c>
    </row>
    <row r="1210" spans="2:21" ht="14.5" outlineLevel="3">
      <c r="B1210" s="43" t="s">
        <v>3662</v>
      </c>
      <c r="C1210" s="44" t="s">
        <v>3663</v>
      </c>
      <c r="D1210" s="45" t="s">
        <v>102</v>
      </c>
      <c r="E1210" s="46" t="s">
        <v>102</v>
      </c>
      <c r="F1210" s="45" t="s">
        <v>102</v>
      </c>
      <c r="G1210" s="46" t="s">
        <v>102</v>
      </c>
      <c r="H1210" s="47">
        <v>0</v>
      </c>
      <c r="I1210" s="47">
        <v>0</v>
      </c>
      <c r="J1210" s="46" t="s">
        <v>3641</v>
      </c>
      <c r="K1210" s="48">
        <v>0</v>
      </c>
      <c r="L1210" s="48" t="s">
        <v>116</v>
      </c>
      <c r="M1210" s="45" t="s">
        <v>117</v>
      </c>
      <c r="N1210" s="49">
        <v>0</v>
      </c>
      <c r="O1210" s="49">
        <v>0</v>
      </c>
      <c r="P1210" s="49">
        <v>0</v>
      </c>
      <c r="Q1210" s="45" t="s">
        <v>102</v>
      </c>
      <c r="R1210" s="45" t="s">
        <v>102</v>
      </c>
      <c r="S1210" s="45" t="s">
        <v>102</v>
      </c>
      <c r="T1210" s="45" t="s">
        <v>615</v>
      </c>
      <c r="U1210" s="50">
        <v>4</v>
      </c>
    </row>
    <row r="1211" spans="2:21" ht="14.5" outlineLevel="3">
      <c r="B1211" s="43" t="s">
        <v>3664</v>
      </c>
      <c r="C1211" s="44" t="s">
        <v>3665</v>
      </c>
      <c r="D1211" s="45" t="s">
        <v>102</v>
      </c>
      <c r="E1211" s="46" t="s">
        <v>102</v>
      </c>
      <c r="F1211" s="45" t="s">
        <v>102</v>
      </c>
      <c r="G1211" s="46" t="s">
        <v>102</v>
      </c>
      <c r="H1211" s="47">
        <v>0</v>
      </c>
      <c r="I1211" s="47">
        <v>0</v>
      </c>
      <c r="J1211" s="46" t="s">
        <v>3641</v>
      </c>
      <c r="K1211" s="48">
        <v>0</v>
      </c>
      <c r="L1211" s="48" t="s">
        <v>116</v>
      </c>
      <c r="M1211" s="45" t="s">
        <v>117</v>
      </c>
      <c r="N1211" s="49">
        <v>0</v>
      </c>
      <c r="O1211" s="49">
        <v>0</v>
      </c>
      <c r="P1211" s="49">
        <v>0</v>
      </c>
      <c r="Q1211" s="45" t="s">
        <v>102</v>
      </c>
      <c r="R1211" s="45" t="s">
        <v>102</v>
      </c>
      <c r="S1211" s="45" t="s">
        <v>102</v>
      </c>
      <c r="T1211" s="45" t="s">
        <v>268</v>
      </c>
      <c r="U1211" s="50">
        <v>4</v>
      </c>
    </row>
    <row r="1212" spans="2:21" ht="14.5" outlineLevel="2">
      <c r="B1212" s="35" t="s">
        <v>3666</v>
      </c>
      <c r="C1212" s="36" t="s">
        <v>3667</v>
      </c>
      <c r="D1212" s="37" t="s">
        <v>102</v>
      </c>
      <c r="E1212" s="38" t="s">
        <v>102</v>
      </c>
      <c r="F1212" s="37" t="s">
        <v>102</v>
      </c>
      <c r="G1212" s="38" t="s">
        <v>102</v>
      </c>
      <c r="H1212" s="39">
        <v>0</v>
      </c>
      <c r="I1212" s="39">
        <v>0</v>
      </c>
      <c r="J1212" s="38" t="s">
        <v>3641</v>
      </c>
      <c r="K1212" s="40">
        <v>0</v>
      </c>
      <c r="L1212" s="40" t="s">
        <v>116</v>
      </c>
      <c r="M1212" s="37" t="s">
        <v>117</v>
      </c>
      <c r="N1212" s="41">
        <v>0</v>
      </c>
      <c r="O1212" s="41">
        <v>0</v>
      </c>
      <c r="P1212" s="41">
        <v>0</v>
      </c>
      <c r="Q1212" s="37" t="s">
        <v>102</v>
      </c>
      <c r="R1212" s="37" t="s">
        <v>102</v>
      </c>
      <c r="S1212" s="37" t="s">
        <v>102</v>
      </c>
      <c r="T1212" s="37" t="s">
        <v>273</v>
      </c>
      <c r="U1212" s="42">
        <v>4</v>
      </c>
    </row>
    <row r="1213" spans="2:21" ht="14.5" outlineLevel="3">
      <c r="B1213" s="43" t="s">
        <v>3668</v>
      </c>
      <c r="C1213" s="44" t="s">
        <v>3669</v>
      </c>
      <c r="D1213" s="45" t="s">
        <v>102</v>
      </c>
      <c r="E1213" s="46" t="s">
        <v>102</v>
      </c>
      <c r="F1213" s="45" t="s">
        <v>102</v>
      </c>
      <c r="G1213" s="46" t="s">
        <v>102</v>
      </c>
      <c r="H1213" s="47">
        <v>0</v>
      </c>
      <c r="I1213" s="47">
        <v>0</v>
      </c>
      <c r="J1213" s="46" t="s">
        <v>3641</v>
      </c>
      <c r="K1213" s="48">
        <v>0</v>
      </c>
      <c r="L1213" s="48" t="s">
        <v>116</v>
      </c>
      <c r="M1213" s="45" t="s">
        <v>117</v>
      </c>
      <c r="N1213" s="49">
        <v>0</v>
      </c>
      <c r="O1213" s="49">
        <v>0</v>
      </c>
      <c r="P1213" s="49">
        <v>0</v>
      </c>
      <c r="Q1213" s="45" t="s">
        <v>102</v>
      </c>
      <c r="R1213" s="45" t="s">
        <v>102</v>
      </c>
      <c r="S1213" s="45" t="s">
        <v>102</v>
      </c>
      <c r="T1213" s="45" t="s">
        <v>198</v>
      </c>
      <c r="U1213" s="50">
        <v>4</v>
      </c>
    </row>
    <row r="1214" spans="2:21" ht="14.5" outlineLevel="1">
      <c r="B1214" s="27" t="s">
        <v>3670</v>
      </c>
      <c r="C1214" s="28" t="s">
        <v>3671</v>
      </c>
      <c r="D1214" s="29" t="s">
        <v>102</v>
      </c>
      <c r="E1214" s="30" t="s">
        <v>102</v>
      </c>
      <c r="F1214" s="29" t="s">
        <v>102</v>
      </c>
      <c r="G1214" s="30" t="s">
        <v>102</v>
      </c>
      <c r="H1214" s="31">
        <v>0</v>
      </c>
      <c r="I1214" s="31">
        <v>0</v>
      </c>
      <c r="J1214" s="30" t="s">
        <v>3641</v>
      </c>
      <c r="K1214" s="32">
        <v>0</v>
      </c>
      <c r="L1214" s="32" t="s">
        <v>116</v>
      </c>
      <c r="M1214" s="29" t="s">
        <v>117</v>
      </c>
      <c r="N1214" s="33">
        <v>0</v>
      </c>
      <c r="O1214" s="33">
        <v>0</v>
      </c>
      <c r="P1214" s="33">
        <v>0</v>
      </c>
      <c r="Q1214" s="29" t="s">
        <v>102</v>
      </c>
      <c r="R1214" s="29" t="s">
        <v>102</v>
      </c>
      <c r="S1214" s="29" t="s">
        <v>102</v>
      </c>
      <c r="T1214" s="29" t="s">
        <v>283</v>
      </c>
      <c r="U1214" s="34">
        <v>4</v>
      </c>
    </row>
    <row r="1215" spans="2:21" ht="14.5" outlineLevel="2">
      <c r="B1215" s="35" t="s">
        <v>3672</v>
      </c>
      <c r="C1215" s="36" t="s">
        <v>3673</v>
      </c>
      <c r="D1215" s="37" t="s">
        <v>102</v>
      </c>
      <c r="E1215" s="38" t="s">
        <v>102</v>
      </c>
      <c r="F1215" s="37" t="s">
        <v>102</v>
      </c>
      <c r="G1215" s="38" t="s">
        <v>102</v>
      </c>
      <c r="H1215" s="39">
        <v>0</v>
      </c>
      <c r="I1215" s="39">
        <v>0</v>
      </c>
      <c r="J1215" s="38" t="s">
        <v>3641</v>
      </c>
      <c r="K1215" s="40">
        <v>0</v>
      </c>
      <c r="L1215" s="40" t="s">
        <v>116</v>
      </c>
      <c r="M1215" s="37" t="s">
        <v>117</v>
      </c>
      <c r="N1215" s="41">
        <v>0</v>
      </c>
      <c r="O1215" s="41">
        <v>0</v>
      </c>
      <c r="P1215" s="41">
        <v>0</v>
      </c>
      <c r="Q1215" s="37" t="s">
        <v>102</v>
      </c>
      <c r="R1215" s="37" t="s">
        <v>102</v>
      </c>
      <c r="S1215" s="37" t="s">
        <v>102</v>
      </c>
      <c r="T1215" s="37" t="s">
        <v>288</v>
      </c>
      <c r="U1215" s="42">
        <v>4</v>
      </c>
    </row>
    <row r="1216" spans="2:21" ht="14.5" outlineLevel="3">
      <c r="B1216" s="43" t="s">
        <v>3674</v>
      </c>
      <c r="C1216" s="44" t="s">
        <v>3675</v>
      </c>
      <c r="D1216" s="45" t="s">
        <v>102</v>
      </c>
      <c r="E1216" s="46" t="s">
        <v>102</v>
      </c>
      <c r="F1216" s="45" t="s">
        <v>102</v>
      </c>
      <c r="G1216" s="46" t="s">
        <v>102</v>
      </c>
      <c r="H1216" s="47">
        <v>0</v>
      </c>
      <c r="I1216" s="47">
        <v>0</v>
      </c>
      <c r="J1216" s="46" t="s">
        <v>3641</v>
      </c>
      <c r="K1216" s="48">
        <v>0</v>
      </c>
      <c r="L1216" s="48" t="s">
        <v>116</v>
      </c>
      <c r="M1216" s="45" t="s">
        <v>117</v>
      </c>
      <c r="N1216" s="49">
        <v>0</v>
      </c>
      <c r="O1216" s="49">
        <v>0</v>
      </c>
      <c r="P1216" s="49">
        <v>0</v>
      </c>
      <c r="Q1216" s="45" t="s">
        <v>102</v>
      </c>
      <c r="R1216" s="45" t="s">
        <v>102</v>
      </c>
      <c r="S1216" s="45" t="s">
        <v>102</v>
      </c>
      <c r="T1216" s="45" t="s">
        <v>208</v>
      </c>
      <c r="U1216" s="50">
        <v>4</v>
      </c>
    </row>
    <row r="1217" spans="2:21" ht="14.5" outlineLevel="3">
      <c r="B1217" s="43" t="s">
        <v>3676</v>
      </c>
      <c r="C1217" s="44" t="s">
        <v>3677</v>
      </c>
      <c r="D1217" s="45" t="s">
        <v>392</v>
      </c>
      <c r="E1217" s="46" t="s">
        <v>102</v>
      </c>
      <c r="F1217" s="45" t="s">
        <v>102</v>
      </c>
      <c r="G1217" s="46" t="s">
        <v>102</v>
      </c>
      <c r="H1217" s="47">
        <v>0</v>
      </c>
      <c r="I1217" s="47">
        <v>0</v>
      </c>
      <c r="J1217" s="46" t="s">
        <v>3641</v>
      </c>
      <c r="K1217" s="48">
        <v>0</v>
      </c>
      <c r="L1217" s="48" t="s">
        <v>116</v>
      </c>
      <c r="M1217" s="45" t="s">
        <v>117</v>
      </c>
      <c r="N1217" s="49">
        <v>0</v>
      </c>
      <c r="O1217" s="49">
        <v>0</v>
      </c>
      <c r="P1217" s="49">
        <v>0</v>
      </c>
      <c r="Q1217" s="45" t="s">
        <v>102</v>
      </c>
      <c r="R1217" s="45" t="s">
        <v>102</v>
      </c>
      <c r="S1217" s="45" t="s">
        <v>102</v>
      </c>
      <c r="T1217" s="45" t="s">
        <v>2854</v>
      </c>
      <c r="U1217" s="50">
        <v>4</v>
      </c>
    </row>
    <row r="1218" spans="2:21" ht="14.5" outlineLevel="3">
      <c r="B1218" s="43" t="s">
        <v>3678</v>
      </c>
      <c r="C1218" s="44" t="s">
        <v>3679</v>
      </c>
      <c r="D1218" s="45" t="s">
        <v>102</v>
      </c>
      <c r="E1218" s="46" t="s">
        <v>102</v>
      </c>
      <c r="F1218" s="45" t="s">
        <v>102</v>
      </c>
      <c r="G1218" s="46" t="s">
        <v>102</v>
      </c>
      <c r="H1218" s="47">
        <v>0</v>
      </c>
      <c r="I1218" s="47">
        <v>0</v>
      </c>
      <c r="J1218" s="46" t="s">
        <v>102</v>
      </c>
      <c r="K1218" s="48">
        <v>0</v>
      </c>
      <c r="L1218" s="48" t="s">
        <v>102</v>
      </c>
      <c r="M1218" s="45" t="s">
        <v>102</v>
      </c>
      <c r="N1218" s="49">
        <v>0</v>
      </c>
      <c r="O1218" s="49">
        <v>0</v>
      </c>
      <c r="P1218" s="49">
        <v>0</v>
      </c>
      <c r="Q1218" s="45" t="s">
        <v>102</v>
      </c>
      <c r="R1218" s="45" t="s">
        <v>102</v>
      </c>
      <c r="S1218" s="45" t="s">
        <v>2530</v>
      </c>
      <c r="T1218" s="45" t="s">
        <v>102</v>
      </c>
      <c r="U1218" s="50">
        <v>3</v>
      </c>
    </row>
    <row r="1219" spans="2:21" ht="14.5" outlineLevel="3">
      <c r="B1219" s="43" t="s">
        <v>3680</v>
      </c>
      <c r="C1219" s="44" t="s">
        <v>3681</v>
      </c>
      <c r="D1219" s="45" t="s">
        <v>392</v>
      </c>
      <c r="E1219" s="46" t="s">
        <v>102</v>
      </c>
      <c r="F1219" s="45" t="s">
        <v>102</v>
      </c>
      <c r="G1219" s="46" t="s">
        <v>102</v>
      </c>
      <c r="H1219" s="47">
        <v>0</v>
      </c>
      <c r="I1219" s="47">
        <v>0</v>
      </c>
      <c r="J1219" s="46" t="s">
        <v>3682</v>
      </c>
      <c r="K1219" s="48">
        <v>0</v>
      </c>
      <c r="L1219" s="48" t="s">
        <v>2614</v>
      </c>
      <c r="M1219" s="45" t="s">
        <v>117</v>
      </c>
      <c r="N1219" s="49">
        <v>0</v>
      </c>
      <c r="O1219" s="49">
        <v>0</v>
      </c>
      <c r="P1219" s="49">
        <v>0</v>
      </c>
      <c r="Q1219" s="45" t="s">
        <v>102</v>
      </c>
      <c r="R1219" s="45" t="s">
        <v>102</v>
      </c>
      <c r="S1219" s="45" t="s">
        <v>102</v>
      </c>
      <c r="T1219" s="45" t="s">
        <v>2795</v>
      </c>
      <c r="U1219" s="50">
        <v>4</v>
      </c>
    </row>
    <row r="1220" spans="2:21" ht="14.5" outlineLevel="3">
      <c r="B1220" s="43" t="s">
        <v>3683</v>
      </c>
      <c r="C1220" s="44" t="s">
        <v>3684</v>
      </c>
      <c r="D1220" s="45" t="s">
        <v>102</v>
      </c>
      <c r="E1220" s="46" t="s">
        <v>102</v>
      </c>
      <c r="F1220" s="45" t="s">
        <v>102</v>
      </c>
      <c r="G1220" s="46" t="s">
        <v>102</v>
      </c>
      <c r="H1220" s="47">
        <v>0</v>
      </c>
      <c r="I1220" s="47">
        <v>0</v>
      </c>
      <c r="J1220" s="46" t="s">
        <v>102</v>
      </c>
      <c r="K1220" s="48">
        <v>0</v>
      </c>
      <c r="L1220" s="48" t="s">
        <v>102</v>
      </c>
      <c r="M1220" s="45" t="s">
        <v>102</v>
      </c>
      <c r="N1220" s="49">
        <v>0</v>
      </c>
      <c r="O1220" s="49">
        <v>0</v>
      </c>
      <c r="P1220" s="49">
        <v>0</v>
      </c>
      <c r="Q1220" s="45" t="s">
        <v>102</v>
      </c>
      <c r="R1220" s="45" t="s">
        <v>3685</v>
      </c>
      <c r="S1220" s="45" t="s">
        <v>102</v>
      </c>
      <c r="T1220" s="45" t="s">
        <v>102</v>
      </c>
      <c r="U1220" s="50">
        <v>2</v>
      </c>
    </row>
    <row r="1221" spans="2:21" ht="14.5" outlineLevel="3">
      <c r="B1221" s="43" t="s">
        <v>3686</v>
      </c>
      <c r="C1221" s="44" t="s">
        <v>3687</v>
      </c>
      <c r="D1221" s="45" t="s">
        <v>102</v>
      </c>
      <c r="E1221" s="46" t="s">
        <v>102</v>
      </c>
      <c r="F1221" s="45" t="s">
        <v>102</v>
      </c>
      <c r="G1221" s="46" t="s">
        <v>102</v>
      </c>
      <c r="H1221" s="47">
        <v>0</v>
      </c>
      <c r="I1221" s="47">
        <v>0</v>
      </c>
      <c r="J1221" s="46" t="s">
        <v>102</v>
      </c>
      <c r="K1221" s="48">
        <v>0</v>
      </c>
      <c r="L1221" s="48" t="s">
        <v>102</v>
      </c>
      <c r="M1221" s="45" t="s">
        <v>102</v>
      </c>
      <c r="N1221" s="49">
        <v>0</v>
      </c>
      <c r="O1221" s="49">
        <v>0</v>
      </c>
      <c r="P1221" s="49">
        <v>0</v>
      </c>
      <c r="Q1221" s="45" t="s">
        <v>102</v>
      </c>
      <c r="R1221" s="45" t="s">
        <v>102</v>
      </c>
      <c r="S1221" s="45" t="s">
        <v>3688</v>
      </c>
      <c r="T1221" s="45" t="s">
        <v>102</v>
      </c>
      <c r="U1221" s="50">
        <v>3</v>
      </c>
    </row>
    <row r="1222" spans="2:21" ht="14.5" outlineLevel="3">
      <c r="B1222" s="43" t="s">
        <v>3689</v>
      </c>
      <c r="C1222" s="44" t="s">
        <v>3690</v>
      </c>
      <c r="D1222" s="45" t="s">
        <v>2804</v>
      </c>
      <c r="E1222" s="46" t="s">
        <v>102</v>
      </c>
      <c r="F1222" s="45" t="s">
        <v>102</v>
      </c>
      <c r="G1222" s="46" t="s">
        <v>102</v>
      </c>
      <c r="H1222" s="47">
        <v>0</v>
      </c>
      <c r="I1222" s="47">
        <v>0</v>
      </c>
      <c r="J1222" s="46" t="s">
        <v>3691</v>
      </c>
      <c r="K1222" s="48">
        <v>1</v>
      </c>
      <c r="L1222" s="48" t="s">
        <v>116</v>
      </c>
      <c r="M1222" s="45" t="s">
        <v>117</v>
      </c>
      <c r="N1222" s="49">
        <v>0</v>
      </c>
      <c r="O1222" s="49">
        <v>0</v>
      </c>
      <c r="P1222" s="49">
        <v>0</v>
      </c>
      <c r="Q1222" s="45" t="s">
        <v>102</v>
      </c>
      <c r="R1222" s="45" t="s">
        <v>102</v>
      </c>
      <c r="S1222" s="45" t="s">
        <v>102</v>
      </c>
      <c r="T1222" s="45" t="s">
        <v>259</v>
      </c>
      <c r="U1222" s="50">
        <v>4</v>
      </c>
    </row>
    <row r="1223" spans="2:21" ht="14.5" outlineLevel="3">
      <c r="B1223" s="43" t="s">
        <v>3692</v>
      </c>
      <c r="C1223" s="44" t="s">
        <v>3693</v>
      </c>
      <c r="D1223" s="45" t="s">
        <v>2804</v>
      </c>
      <c r="E1223" s="46" t="s">
        <v>102</v>
      </c>
      <c r="F1223" s="45" t="s">
        <v>102</v>
      </c>
      <c r="G1223" s="46" t="s">
        <v>102</v>
      </c>
      <c r="H1223" s="47">
        <v>0</v>
      </c>
      <c r="I1223" s="47">
        <v>0</v>
      </c>
      <c r="J1223" s="46" t="s">
        <v>3691</v>
      </c>
      <c r="K1223" s="48">
        <v>1</v>
      </c>
      <c r="L1223" s="48" t="s">
        <v>116</v>
      </c>
      <c r="M1223" s="45" t="s">
        <v>117</v>
      </c>
      <c r="N1223" s="49">
        <v>0</v>
      </c>
      <c r="O1223" s="49">
        <v>0</v>
      </c>
      <c r="P1223" s="49">
        <v>0</v>
      </c>
      <c r="Q1223" s="45" t="s">
        <v>102</v>
      </c>
      <c r="R1223" s="45" t="s">
        <v>102</v>
      </c>
      <c r="S1223" s="45" t="s">
        <v>102</v>
      </c>
      <c r="T1223" s="45" t="s">
        <v>418</v>
      </c>
      <c r="U1223" s="50">
        <v>4</v>
      </c>
    </row>
    <row r="1224" spans="2:21" ht="14.5" outlineLevel="3">
      <c r="B1224" s="43" t="s">
        <v>3694</v>
      </c>
      <c r="C1224" s="44" t="s">
        <v>3695</v>
      </c>
      <c r="D1224" s="45" t="s">
        <v>2804</v>
      </c>
      <c r="E1224" s="46" t="s">
        <v>102</v>
      </c>
      <c r="F1224" s="45" t="s">
        <v>102</v>
      </c>
      <c r="G1224" s="46" t="s">
        <v>102</v>
      </c>
      <c r="H1224" s="47">
        <v>0</v>
      </c>
      <c r="I1224" s="47">
        <v>0</v>
      </c>
      <c r="J1224" s="46" t="s">
        <v>3696</v>
      </c>
      <c r="K1224" s="48">
        <v>1</v>
      </c>
      <c r="L1224" s="48" t="s">
        <v>116</v>
      </c>
      <c r="M1224" s="45" t="s">
        <v>117</v>
      </c>
      <c r="N1224" s="49">
        <v>0</v>
      </c>
      <c r="O1224" s="49">
        <v>0</v>
      </c>
      <c r="P1224" s="49">
        <v>0</v>
      </c>
      <c r="Q1224" s="45" t="s">
        <v>102</v>
      </c>
      <c r="R1224" s="45" t="s">
        <v>102</v>
      </c>
      <c r="S1224" s="45" t="s">
        <v>102</v>
      </c>
      <c r="T1224" s="45" t="s">
        <v>223</v>
      </c>
      <c r="U1224" s="50">
        <v>4</v>
      </c>
    </row>
    <row r="1225" spans="2:21" ht="14.5" outlineLevel="3">
      <c r="B1225" s="43" t="s">
        <v>3697</v>
      </c>
      <c r="C1225" s="44" t="s">
        <v>3698</v>
      </c>
      <c r="D1225" s="45" t="s">
        <v>2804</v>
      </c>
      <c r="E1225" s="46" t="s">
        <v>102</v>
      </c>
      <c r="F1225" s="45" t="s">
        <v>102</v>
      </c>
      <c r="G1225" s="46" t="s">
        <v>102</v>
      </c>
      <c r="H1225" s="47">
        <v>0</v>
      </c>
      <c r="I1225" s="47">
        <v>0</v>
      </c>
      <c r="J1225" s="46" t="s">
        <v>3696</v>
      </c>
      <c r="K1225" s="48">
        <v>1</v>
      </c>
      <c r="L1225" s="48" t="s">
        <v>116</v>
      </c>
      <c r="M1225" s="45" t="s">
        <v>117</v>
      </c>
      <c r="N1225" s="49">
        <v>0</v>
      </c>
      <c r="O1225" s="49">
        <v>0</v>
      </c>
      <c r="P1225" s="49">
        <v>0</v>
      </c>
      <c r="Q1225" s="45" t="s">
        <v>102</v>
      </c>
      <c r="R1225" s="45" t="s">
        <v>102</v>
      </c>
      <c r="S1225" s="45" t="s">
        <v>102</v>
      </c>
      <c r="T1225" s="45" t="s">
        <v>736</v>
      </c>
      <c r="U1225" s="50">
        <v>4</v>
      </c>
    </row>
    <row r="1226" spans="2:21" ht="14.5" outlineLevel="3">
      <c r="B1226" s="43" t="s">
        <v>3699</v>
      </c>
      <c r="C1226" s="44" t="s">
        <v>3700</v>
      </c>
      <c r="D1226" s="45" t="s">
        <v>2804</v>
      </c>
      <c r="E1226" s="46" t="s">
        <v>102</v>
      </c>
      <c r="F1226" s="45" t="s">
        <v>102</v>
      </c>
      <c r="G1226" s="46" t="s">
        <v>102</v>
      </c>
      <c r="H1226" s="47">
        <v>0</v>
      </c>
      <c r="I1226" s="47">
        <v>0</v>
      </c>
      <c r="J1226" s="46" t="s">
        <v>3696</v>
      </c>
      <c r="K1226" s="48">
        <v>1</v>
      </c>
      <c r="L1226" s="48" t="s">
        <v>116</v>
      </c>
      <c r="M1226" s="45" t="s">
        <v>117</v>
      </c>
      <c r="N1226" s="49">
        <v>0</v>
      </c>
      <c r="O1226" s="49">
        <v>0</v>
      </c>
      <c r="P1226" s="49">
        <v>0</v>
      </c>
      <c r="Q1226" s="45" t="s">
        <v>102</v>
      </c>
      <c r="R1226" s="45" t="s">
        <v>102</v>
      </c>
      <c r="S1226" s="45" t="s">
        <v>102</v>
      </c>
      <c r="T1226" s="45" t="s">
        <v>741</v>
      </c>
      <c r="U1226" s="50">
        <v>4</v>
      </c>
    </row>
    <row r="1227" spans="2:21" ht="14.5" outlineLevel="3">
      <c r="B1227" s="43" t="s">
        <v>3701</v>
      </c>
      <c r="C1227" s="44" t="s">
        <v>3702</v>
      </c>
      <c r="D1227" s="45" t="s">
        <v>2804</v>
      </c>
      <c r="E1227" s="46" t="s">
        <v>102</v>
      </c>
      <c r="F1227" s="45" t="s">
        <v>102</v>
      </c>
      <c r="G1227" s="46" t="s">
        <v>102</v>
      </c>
      <c r="H1227" s="47">
        <v>0</v>
      </c>
      <c r="I1227" s="47">
        <v>0</v>
      </c>
      <c r="J1227" s="46" t="s">
        <v>3696</v>
      </c>
      <c r="K1227" s="48">
        <v>1</v>
      </c>
      <c r="L1227" s="48" t="s">
        <v>116</v>
      </c>
      <c r="M1227" s="45" t="s">
        <v>117</v>
      </c>
      <c r="N1227" s="49">
        <v>0</v>
      </c>
      <c r="O1227" s="49">
        <v>0</v>
      </c>
      <c r="P1227" s="49">
        <v>0</v>
      </c>
      <c r="Q1227" s="45" t="s">
        <v>102</v>
      </c>
      <c r="R1227" s="45" t="s">
        <v>102</v>
      </c>
      <c r="S1227" s="45" t="s">
        <v>102</v>
      </c>
      <c r="T1227" s="45" t="s">
        <v>243</v>
      </c>
      <c r="U1227" s="50">
        <v>4</v>
      </c>
    </row>
    <row r="1228" spans="2:21" ht="14.5" outlineLevel="3">
      <c r="B1228" s="43" t="s">
        <v>3703</v>
      </c>
      <c r="C1228" s="44" t="s">
        <v>3704</v>
      </c>
      <c r="D1228" s="45" t="s">
        <v>2804</v>
      </c>
      <c r="E1228" s="46" t="s">
        <v>102</v>
      </c>
      <c r="F1228" s="45" t="s">
        <v>102</v>
      </c>
      <c r="G1228" s="46" t="s">
        <v>102</v>
      </c>
      <c r="H1228" s="47">
        <v>0</v>
      </c>
      <c r="I1228" s="47">
        <v>0</v>
      </c>
      <c r="J1228" s="46" t="s">
        <v>3696</v>
      </c>
      <c r="K1228" s="48">
        <v>1</v>
      </c>
      <c r="L1228" s="48" t="s">
        <v>116</v>
      </c>
      <c r="M1228" s="45" t="s">
        <v>117</v>
      </c>
      <c r="N1228" s="49">
        <v>0</v>
      </c>
      <c r="O1228" s="49">
        <v>0</v>
      </c>
      <c r="P1228" s="49">
        <v>0</v>
      </c>
      <c r="Q1228" s="45" t="s">
        <v>102</v>
      </c>
      <c r="R1228" s="45" t="s">
        <v>102</v>
      </c>
      <c r="S1228" s="45" t="s">
        <v>102</v>
      </c>
      <c r="T1228" s="45" t="s">
        <v>750</v>
      </c>
      <c r="U1228" s="50">
        <v>4</v>
      </c>
    </row>
    <row r="1229" spans="2:21" ht="14.5" outlineLevel="3">
      <c r="B1229" s="43" t="s">
        <v>3705</v>
      </c>
      <c r="C1229" s="44" t="s">
        <v>3706</v>
      </c>
      <c r="D1229" s="45" t="s">
        <v>2804</v>
      </c>
      <c r="E1229" s="46" t="s">
        <v>102</v>
      </c>
      <c r="F1229" s="45" t="s">
        <v>102</v>
      </c>
      <c r="G1229" s="46" t="s">
        <v>102</v>
      </c>
      <c r="H1229" s="47">
        <v>0</v>
      </c>
      <c r="I1229" s="47">
        <v>0</v>
      </c>
      <c r="J1229" s="46" t="s">
        <v>3696</v>
      </c>
      <c r="K1229" s="48">
        <v>1</v>
      </c>
      <c r="L1229" s="48" t="s">
        <v>116</v>
      </c>
      <c r="M1229" s="45" t="s">
        <v>117</v>
      </c>
      <c r="N1229" s="49">
        <v>0</v>
      </c>
      <c r="O1229" s="49">
        <v>0</v>
      </c>
      <c r="P1229" s="49">
        <v>0</v>
      </c>
      <c r="Q1229" s="45" t="s">
        <v>102</v>
      </c>
      <c r="R1229" s="45" t="s">
        <v>102</v>
      </c>
      <c r="S1229" s="45" t="s">
        <v>102</v>
      </c>
      <c r="T1229" s="45" t="s">
        <v>778</v>
      </c>
      <c r="U1229" s="50">
        <v>4</v>
      </c>
    </row>
    <row r="1230" spans="2:21" ht="14.5" outlineLevel="3">
      <c r="B1230" s="43" t="s">
        <v>3707</v>
      </c>
      <c r="C1230" s="44" t="s">
        <v>3708</v>
      </c>
      <c r="D1230" s="45" t="s">
        <v>2804</v>
      </c>
      <c r="E1230" s="46" t="s">
        <v>102</v>
      </c>
      <c r="F1230" s="45" t="s">
        <v>102</v>
      </c>
      <c r="G1230" s="46" t="s">
        <v>102</v>
      </c>
      <c r="H1230" s="47">
        <v>0</v>
      </c>
      <c r="I1230" s="47">
        <v>0</v>
      </c>
      <c r="J1230" s="46" t="s">
        <v>3696</v>
      </c>
      <c r="K1230" s="48">
        <v>1</v>
      </c>
      <c r="L1230" s="48" t="s">
        <v>116</v>
      </c>
      <c r="M1230" s="45" t="s">
        <v>117</v>
      </c>
      <c r="N1230" s="49">
        <v>0</v>
      </c>
      <c r="O1230" s="49">
        <v>0</v>
      </c>
      <c r="P1230" s="49">
        <v>0</v>
      </c>
      <c r="Q1230" s="45" t="s">
        <v>102</v>
      </c>
      <c r="R1230" s="45" t="s">
        <v>102</v>
      </c>
      <c r="S1230" s="45" t="s">
        <v>102</v>
      </c>
      <c r="T1230" s="45" t="s">
        <v>831</v>
      </c>
      <c r="U1230" s="50">
        <v>4</v>
      </c>
    </row>
    <row r="1231" spans="2:21" ht="14.5" outlineLevel="3">
      <c r="B1231" s="43" t="s">
        <v>3709</v>
      </c>
      <c r="C1231" s="44" t="s">
        <v>3710</v>
      </c>
      <c r="D1231" s="45" t="s">
        <v>2804</v>
      </c>
      <c r="E1231" s="46" t="s">
        <v>102</v>
      </c>
      <c r="F1231" s="45" t="s">
        <v>102</v>
      </c>
      <c r="G1231" s="46" t="s">
        <v>102</v>
      </c>
      <c r="H1231" s="47">
        <v>0</v>
      </c>
      <c r="I1231" s="47">
        <v>0</v>
      </c>
      <c r="J1231" s="46" t="s">
        <v>3696</v>
      </c>
      <c r="K1231" s="48">
        <v>1</v>
      </c>
      <c r="L1231" s="48" t="s">
        <v>116</v>
      </c>
      <c r="M1231" s="45" t="s">
        <v>117</v>
      </c>
      <c r="N1231" s="49">
        <v>0</v>
      </c>
      <c r="O1231" s="49">
        <v>0</v>
      </c>
      <c r="P1231" s="49">
        <v>0</v>
      </c>
      <c r="Q1231" s="45" t="s">
        <v>102</v>
      </c>
      <c r="R1231" s="45" t="s">
        <v>102</v>
      </c>
      <c r="S1231" s="45" t="s">
        <v>102</v>
      </c>
      <c r="T1231" s="45" t="s">
        <v>835</v>
      </c>
      <c r="U1231" s="50">
        <v>4</v>
      </c>
    </row>
    <row r="1232" spans="2:21" ht="14.5" outlineLevel="3">
      <c r="B1232" s="43" t="s">
        <v>3711</v>
      </c>
      <c r="C1232" s="44" t="s">
        <v>3712</v>
      </c>
      <c r="D1232" s="45" t="s">
        <v>2804</v>
      </c>
      <c r="E1232" s="46" t="s">
        <v>102</v>
      </c>
      <c r="F1232" s="45" t="s">
        <v>102</v>
      </c>
      <c r="G1232" s="46" t="s">
        <v>102</v>
      </c>
      <c r="H1232" s="47">
        <v>0</v>
      </c>
      <c r="I1232" s="47">
        <v>0</v>
      </c>
      <c r="J1232" s="46" t="s">
        <v>3696</v>
      </c>
      <c r="K1232" s="48">
        <v>1</v>
      </c>
      <c r="L1232" s="48" t="s">
        <v>116</v>
      </c>
      <c r="M1232" s="45" t="s">
        <v>117</v>
      </c>
      <c r="N1232" s="49">
        <v>0</v>
      </c>
      <c r="O1232" s="49">
        <v>0</v>
      </c>
      <c r="P1232" s="49">
        <v>0</v>
      </c>
      <c r="Q1232" s="45" t="s">
        <v>102</v>
      </c>
      <c r="R1232" s="45" t="s">
        <v>102</v>
      </c>
      <c r="S1232" s="45" t="s">
        <v>102</v>
      </c>
      <c r="T1232" s="45" t="s">
        <v>840</v>
      </c>
      <c r="U1232" s="50">
        <v>4</v>
      </c>
    </row>
    <row r="1233" spans="2:21" ht="14.5" outlineLevel="3">
      <c r="B1233" s="43" t="s">
        <v>3713</v>
      </c>
      <c r="C1233" s="44" t="s">
        <v>3714</v>
      </c>
      <c r="D1233" s="45" t="s">
        <v>2804</v>
      </c>
      <c r="E1233" s="46" t="s">
        <v>102</v>
      </c>
      <c r="F1233" s="45" t="s">
        <v>102</v>
      </c>
      <c r="G1233" s="46" t="s">
        <v>102</v>
      </c>
      <c r="H1233" s="47">
        <v>0</v>
      </c>
      <c r="I1233" s="47">
        <v>0</v>
      </c>
      <c r="J1233" s="46" t="s">
        <v>3696</v>
      </c>
      <c r="K1233" s="48">
        <v>1</v>
      </c>
      <c r="L1233" s="48" t="s">
        <v>116</v>
      </c>
      <c r="M1233" s="45" t="s">
        <v>117</v>
      </c>
      <c r="N1233" s="49">
        <v>0</v>
      </c>
      <c r="O1233" s="49">
        <v>0</v>
      </c>
      <c r="P1233" s="49">
        <v>0</v>
      </c>
      <c r="Q1233" s="45" t="s">
        <v>102</v>
      </c>
      <c r="R1233" s="45" t="s">
        <v>102</v>
      </c>
      <c r="S1233" s="45" t="s">
        <v>102</v>
      </c>
      <c r="T1233" s="45" t="s">
        <v>845</v>
      </c>
      <c r="U1233" s="50">
        <v>4</v>
      </c>
    </row>
    <row r="1234" spans="2:21" ht="14.5" outlineLevel="3">
      <c r="B1234" s="43" t="s">
        <v>3715</v>
      </c>
      <c r="C1234" s="44" t="s">
        <v>3716</v>
      </c>
      <c r="D1234" s="45" t="s">
        <v>2804</v>
      </c>
      <c r="E1234" s="46" t="s">
        <v>102</v>
      </c>
      <c r="F1234" s="45" t="s">
        <v>102</v>
      </c>
      <c r="G1234" s="46" t="s">
        <v>102</v>
      </c>
      <c r="H1234" s="47">
        <v>0</v>
      </c>
      <c r="I1234" s="47">
        <v>0</v>
      </c>
      <c r="J1234" s="46" t="s">
        <v>3696</v>
      </c>
      <c r="K1234" s="48">
        <v>1</v>
      </c>
      <c r="L1234" s="48" t="s">
        <v>116</v>
      </c>
      <c r="M1234" s="45" t="s">
        <v>117</v>
      </c>
      <c r="N1234" s="49">
        <v>0</v>
      </c>
      <c r="O1234" s="49">
        <v>0</v>
      </c>
      <c r="P1234" s="49">
        <v>0</v>
      </c>
      <c r="Q1234" s="45" t="s">
        <v>102</v>
      </c>
      <c r="R1234" s="45" t="s">
        <v>102</v>
      </c>
      <c r="S1234" s="45" t="s">
        <v>102</v>
      </c>
      <c r="T1234" s="45" t="s">
        <v>850</v>
      </c>
      <c r="U1234" s="50">
        <v>4</v>
      </c>
    </row>
    <row r="1235" spans="2:21" ht="14.5" outlineLevel="3">
      <c r="B1235" s="43" t="s">
        <v>3717</v>
      </c>
      <c r="C1235" s="44" t="s">
        <v>3718</v>
      </c>
      <c r="D1235" s="45" t="s">
        <v>2804</v>
      </c>
      <c r="E1235" s="46" t="s">
        <v>102</v>
      </c>
      <c r="F1235" s="45" t="s">
        <v>102</v>
      </c>
      <c r="G1235" s="46" t="s">
        <v>102</v>
      </c>
      <c r="H1235" s="47">
        <v>0</v>
      </c>
      <c r="I1235" s="47">
        <v>0</v>
      </c>
      <c r="J1235" s="46" t="s">
        <v>3696</v>
      </c>
      <c r="K1235" s="48">
        <v>1</v>
      </c>
      <c r="L1235" s="48" t="s">
        <v>116</v>
      </c>
      <c r="M1235" s="45" t="s">
        <v>117</v>
      </c>
      <c r="N1235" s="49">
        <v>0</v>
      </c>
      <c r="O1235" s="49">
        <v>0</v>
      </c>
      <c r="P1235" s="49">
        <v>0</v>
      </c>
      <c r="Q1235" s="45" t="s">
        <v>102</v>
      </c>
      <c r="R1235" s="45" t="s">
        <v>102</v>
      </c>
      <c r="S1235" s="45" t="s">
        <v>102</v>
      </c>
      <c r="T1235" s="45" t="s">
        <v>855</v>
      </c>
      <c r="U1235" s="50">
        <v>4</v>
      </c>
    </row>
    <row r="1236" spans="2:21" ht="14.5" outlineLevel="3">
      <c r="B1236" s="43" t="s">
        <v>3719</v>
      </c>
      <c r="C1236" s="44" t="s">
        <v>3720</v>
      </c>
      <c r="D1236" s="45" t="s">
        <v>2804</v>
      </c>
      <c r="E1236" s="46" t="s">
        <v>102</v>
      </c>
      <c r="F1236" s="45" t="s">
        <v>102</v>
      </c>
      <c r="G1236" s="46" t="s">
        <v>102</v>
      </c>
      <c r="H1236" s="47">
        <v>0</v>
      </c>
      <c r="I1236" s="47">
        <v>0</v>
      </c>
      <c r="J1236" s="46" t="s">
        <v>3696</v>
      </c>
      <c r="K1236" s="48">
        <v>1</v>
      </c>
      <c r="L1236" s="48" t="s">
        <v>116</v>
      </c>
      <c r="M1236" s="45" t="s">
        <v>117</v>
      </c>
      <c r="N1236" s="49">
        <v>0</v>
      </c>
      <c r="O1236" s="49">
        <v>0</v>
      </c>
      <c r="P1236" s="49">
        <v>0</v>
      </c>
      <c r="Q1236" s="45" t="s">
        <v>102</v>
      </c>
      <c r="R1236" s="45" t="s">
        <v>102</v>
      </c>
      <c r="S1236" s="45" t="s">
        <v>102</v>
      </c>
      <c r="T1236" s="45" t="s">
        <v>860</v>
      </c>
      <c r="U1236" s="50">
        <v>4</v>
      </c>
    </row>
    <row r="1237" spans="2:21" ht="14.5" outlineLevel="3">
      <c r="B1237" s="43" t="s">
        <v>3721</v>
      </c>
      <c r="C1237" s="44" t="s">
        <v>3722</v>
      </c>
      <c r="D1237" s="45" t="s">
        <v>2804</v>
      </c>
      <c r="E1237" s="46" t="s">
        <v>102</v>
      </c>
      <c r="F1237" s="45" t="s">
        <v>102</v>
      </c>
      <c r="G1237" s="46" t="s">
        <v>102</v>
      </c>
      <c r="H1237" s="47">
        <v>0</v>
      </c>
      <c r="I1237" s="47">
        <v>0</v>
      </c>
      <c r="J1237" s="46" t="s">
        <v>3696</v>
      </c>
      <c r="K1237" s="48">
        <v>1</v>
      </c>
      <c r="L1237" s="48" t="s">
        <v>116</v>
      </c>
      <c r="M1237" s="45" t="s">
        <v>117</v>
      </c>
      <c r="N1237" s="49">
        <v>0</v>
      </c>
      <c r="O1237" s="49">
        <v>0</v>
      </c>
      <c r="P1237" s="49">
        <v>0</v>
      </c>
      <c r="Q1237" s="45" t="s">
        <v>102</v>
      </c>
      <c r="R1237" s="45" t="s">
        <v>102</v>
      </c>
      <c r="S1237" s="45" t="s">
        <v>102</v>
      </c>
      <c r="T1237" s="45" t="s">
        <v>450</v>
      </c>
      <c r="U1237" s="50">
        <v>4</v>
      </c>
    </row>
    <row r="1238" spans="2:21" ht="14.5" outlineLevel="3">
      <c r="B1238" s="43" t="s">
        <v>3723</v>
      </c>
      <c r="C1238" s="44" t="s">
        <v>3724</v>
      </c>
      <c r="D1238" s="45" t="s">
        <v>2804</v>
      </c>
      <c r="E1238" s="46" t="s">
        <v>102</v>
      </c>
      <c r="F1238" s="45" t="s">
        <v>102</v>
      </c>
      <c r="G1238" s="46" t="s">
        <v>102</v>
      </c>
      <c r="H1238" s="47">
        <v>0</v>
      </c>
      <c r="I1238" s="47">
        <v>0</v>
      </c>
      <c r="J1238" s="46" t="s">
        <v>3696</v>
      </c>
      <c r="K1238" s="48">
        <v>1</v>
      </c>
      <c r="L1238" s="48" t="s">
        <v>116</v>
      </c>
      <c r="M1238" s="45" t="s">
        <v>117</v>
      </c>
      <c r="N1238" s="49">
        <v>0</v>
      </c>
      <c r="O1238" s="49">
        <v>0</v>
      </c>
      <c r="P1238" s="49">
        <v>0</v>
      </c>
      <c r="Q1238" s="45" t="s">
        <v>102</v>
      </c>
      <c r="R1238" s="45" t="s">
        <v>102</v>
      </c>
      <c r="S1238" s="45" t="s">
        <v>102</v>
      </c>
      <c r="T1238" s="45" t="s">
        <v>923</v>
      </c>
      <c r="U1238" s="50">
        <v>4</v>
      </c>
    </row>
    <row r="1239" spans="2:21" ht="14.5" outlineLevel="3">
      <c r="B1239" s="43" t="s">
        <v>3725</v>
      </c>
      <c r="C1239" s="44" t="s">
        <v>3726</v>
      </c>
      <c r="D1239" s="45" t="s">
        <v>2804</v>
      </c>
      <c r="E1239" s="46" t="s">
        <v>102</v>
      </c>
      <c r="F1239" s="45" t="s">
        <v>102</v>
      </c>
      <c r="G1239" s="46" t="s">
        <v>102</v>
      </c>
      <c r="H1239" s="47">
        <v>0</v>
      </c>
      <c r="I1239" s="47">
        <v>0</v>
      </c>
      <c r="J1239" s="46" t="s">
        <v>3696</v>
      </c>
      <c r="K1239" s="48">
        <v>1</v>
      </c>
      <c r="L1239" s="48" t="s">
        <v>116</v>
      </c>
      <c r="M1239" s="45" t="s">
        <v>117</v>
      </c>
      <c r="N1239" s="49">
        <v>0</v>
      </c>
      <c r="O1239" s="49">
        <v>0</v>
      </c>
      <c r="P1239" s="49">
        <v>0</v>
      </c>
      <c r="Q1239" s="45" t="s">
        <v>102</v>
      </c>
      <c r="R1239" s="45" t="s">
        <v>102</v>
      </c>
      <c r="S1239" s="45" t="s">
        <v>102</v>
      </c>
      <c r="T1239" s="45" t="s">
        <v>455</v>
      </c>
      <c r="U1239" s="50">
        <v>4</v>
      </c>
    </row>
    <row r="1240" spans="2:21" ht="14.5" outlineLevel="3">
      <c r="B1240" s="43" t="s">
        <v>3727</v>
      </c>
      <c r="C1240" s="44" t="s">
        <v>3728</v>
      </c>
      <c r="D1240" s="45" t="s">
        <v>2804</v>
      </c>
      <c r="E1240" s="46" t="s">
        <v>102</v>
      </c>
      <c r="F1240" s="45" t="s">
        <v>102</v>
      </c>
      <c r="G1240" s="46" t="s">
        <v>102</v>
      </c>
      <c r="H1240" s="47">
        <v>0</v>
      </c>
      <c r="I1240" s="47">
        <v>0</v>
      </c>
      <c r="J1240" s="46" t="s">
        <v>3696</v>
      </c>
      <c r="K1240" s="48">
        <v>1</v>
      </c>
      <c r="L1240" s="48" t="s">
        <v>116</v>
      </c>
      <c r="M1240" s="45" t="s">
        <v>117</v>
      </c>
      <c r="N1240" s="49">
        <v>0</v>
      </c>
      <c r="O1240" s="49">
        <v>0</v>
      </c>
      <c r="P1240" s="49">
        <v>0</v>
      </c>
      <c r="Q1240" s="45" t="s">
        <v>102</v>
      </c>
      <c r="R1240" s="45" t="s">
        <v>102</v>
      </c>
      <c r="S1240" s="45" t="s">
        <v>102</v>
      </c>
      <c r="T1240" s="45" t="s">
        <v>3729</v>
      </c>
      <c r="U1240" s="50">
        <v>4</v>
      </c>
    </row>
    <row r="1241" spans="2:21" ht="14.5" outlineLevel="3">
      <c r="B1241" s="43" t="s">
        <v>3730</v>
      </c>
      <c r="C1241" s="44" t="s">
        <v>3731</v>
      </c>
      <c r="D1241" s="45" t="s">
        <v>2804</v>
      </c>
      <c r="E1241" s="46" t="s">
        <v>102</v>
      </c>
      <c r="F1241" s="45" t="s">
        <v>102</v>
      </c>
      <c r="G1241" s="46" t="s">
        <v>102</v>
      </c>
      <c r="H1241" s="47">
        <v>0</v>
      </c>
      <c r="I1241" s="47">
        <v>0</v>
      </c>
      <c r="J1241" s="46" t="s">
        <v>3696</v>
      </c>
      <c r="K1241" s="48">
        <v>1</v>
      </c>
      <c r="L1241" s="48" t="s">
        <v>116</v>
      </c>
      <c r="M1241" s="45" t="s">
        <v>117</v>
      </c>
      <c r="N1241" s="49">
        <v>0</v>
      </c>
      <c r="O1241" s="49">
        <v>0</v>
      </c>
      <c r="P1241" s="49">
        <v>0</v>
      </c>
      <c r="Q1241" s="45" t="s">
        <v>102</v>
      </c>
      <c r="R1241" s="45" t="s">
        <v>102</v>
      </c>
      <c r="S1241" s="45" t="s">
        <v>102</v>
      </c>
      <c r="T1241" s="45" t="s">
        <v>2904</v>
      </c>
      <c r="U1241" s="50">
        <v>4</v>
      </c>
    </row>
    <row r="1242" spans="2:21" ht="14.5" outlineLevel="3">
      <c r="B1242" s="43" t="s">
        <v>3732</v>
      </c>
      <c r="C1242" s="44" t="s">
        <v>3733</v>
      </c>
      <c r="D1242" s="45" t="s">
        <v>2804</v>
      </c>
      <c r="E1242" s="46" t="s">
        <v>102</v>
      </c>
      <c r="F1242" s="45" t="s">
        <v>102</v>
      </c>
      <c r="G1242" s="46" t="s">
        <v>102</v>
      </c>
      <c r="H1242" s="47">
        <v>0</v>
      </c>
      <c r="I1242" s="47">
        <v>0</v>
      </c>
      <c r="J1242" s="46" t="s">
        <v>3696</v>
      </c>
      <c r="K1242" s="48">
        <v>1</v>
      </c>
      <c r="L1242" s="48" t="s">
        <v>116</v>
      </c>
      <c r="M1242" s="45" t="s">
        <v>117</v>
      </c>
      <c r="N1242" s="49">
        <v>0</v>
      </c>
      <c r="O1242" s="49">
        <v>0</v>
      </c>
      <c r="P1242" s="49">
        <v>0</v>
      </c>
      <c r="Q1242" s="45" t="s">
        <v>102</v>
      </c>
      <c r="R1242" s="45" t="s">
        <v>102</v>
      </c>
      <c r="S1242" s="45" t="s">
        <v>102</v>
      </c>
      <c r="T1242" s="45" t="s">
        <v>995</v>
      </c>
      <c r="U1242" s="50">
        <v>4</v>
      </c>
    </row>
    <row r="1243" spans="2:21" ht="14.5" outlineLevel="3">
      <c r="B1243" s="43" t="s">
        <v>3734</v>
      </c>
      <c r="C1243" s="44" t="s">
        <v>3735</v>
      </c>
      <c r="D1243" s="45" t="s">
        <v>2804</v>
      </c>
      <c r="E1243" s="46" t="s">
        <v>102</v>
      </c>
      <c r="F1243" s="45" t="s">
        <v>102</v>
      </c>
      <c r="G1243" s="46" t="s">
        <v>102</v>
      </c>
      <c r="H1243" s="47">
        <v>0</v>
      </c>
      <c r="I1243" s="47">
        <v>0</v>
      </c>
      <c r="J1243" s="46" t="s">
        <v>3696</v>
      </c>
      <c r="K1243" s="48">
        <v>1</v>
      </c>
      <c r="L1243" s="48" t="s">
        <v>116</v>
      </c>
      <c r="M1243" s="45" t="s">
        <v>117</v>
      </c>
      <c r="N1243" s="49">
        <v>0</v>
      </c>
      <c r="O1243" s="49">
        <v>0</v>
      </c>
      <c r="P1243" s="49">
        <v>0</v>
      </c>
      <c r="Q1243" s="45" t="s">
        <v>102</v>
      </c>
      <c r="R1243" s="45" t="s">
        <v>102</v>
      </c>
      <c r="S1243" s="45" t="s">
        <v>102</v>
      </c>
      <c r="T1243" s="45" t="s">
        <v>999</v>
      </c>
      <c r="U1243" s="50">
        <v>4</v>
      </c>
    </row>
    <row r="1244" spans="2:21" ht="14.5" outlineLevel="3">
      <c r="B1244" s="43" t="s">
        <v>3736</v>
      </c>
      <c r="C1244" s="44" t="s">
        <v>3737</v>
      </c>
      <c r="D1244" s="45" t="s">
        <v>2804</v>
      </c>
      <c r="E1244" s="46" t="s">
        <v>102</v>
      </c>
      <c r="F1244" s="45" t="s">
        <v>102</v>
      </c>
      <c r="G1244" s="46" t="s">
        <v>102</v>
      </c>
      <c r="H1244" s="47">
        <v>0</v>
      </c>
      <c r="I1244" s="47">
        <v>0</v>
      </c>
      <c r="J1244" s="46" t="s">
        <v>3696</v>
      </c>
      <c r="K1244" s="48">
        <v>1</v>
      </c>
      <c r="L1244" s="48" t="s">
        <v>116</v>
      </c>
      <c r="M1244" s="45" t="s">
        <v>117</v>
      </c>
      <c r="N1244" s="49">
        <v>0</v>
      </c>
      <c r="O1244" s="49">
        <v>0</v>
      </c>
      <c r="P1244" s="49">
        <v>0</v>
      </c>
      <c r="Q1244" s="45" t="s">
        <v>102</v>
      </c>
      <c r="R1244" s="45" t="s">
        <v>102</v>
      </c>
      <c r="S1244" s="45" t="s">
        <v>102</v>
      </c>
      <c r="T1244" s="45" t="s">
        <v>1019</v>
      </c>
      <c r="U1244" s="50">
        <v>4</v>
      </c>
    </row>
    <row r="1245" spans="2:21" ht="14.5" outlineLevel="3">
      <c r="B1245" s="43" t="s">
        <v>3738</v>
      </c>
      <c r="C1245" s="44" t="s">
        <v>3739</v>
      </c>
      <c r="D1245" s="45" t="s">
        <v>2804</v>
      </c>
      <c r="E1245" s="46" t="s">
        <v>102</v>
      </c>
      <c r="F1245" s="45" t="s">
        <v>102</v>
      </c>
      <c r="G1245" s="46" t="s">
        <v>102</v>
      </c>
      <c r="H1245" s="47">
        <v>0</v>
      </c>
      <c r="I1245" s="47">
        <v>0</v>
      </c>
      <c r="J1245" s="46" t="s">
        <v>3696</v>
      </c>
      <c r="K1245" s="48">
        <v>1</v>
      </c>
      <c r="L1245" s="48" t="s">
        <v>116</v>
      </c>
      <c r="M1245" s="45" t="s">
        <v>117</v>
      </c>
      <c r="N1245" s="49">
        <v>0</v>
      </c>
      <c r="O1245" s="49">
        <v>0</v>
      </c>
      <c r="P1245" s="49">
        <v>0</v>
      </c>
      <c r="Q1245" s="45" t="s">
        <v>102</v>
      </c>
      <c r="R1245" s="45" t="s">
        <v>102</v>
      </c>
      <c r="S1245" s="45" t="s">
        <v>102</v>
      </c>
      <c r="T1245" s="45" t="s">
        <v>2781</v>
      </c>
      <c r="U1245" s="50">
        <v>4</v>
      </c>
    </row>
    <row r="1246" spans="2:21" ht="14.5" outlineLevel="3">
      <c r="B1246" s="43" t="s">
        <v>3740</v>
      </c>
      <c r="C1246" s="44" t="s">
        <v>3741</v>
      </c>
      <c r="D1246" s="45" t="s">
        <v>2804</v>
      </c>
      <c r="E1246" s="46" t="s">
        <v>102</v>
      </c>
      <c r="F1246" s="45" t="s">
        <v>102</v>
      </c>
      <c r="G1246" s="46" t="s">
        <v>102</v>
      </c>
      <c r="H1246" s="47">
        <v>0</v>
      </c>
      <c r="I1246" s="47">
        <v>0</v>
      </c>
      <c r="J1246" s="46" t="s">
        <v>3696</v>
      </c>
      <c r="K1246" s="48">
        <v>1</v>
      </c>
      <c r="L1246" s="48" t="s">
        <v>116</v>
      </c>
      <c r="M1246" s="45" t="s">
        <v>117</v>
      </c>
      <c r="N1246" s="49">
        <v>0</v>
      </c>
      <c r="O1246" s="49">
        <v>0</v>
      </c>
      <c r="P1246" s="49">
        <v>0</v>
      </c>
      <c r="Q1246" s="45" t="s">
        <v>102</v>
      </c>
      <c r="R1246" s="45" t="s">
        <v>102</v>
      </c>
      <c r="S1246" s="45" t="s">
        <v>102</v>
      </c>
      <c r="T1246" s="45" t="s">
        <v>2784</v>
      </c>
      <c r="U1246" s="50">
        <v>4</v>
      </c>
    </row>
    <row r="1247" spans="2:21" ht="14.5" outlineLevel="3">
      <c r="B1247" s="43" t="s">
        <v>3742</v>
      </c>
      <c r="C1247" s="44" t="s">
        <v>3743</v>
      </c>
      <c r="D1247" s="45" t="s">
        <v>2804</v>
      </c>
      <c r="E1247" s="46" t="s">
        <v>102</v>
      </c>
      <c r="F1247" s="45" t="s">
        <v>102</v>
      </c>
      <c r="G1247" s="46" t="s">
        <v>102</v>
      </c>
      <c r="H1247" s="47">
        <v>0</v>
      </c>
      <c r="I1247" s="47">
        <v>0</v>
      </c>
      <c r="J1247" s="46" t="s">
        <v>3696</v>
      </c>
      <c r="K1247" s="48">
        <v>1</v>
      </c>
      <c r="L1247" s="48" t="s">
        <v>116</v>
      </c>
      <c r="M1247" s="45" t="s">
        <v>117</v>
      </c>
      <c r="N1247" s="49">
        <v>0</v>
      </c>
      <c r="O1247" s="49">
        <v>0</v>
      </c>
      <c r="P1247" s="49">
        <v>0</v>
      </c>
      <c r="Q1247" s="45" t="s">
        <v>102</v>
      </c>
      <c r="R1247" s="45" t="s">
        <v>102</v>
      </c>
      <c r="S1247" s="45" t="s">
        <v>102</v>
      </c>
      <c r="T1247" s="45" t="s">
        <v>2787</v>
      </c>
      <c r="U1247" s="50">
        <v>4</v>
      </c>
    </row>
    <row r="1248" spans="2:21" ht="14.5" outlineLevel="3">
      <c r="B1248" s="43" t="s">
        <v>3744</v>
      </c>
      <c r="C1248" s="44" t="s">
        <v>3745</v>
      </c>
      <c r="D1248" s="45" t="s">
        <v>2804</v>
      </c>
      <c r="E1248" s="46" t="s">
        <v>102</v>
      </c>
      <c r="F1248" s="45" t="s">
        <v>102</v>
      </c>
      <c r="G1248" s="46" t="s">
        <v>102</v>
      </c>
      <c r="H1248" s="47">
        <v>0</v>
      </c>
      <c r="I1248" s="47">
        <v>0</v>
      </c>
      <c r="J1248" s="46" t="s">
        <v>3696</v>
      </c>
      <c r="K1248" s="48">
        <v>1</v>
      </c>
      <c r="L1248" s="48" t="s">
        <v>116</v>
      </c>
      <c r="M1248" s="45" t="s">
        <v>117</v>
      </c>
      <c r="N1248" s="49">
        <v>0</v>
      </c>
      <c r="O1248" s="49">
        <v>0</v>
      </c>
      <c r="P1248" s="49">
        <v>0</v>
      </c>
      <c r="Q1248" s="45" t="s">
        <v>102</v>
      </c>
      <c r="R1248" s="45" t="s">
        <v>102</v>
      </c>
      <c r="S1248" s="45" t="s">
        <v>102</v>
      </c>
      <c r="T1248" s="45" t="s">
        <v>3746</v>
      </c>
      <c r="U1248" s="50">
        <v>4</v>
      </c>
    </row>
    <row r="1249" spans="2:21" ht="14.5" outlineLevel="3">
      <c r="B1249" s="43" t="s">
        <v>3747</v>
      </c>
      <c r="C1249" s="44" t="s">
        <v>3748</v>
      </c>
      <c r="D1249" s="45" t="s">
        <v>2804</v>
      </c>
      <c r="E1249" s="46" t="s">
        <v>102</v>
      </c>
      <c r="F1249" s="45" t="s">
        <v>102</v>
      </c>
      <c r="G1249" s="46" t="s">
        <v>102</v>
      </c>
      <c r="H1249" s="47">
        <v>0</v>
      </c>
      <c r="I1249" s="47">
        <v>0</v>
      </c>
      <c r="J1249" s="46" t="s">
        <v>3696</v>
      </c>
      <c r="K1249" s="48">
        <v>1</v>
      </c>
      <c r="L1249" s="48" t="s">
        <v>116</v>
      </c>
      <c r="M1249" s="45" t="s">
        <v>117</v>
      </c>
      <c r="N1249" s="49">
        <v>0</v>
      </c>
      <c r="O1249" s="49">
        <v>0</v>
      </c>
      <c r="P1249" s="49">
        <v>0</v>
      </c>
      <c r="Q1249" s="45" t="s">
        <v>102</v>
      </c>
      <c r="R1249" s="45" t="s">
        <v>102</v>
      </c>
      <c r="S1249" s="45" t="s">
        <v>102</v>
      </c>
      <c r="T1249" s="45" t="s">
        <v>466</v>
      </c>
      <c r="U1249" s="50">
        <v>4</v>
      </c>
    </row>
    <row r="1250" spans="2:21" ht="14.5" outlineLevel="3">
      <c r="B1250" s="43" t="s">
        <v>3749</v>
      </c>
      <c r="C1250" s="44" t="s">
        <v>3750</v>
      </c>
      <c r="D1250" s="45" t="s">
        <v>2804</v>
      </c>
      <c r="E1250" s="46" t="s">
        <v>102</v>
      </c>
      <c r="F1250" s="45" t="s">
        <v>102</v>
      </c>
      <c r="G1250" s="46" t="s">
        <v>102</v>
      </c>
      <c r="H1250" s="47">
        <v>0</v>
      </c>
      <c r="I1250" s="47">
        <v>0</v>
      </c>
      <c r="J1250" s="46" t="s">
        <v>3696</v>
      </c>
      <c r="K1250" s="48">
        <v>1</v>
      </c>
      <c r="L1250" s="48" t="s">
        <v>116</v>
      </c>
      <c r="M1250" s="45" t="s">
        <v>117</v>
      </c>
      <c r="N1250" s="49">
        <v>0</v>
      </c>
      <c r="O1250" s="49">
        <v>0</v>
      </c>
      <c r="P1250" s="49">
        <v>0</v>
      </c>
      <c r="Q1250" s="45" t="s">
        <v>102</v>
      </c>
      <c r="R1250" s="45" t="s">
        <v>102</v>
      </c>
      <c r="S1250" s="45" t="s">
        <v>102</v>
      </c>
      <c r="T1250" s="45" t="s">
        <v>472</v>
      </c>
      <c r="U1250" s="50">
        <v>4</v>
      </c>
    </row>
    <row r="1251" spans="2:21" ht="14.5" outlineLevel="3">
      <c r="B1251" s="43" t="s">
        <v>3751</v>
      </c>
      <c r="C1251" s="44" t="s">
        <v>3752</v>
      </c>
      <c r="D1251" s="45" t="s">
        <v>2804</v>
      </c>
      <c r="E1251" s="46" t="s">
        <v>102</v>
      </c>
      <c r="F1251" s="45" t="s">
        <v>102</v>
      </c>
      <c r="G1251" s="46" t="s">
        <v>102</v>
      </c>
      <c r="H1251" s="47">
        <v>0</v>
      </c>
      <c r="I1251" s="47">
        <v>0</v>
      </c>
      <c r="J1251" s="46" t="s">
        <v>3696</v>
      </c>
      <c r="K1251" s="48">
        <v>1</v>
      </c>
      <c r="L1251" s="48" t="s">
        <v>116</v>
      </c>
      <c r="M1251" s="45" t="s">
        <v>117</v>
      </c>
      <c r="N1251" s="49">
        <v>0</v>
      </c>
      <c r="O1251" s="49">
        <v>0</v>
      </c>
      <c r="P1251" s="49">
        <v>0</v>
      </c>
      <c r="Q1251" s="45" t="s">
        <v>102</v>
      </c>
      <c r="R1251" s="45" t="s">
        <v>102</v>
      </c>
      <c r="S1251" s="45" t="s">
        <v>102</v>
      </c>
      <c r="T1251" s="45" t="s">
        <v>477</v>
      </c>
      <c r="U1251" s="50">
        <v>4</v>
      </c>
    </row>
    <row r="1252" spans="2:21" ht="14.5" outlineLevel="3">
      <c r="B1252" s="43" t="s">
        <v>3753</v>
      </c>
      <c r="C1252" s="44" t="s">
        <v>3754</v>
      </c>
      <c r="D1252" s="45" t="s">
        <v>2804</v>
      </c>
      <c r="E1252" s="46" t="s">
        <v>102</v>
      </c>
      <c r="F1252" s="45" t="s">
        <v>102</v>
      </c>
      <c r="G1252" s="46" t="s">
        <v>102</v>
      </c>
      <c r="H1252" s="47">
        <v>0</v>
      </c>
      <c r="I1252" s="47">
        <v>0</v>
      </c>
      <c r="J1252" s="46" t="s">
        <v>3696</v>
      </c>
      <c r="K1252" s="48">
        <v>1</v>
      </c>
      <c r="L1252" s="48" t="s">
        <v>116</v>
      </c>
      <c r="M1252" s="45" t="s">
        <v>117</v>
      </c>
      <c r="N1252" s="49">
        <v>0</v>
      </c>
      <c r="O1252" s="49">
        <v>0</v>
      </c>
      <c r="P1252" s="49">
        <v>0</v>
      </c>
      <c r="Q1252" s="45" t="s">
        <v>102</v>
      </c>
      <c r="R1252" s="45" t="s">
        <v>102</v>
      </c>
      <c r="S1252" s="45" t="s">
        <v>102</v>
      </c>
      <c r="T1252" s="45" t="s">
        <v>482</v>
      </c>
      <c r="U1252" s="50">
        <v>4</v>
      </c>
    </row>
    <row r="1253" spans="2:21" ht="14.5" outlineLevel="3">
      <c r="B1253" s="43" t="s">
        <v>3755</v>
      </c>
      <c r="C1253" s="44" t="s">
        <v>3756</v>
      </c>
      <c r="D1253" s="45" t="s">
        <v>2804</v>
      </c>
      <c r="E1253" s="46" t="s">
        <v>102</v>
      </c>
      <c r="F1253" s="45" t="s">
        <v>102</v>
      </c>
      <c r="G1253" s="46" t="s">
        <v>102</v>
      </c>
      <c r="H1253" s="47">
        <v>0</v>
      </c>
      <c r="I1253" s="47">
        <v>0</v>
      </c>
      <c r="J1253" s="46" t="s">
        <v>3696</v>
      </c>
      <c r="K1253" s="48">
        <v>1</v>
      </c>
      <c r="L1253" s="48" t="s">
        <v>116</v>
      </c>
      <c r="M1253" s="45" t="s">
        <v>117</v>
      </c>
      <c r="N1253" s="49">
        <v>0</v>
      </c>
      <c r="O1253" s="49">
        <v>0</v>
      </c>
      <c r="P1253" s="49">
        <v>0</v>
      </c>
      <c r="Q1253" s="45" t="s">
        <v>102</v>
      </c>
      <c r="R1253" s="45" t="s">
        <v>102</v>
      </c>
      <c r="S1253" s="45" t="s">
        <v>102</v>
      </c>
      <c r="T1253" s="45" t="s">
        <v>487</v>
      </c>
      <c r="U1253" s="50">
        <v>4</v>
      </c>
    </row>
    <row r="1254" spans="2:21" ht="14.5" outlineLevel="3">
      <c r="B1254" s="43" t="s">
        <v>3757</v>
      </c>
      <c r="C1254" s="44" t="s">
        <v>3758</v>
      </c>
      <c r="D1254" s="45" t="s">
        <v>2804</v>
      </c>
      <c r="E1254" s="46" t="s">
        <v>102</v>
      </c>
      <c r="F1254" s="45" t="s">
        <v>102</v>
      </c>
      <c r="G1254" s="46" t="s">
        <v>102</v>
      </c>
      <c r="H1254" s="47">
        <v>0</v>
      </c>
      <c r="I1254" s="47">
        <v>0</v>
      </c>
      <c r="J1254" s="46" t="s">
        <v>3696</v>
      </c>
      <c r="K1254" s="48">
        <v>1</v>
      </c>
      <c r="L1254" s="48" t="s">
        <v>116</v>
      </c>
      <c r="M1254" s="45" t="s">
        <v>117</v>
      </c>
      <c r="N1254" s="49">
        <v>0</v>
      </c>
      <c r="O1254" s="49">
        <v>0</v>
      </c>
      <c r="P1254" s="49">
        <v>0</v>
      </c>
      <c r="Q1254" s="45" t="s">
        <v>102</v>
      </c>
      <c r="R1254" s="45" t="s">
        <v>102</v>
      </c>
      <c r="S1254" s="45" t="s">
        <v>102</v>
      </c>
      <c r="T1254" s="45" t="s">
        <v>3056</v>
      </c>
      <c r="U1254" s="50">
        <v>4</v>
      </c>
    </row>
    <row r="1255" spans="2:21" ht="14.5" outlineLevel="3">
      <c r="B1255" s="43" t="s">
        <v>3759</v>
      </c>
      <c r="C1255" s="44" t="s">
        <v>3760</v>
      </c>
      <c r="D1255" s="45" t="s">
        <v>2804</v>
      </c>
      <c r="E1255" s="46" t="s">
        <v>102</v>
      </c>
      <c r="F1255" s="45" t="s">
        <v>102</v>
      </c>
      <c r="G1255" s="46" t="s">
        <v>102</v>
      </c>
      <c r="H1255" s="47">
        <v>0</v>
      </c>
      <c r="I1255" s="47">
        <v>0</v>
      </c>
      <c r="J1255" s="46" t="s">
        <v>3696</v>
      </c>
      <c r="K1255" s="48">
        <v>1</v>
      </c>
      <c r="L1255" s="48" t="s">
        <v>116</v>
      </c>
      <c r="M1255" s="45" t="s">
        <v>117</v>
      </c>
      <c r="N1255" s="49">
        <v>0</v>
      </c>
      <c r="O1255" s="49">
        <v>0</v>
      </c>
      <c r="P1255" s="49">
        <v>0</v>
      </c>
      <c r="Q1255" s="45" t="s">
        <v>102</v>
      </c>
      <c r="R1255" s="45" t="s">
        <v>102</v>
      </c>
      <c r="S1255" s="45" t="s">
        <v>102</v>
      </c>
      <c r="T1255" s="45" t="s">
        <v>3059</v>
      </c>
      <c r="U1255" s="50">
        <v>4</v>
      </c>
    </row>
    <row r="1256" spans="2:21" ht="14.5" outlineLevel="3">
      <c r="B1256" s="43" t="s">
        <v>3761</v>
      </c>
      <c r="C1256" s="44" t="s">
        <v>3762</v>
      </c>
      <c r="D1256" s="45" t="s">
        <v>2804</v>
      </c>
      <c r="E1256" s="46" t="s">
        <v>102</v>
      </c>
      <c r="F1256" s="45" t="s">
        <v>102</v>
      </c>
      <c r="G1256" s="46" t="s">
        <v>102</v>
      </c>
      <c r="H1256" s="47">
        <v>0</v>
      </c>
      <c r="I1256" s="47">
        <v>0</v>
      </c>
      <c r="J1256" s="46" t="s">
        <v>3696</v>
      </c>
      <c r="K1256" s="48">
        <v>1</v>
      </c>
      <c r="L1256" s="48" t="s">
        <v>116</v>
      </c>
      <c r="M1256" s="45" t="s">
        <v>117</v>
      </c>
      <c r="N1256" s="49">
        <v>0</v>
      </c>
      <c r="O1256" s="49">
        <v>0</v>
      </c>
      <c r="P1256" s="49">
        <v>0</v>
      </c>
      <c r="Q1256" s="45" t="s">
        <v>102</v>
      </c>
      <c r="R1256" s="45" t="s">
        <v>102</v>
      </c>
      <c r="S1256" s="45" t="s">
        <v>102</v>
      </c>
      <c r="T1256" s="45" t="s">
        <v>2828</v>
      </c>
      <c r="U1256" s="50">
        <v>4</v>
      </c>
    </row>
    <row r="1257" spans="2:21" ht="14.5" outlineLevel="3">
      <c r="B1257" s="43" t="s">
        <v>3763</v>
      </c>
      <c r="C1257" s="44" t="s">
        <v>3764</v>
      </c>
      <c r="D1257" s="45" t="s">
        <v>2804</v>
      </c>
      <c r="E1257" s="46" t="s">
        <v>102</v>
      </c>
      <c r="F1257" s="45" t="s">
        <v>102</v>
      </c>
      <c r="G1257" s="46" t="s">
        <v>102</v>
      </c>
      <c r="H1257" s="47">
        <v>0</v>
      </c>
      <c r="I1257" s="47">
        <v>0</v>
      </c>
      <c r="J1257" s="46" t="s">
        <v>3696</v>
      </c>
      <c r="K1257" s="48">
        <v>1</v>
      </c>
      <c r="L1257" s="48" t="s">
        <v>116</v>
      </c>
      <c r="M1257" s="45" t="s">
        <v>117</v>
      </c>
      <c r="N1257" s="49">
        <v>0</v>
      </c>
      <c r="O1257" s="49">
        <v>0</v>
      </c>
      <c r="P1257" s="49">
        <v>0</v>
      </c>
      <c r="Q1257" s="45" t="s">
        <v>102</v>
      </c>
      <c r="R1257" s="45" t="s">
        <v>102</v>
      </c>
      <c r="S1257" s="45" t="s">
        <v>102</v>
      </c>
      <c r="T1257" s="45" t="s">
        <v>3495</v>
      </c>
      <c r="U1257" s="50">
        <v>4</v>
      </c>
    </row>
    <row r="1258" spans="2:21" ht="14.5" outlineLevel="3">
      <c r="B1258" s="43" t="s">
        <v>3765</v>
      </c>
      <c r="C1258" s="44" t="s">
        <v>3766</v>
      </c>
      <c r="D1258" s="45" t="s">
        <v>2804</v>
      </c>
      <c r="E1258" s="46" t="s">
        <v>102</v>
      </c>
      <c r="F1258" s="45" t="s">
        <v>102</v>
      </c>
      <c r="G1258" s="46" t="s">
        <v>102</v>
      </c>
      <c r="H1258" s="47">
        <v>0</v>
      </c>
      <c r="I1258" s="47">
        <v>0</v>
      </c>
      <c r="J1258" s="46" t="s">
        <v>3696</v>
      </c>
      <c r="K1258" s="48">
        <v>1</v>
      </c>
      <c r="L1258" s="48" t="s">
        <v>116</v>
      </c>
      <c r="M1258" s="45" t="s">
        <v>117</v>
      </c>
      <c r="N1258" s="49">
        <v>0</v>
      </c>
      <c r="O1258" s="49">
        <v>0</v>
      </c>
      <c r="P1258" s="49">
        <v>0</v>
      </c>
      <c r="Q1258" s="45" t="s">
        <v>102</v>
      </c>
      <c r="R1258" s="45" t="s">
        <v>102</v>
      </c>
      <c r="S1258" s="45" t="s">
        <v>102</v>
      </c>
      <c r="T1258" s="45" t="s">
        <v>2773</v>
      </c>
      <c r="U1258" s="50">
        <v>4</v>
      </c>
    </row>
    <row r="1259" spans="2:21" ht="14.5" outlineLevel="3">
      <c r="B1259" s="43" t="s">
        <v>3767</v>
      </c>
      <c r="C1259" s="44" t="s">
        <v>3768</v>
      </c>
      <c r="D1259" s="45" t="s">
        <v>2804</v>
      </c>
      <c r="E1259" s="46" t="s">
        <v>102</v>
      </c>
      <c r="F1259" s="45" t="s">
        <v>102</v>
      </c>
      <c r="G1259" s="46" t="s">
        <v>102</v>
      </c>
      <c r="H1259" s="47">
        <v>0</v>
      </c>
      <c r="I1259" s="47">
        <v>0</v>
      </c>
      <c r="J1259" s="46" t="s">
        <v>3696</v>
      </c>
      <c r="K1259" s="48">
        <v>1</v>
      </c>
      <c r="L1259" s="48" t="s">
        <v>116</v>
      </c>
      <c r="M1259" s="45" t="s">
        <v>117</v>
      </c>
      <c r="N1259" s="49">
        <v>0</v>
      </c>
      <c r="O1259" s="49">
        <v>0</v>
      </c>
      <c r="P1259" s="49">
        <v>0</v>
      </c>
      <c r="Q1259" s="45" t="s">
        <v>102</v>
      </c>
      <c r="R1259" s="45" t="s">
        <v>102</v>
      </c>
      <c r="S1259" s="45" t="s">
        <v>102</v>
      </c>
      <c r="T1259" s="45" t="s">
        <v>2666</v>
      </c>
      <c r="U1259" s="50">
        <v>4</v>
      </c>
    </row>
    <row r="1260" spans="2:21" ht="14.5" outlineLevel="3">
      <c r="B1260" s="43" t="s">
        <v>3769</v>
      </c>
      <c r="C1260" s="44" t="s">
        <v>3770</v>
      </c>
      <c r="D1260" s="45" t="s">
        <v>2804</v>
      </c>
      <c r="E1260" s="46" t="s">
        <v>102</v>
      </c>
      <c r="F1260" s="45" t="s">
        <v>102</v>
      </c>
      <c r="G1260" s="46" t="s">
        <v>102</v>
      </c>
      <c r="H1260" s="47">
        <v>0</v>
      </c>
      <c r="I1260" s="47">
        <v>0</v>
      </c>
      <c r="J1260" s="46" t="s">
        <v>3696</v>
      </c>
      <c r="K1260" s="48">
        <v>1</v>
      </c>
      <c r="L1260" s="48" t="s">
        <v>116</v>
      </c>
      <c r="M1260" s="45" t="s">
        <v>117</v>
      </c>
      <c r="N1260" s="49">
        <v>0</v>
      </c>
      <c r="O1260" s="49">
        <v>0</v>
      </c>
      <c r="P1260" s="49">
        <v>0</v>
      </c>
      <c r="Q1260" s="45" t="s">
        <v>102</v>
      </c>
      <c r="R1260" s="45" t="s">
        <v>102</v>
      </c>
      <c r="S1260" s="45" t="s">
        <v>102</v>
      </c>
      <c r="T1260" s="45" t="s">
        <v>3504</v>
      </c>
      <c r="U1260" s="50">
        <v>4</v>
      </c>
    </row>
    <row r="1261" spans="2:21" ht="14.5" outlineLevel="3">
      <c r="B1261" s="43" t="s">
        <v>3771</v>
      </c>
      <c r="C1261" s="44" t="s">
        <v>3772</v>
      </c>
      <c r="D1261" s="45" t="s">
        <v>2804</v>
      </c>
      <c r="E1261" s="46" t="s">
        <v>102</v>
      </c>
      <c r="F1261" s="45" t="s">
        <v>102</v>
      </c>
      <c r="G1261" s="46" t="s">
        <v>102</v>
      </c>
      <c r="H1261" s="47">
        <v>0</v>
      </c>
      <c r="I1261" s="47">
        <v>0</v>
      </c>
      <c r="J1261" s="46" t="s">
        <v>3696</v>
      </c>
      <c r="K1261" s="48">
        <v>1</v>
      </c>
      <c r="L1261" s="48" t="s">
        <v>116</v>
      </c>
      <c r="M1261" s="45" t="s">
        <v>117</v>
      </c>
      <c r="N1261" s="49">
        <v>0</v>
      </c>
      <c r="O1261" s="49">
        <v>0</v>
      </c>
      <c r="P1261" s="49">
        <v>0</v>
      </c>
      <c r="Q1261" s="45" t="s">
        <v>102</v>
      </c>
      <c r="R1261" s="45" t="s">
        <v>102</v>
      </c>
      <c r="S1261" s="45" t="s">
        <v>102</v>
      </c>
      <c r="T1261" s="45" t="s">
        <v>3773</v>
      </c>
      <c r="U1261" s="50">
        <v>4</v>
      </c>
    </row>
    <row r="1262" spans="2:21" ht="14.5" outlineLevel="3">
      <c r="B1262" s="43" t="s">
        <v>3774</v>
      </c>
      <c r="C1262" s="44" t="s">
        <v>3775</v>
      </c>
      <c r="D1262" s="45" t="s">
        <v>2804</v>
      </c>
      <c r="E1262" s="46" t="s">
        <v>102</v>
      </c>
      <c r="F1262" s="45" t="s">
        <v>102</v>
      </c>
      <c r="G1262" s="46" t="s">
        <v>102</v>
      </c>
      <c r="H1262" s="47">
        <v>0</v>
      </c>
      <c r="I1262" s="47">
        <v>0</v>
      </c>
      <c r="J1262" s="46" t="s">
        <v>3696</v>
      </c>
      <c r="K1262" s="48">
        <v>1</v>
      </c>
      <c r="L1262" s="48" t="s">
        <v>116</v>
      </c>
      <c r="M1262" s="45" t="s">
        <v>117</v>
      </c>
      <c r="N1262" s="49">
        <v>0</v>
      </c>
      <c r="O1262" s="49">
        <v>0</v>
      </c>
      <c r="P1262" s="49">
        <v>0</v>
      </c>
      <c r="Q1262" s="45" t="s">
        <v>102</v>
      </c>
      <c r="R1262" s="45" t="s">
        <v>102</v>
      </c>
      <c r="S1262" s="45" t="s">
        <v>102</v>
      </c>
      <c r="T1262" s="45" t="s">
        <v>3088</v>
      </c>
      <c r="U1262" s="50">
        <v>4</v>
      </c>
    </row>
    <row r="1263" spans="2:21" ht="14.5" outlineLevel="3">
      <c r="B1263" s="43" t="s">
        <v>3776</v>
      </c>
      <c r="C1263" s="44" t="s">
        <v>3777</v>
      </c>
      <c r="D1263" s="45" t="s">
        <v>2804</v>
      </c>
      <c r="E1263" s="46" t="s">
        <v>102</v>
      </c>
      <c r="F1263" s="45" t="s">
        <v>102</v>
      </c>
      <c r="G1263" s="46" t="s">
        <v>102</v>
      </c>
      <c r="H1263" s="47">
        <v>0</v>
      </c>
      <c r="I1263" s="47">
        <v>0</v>
      </c>
      <c r="J1263" s="46" t="s">
        <v>3696</v>
      </c>
      <c r="K1263" s="48">
        <v>1</v>
      </c>
      <c r="L1263" s="48" t="s">
        <v>116</v>
      </c>
      <c r="M1263" s="45" t="s">
        <v>117</v>
      </c>
      <c r="N1263" s="49">
        <v>0</v>
      </c>
      <c r="O1263" s="49">
        <v>0</v>
      </c>
      <c r="P1263" s="49">
        <v>0</v>
      </c>
      <c r="Q1263" s="45" t="s">
        <v>102</v>
      </c>
      <c r="R1263" s="45" t="s">
        <v>102</v>
      </c>
      <c r="S1263" s="45" t="s">
        <v>102</v>
      </c>
      <c r="T1263" s="45" t="s">
        <v>3091</v>
      </c>
      <c r="U1263" s="50">
        <v>4</v>
      </c>
    </row>
    <row r="1264" spans="2:21" ht="14.5" outlineLevel="2">
      <c r="B1264" s="35" t="s">
        <v>3778</v>
      </c>
      <c r="C1264" s="36" t="s">
        <v>3779</v>
      </c>
      <c r="D1264" s="37" t="s">
        <v>2804</v>
      </c>
      <c r="E1264" s="38" t="s">
        <v>102</v>
      </c>
      <c r="F1264" s="37" t="s">
        <v>102</v>
      </c>
      <c r="G1264" s="38" t="s">
        <v>102</v>
      </c>
      <c r="H1264" s="39">
        <v>0</v>
      </c>
      <c r="I1264" s="39">
        <v>0</v>
      </c>
      <c r="J1264" s="38" t="s">
        <v>3696</v>
      </c>
      <c r="K1264" s="40">
        <v>1</v>
      </c>
      <c r="L1264" s="40" t="s">
        <v>116</v>
      </c>
      <c r="M1264" s="37" t="s">
        <v>117</v>
      </c>
      <c r="N1264" s="41">
        <v>0</v>
      </c>
      <c r="O1264" s="41">
        <v>0</v>
      </c>
      <c r="P1264" s="41">
        <v>0</v>
      </c>
      <c r="Q1264" s="37" t="s">
        <v>102</v>
      </c>
      <c r="R1264" s="37" t="s">
        <v>102</v>
      </c>
      <c r="S1264" s="37" t="s">
        <v>102</v>
      </c>
      <c r="T1264" s="37" t="s">
        <v>3780</v>
      </c>
      <c r="U1264" s="42">
        <v>4</v>
      </c>
    </row>
    <row r="1265" spans="2:21" ht="14.5" outlineLevel="3">
      <c r="B1265" s="43" t="s">
        <v>3781</v>
      </c>
      <c r="C1265" s="44" t="s">
        <v>3782</v>
      </c>
      <c r="D1265" s="45" t="s">
        <v>2804</v>
      </c>
      <c r="E1265" s="46" t="s">
        <v>102</v>
      </c>
      <c r="F1265" s="45" t="s">
        <v>102</v>
      </c>
      <c r="G1265" s="46" t="s">
        <v>102</v>
      </c>
      <c r="H1265" s="47">
        <v>0</v>
      </c>
      <c r="I1265" s="47">
        <v>0</v>
      </c>
      <c r="J1265" s="46" t="s">
        <v>3696</v>
      </c>
      <c r="K1265" s="48">
        <v>1</v>
      </c>
      <c r="L1265" s="48" t="s">
        <v>116</v>
      </c>
      <c r="M1265" s="45" t="s">
        <v>117</v>
      </c>
      <c r="N1265" s="49">
        <v>0</v>
      </c>
      <c r="O1265" s="49">
        <v>0</v>
      </c>
      <c r="P1265" s="49">
        <v>0</v>
      </c>
      <c r="Q1265" s="45" t="s">
        <v>102</v>
      </c>
      <c r="R1265" s="45" t="s">
        <v>102</v>
      </c>
      <c r="S1265" s="45" t="s">
        <v>102</v>
      </c>
      <c r="T1265" s="45" t="s">
        <v>3783</v>
      </c>
      <c r="U1265" s="50">
        <v>4</v>
      </c>
    </row>
    <row r="1266" spans="2:21" ht="14.5" outlineLevel="3">
      <c r="B1266" s="43" t="s">
        <v>3784</v>
      </c>
      <c r="C1266" s="44" t="s">
        <v>3785</v>
      </c>
      <c r="D1266" s="45" t="s">
        <v>2804</v>
      </c>
      <c r="E1266" s="46" t="s">
        <v>102</v>
      </c>
      <c r="F1266" s="45" t="s">
        <v>102</v>
      </c>
      <c r="G1266" s="46" t="s">
        <v>102</v>
      </c>
      <c r="H1266" s="47">
        <v>0</v>
      </c>
      <c r="I1266" s="47">
        <v>0</v>
      </c>
      <c r="J1266" s="46" t="s">
        <v>3696</v>
      </c>
      <c r="K1266" s="48">
        <v>1</v>
      </c>
      <c r="L1266" s="48" t="s">
        <v>116</v>
      </c>
      <c r="M1266" s="45" t="s">
        <v>117</v>
      </c>
      <c r="N1266" s="49">
        <v>0</v>
      </c>
      <c r="O1266" s="49">
        <v>0</v>
      </c>
      <c r="P1266" s="49">
        <v>0</v>
      </c>
      <c r="Q1266" s="45" t="s">
        <v>102</v>
      </c>
      <c r="R1266" s="45" t="s">
        <v>102</v>
      </c>
      <c r="S1266" s="45" t="s">
        <v>102</v>
      </c>
      <c r="T1266" s="45" t="s">
        <v>3094</v>
      </c>
      <c r="U1266" s="50">
        <v>4</v>
      </c>
    </row>
    <row r="1267" spans="2:21" ht="14.5" outlineLevel="3">
      <c r="B1267" s="43" t="s">
        <v>3786</v>
      </c>
      <c r="C1267" s="44" t="s">
        <v>3787</v>
      </c>
      <c r="D1267" s="45" t="s">
        <v>2804</v>
      </c>
      <c r="E1267" s="46" t="s">
        <v>102</v>
      </c>
      <c r="F1267" s="45" t="s">
        <v>102</v>
      </c>
      <c r="G1267" s="46" t="s">
        <v>102</v>
      </c>
      <c r="H1267" s="47">
        <v>0</v>
      </c>
      <c r="I1267" s="47">
        <v>0</v>
      </c>
      <c r="J1267" s="46" t="s">
        <v>3788</v>
      </c>
      <c r="K1267" s="48">
        <v>1</v>
      </c>
      <c r="L1267" s="48" t="s">
        <v>116</v>
      </c>
      <c r="M1267" s="45" t="s">
        <v>117</v>
      </c>
      <c r="N1267" s="49">
        <v>0</v>
      </c>
      <c r="O1267" s="49">
        <v>0</v>
      </c>
      <c r="P1267" s="49">
        <v>0</v>
      </c>
      <c r="Q1267" s="45" t="s">
        <v>102</v>
      </c>
      <c r="R1267" s="45" t="s">
        <v>102</v>
      </c>
      <c r="S1267" s="45" t="s">
        <v>102</v>
      </c>
      <c r="T1267" s="45" t="s">
        <v>3789</v>
      </c>
      <c r="U1267" s="50">
        <v>4</v>
      </c>
    </row>
    <row r="1268" spans="2:21" ht="14.5" outlineLevel="3">
      <c r="B1268" s="43" t="s">
        <v>3790</v>
      </c>
      <c r="C1268" s="44" t="s">
        <v>3791</v>
      </c>
      <c r="D1268" s="45" t="s">
        <v>2804</v>
      </c>
      <c r="E1268" s="46" t="s">
        <v>102</v>
      </c>
      <c r="F1268" s="45" t="s">
        <v>102</v>
      </c>
      <c r="G1268" s="46" t="s">
        <v>102</v>
      </c>
      <c r="H1268" s="47">
        <v>0</v>
      </c>
      <c r="I1268" s="47">
        <v>0</v>
      </c>
      <c r="J1268" s="46" t="s">
        <v>3696</v>
      </c>
      <c r="K1268" s="48">
        <v>1</v>
      </c>
      <c r="L1268" s="48" t="s">
        <v>116</v>
      </c>
      <c r="M1268" s="45" t="s">
        <v>117</v>
      </c>
      <c r="N1268" s="49">
        <v>0</v>
      </c>
      <c r="O1268" s="49">
        <v>0</v>
      </c>
      <c r="P1268" s="49">
        <v>0</v>
      </c>
      <c r="Q1268" s="45" t="s">
        <v>102</v>
      </c>
      <c r="R1268" s="45" t="s">
        <v>102</v>
      </c>
      <c r="S1268" s="45" t="s">
        <v>102</v>
      </c>
      <c r="T1268" s="45" t="s">
        <v>3792</v>
      </c>
      <c r="U1268" s="50">
        <v>4</v>
      </c>
    </row>
    <row r="1269" spans="2:21" ht="14.5" outlineLevel="3">
      <c r="B1269" s="43" t="s">
        <v>3793</v>
      </c>
      <c r="C1269" s="44" t="s">
        <v>3794</v>
      </c>
      <c r="D1269" s="45" t="s">
        <v>392</v>
      </c>
      <c r="E1269" s="46" t="s">
        <v>102</v>
      </c>
      <c r="F1269" s="45" t="s">
        <v>102</v>
      </c>
      <c r="G1269" s="46" t="s">
        <v>102</v>
      </c>
      <c r="H1269" s="47">
        <v>0</v>
      </c>
      <c r="I1269" s="47">
        <v>0</v>
      </c>
      <c r="J1269" s="46" t="s">
        <v>3696</v>
      </c>
      <c r="K1269" s="48">
        <v>1</v>
      </c>
      <c r="L1269" s="48" t="s">
        <v>116</v>
      </c>
      <c r="M1269" s="45" t="s">
        <v>117</v>
      </c>
      <c r="N1269" s="49">
        <v>0</v>
      </c>
      <c r="O1269" s="49">
        <v>0</v>
      </c>
      <c r="P1269" s="49">
        <v>0</v>
      </c>
      <c r="Q1269" s="45" t="s">
        <v>102</v>
      </c>
      <c r="R1269" s="45" t="s">
        <v>102</v>
      </c>
      <c r="S1269" s="45" t="s">
        <v>102</v>
      </c>
      <c r="T1269" s="45" t="s">
        <v>3431</v>
      </c>
      <c r="U1269" s="50">
        <v>4</v>
      </c>
    </row>
    <row r="1270" spans="2:21" ht="14.5" outlineLevel="3">
      <c r="B1270" s="43" t="s">
        <v>3795</v>
      </c>
      <c r="C1270" s="44" t="s">
        <v>3796</v>
      </c>
      <c r="D1270" s="45" t="s">
        <v>102</v>
      </c>
      <c r="E1270" s="46" t="s">
        <v>102</v>
      </c>
      <c r="F1270" s="45" t="s">
        <v>102</v>
      </c>
      <c r="G1270" s="46" t="s">
        <v>102</v>
      </c>
      <c r="H1270" s="47">
        <v>0</v>
      </c>
      <c r="I1270" s="47">
        <v>0</v>
      </c>
      <c r="J1270" s="46" t="s">
        <v>102</v>
      </c>
      <c r="K1270" s="48">
        <v>0</v>
      </c>
      <c r="L1270" s="48" t="s">
        <v>102</v>
      </c>
      <c r="M1270" s="45" t="s">
        <v>102</v>
      </c>
      <c r="N1270" s="49">
        <v>0</v>
      </c>
      <c r="O1270" s="49">
        <v>0</v>
      </c>
      <c r="P1270" s="49">
        <v>0</v>
      </c>
      <c r="Q1270" s="45" t="s">
        <v>102</v>
      </c>
      <c r="R1270" s="45" t="s">
        <v>102</v>
      </c>
      <c r="S1270" s="45" t="s">
        <v>3797</v>
      </c>
      <c r="T1270" s="45" t="s">
        <v>102</v>
      </c>
      <c r="U1270" s="50">
        <v>3</v>
      </c>
    </row>
    <row r="1271" spans="2:21" ht="14.5" outlineLevel="3">
      <c r="B1271" s="43" t="s">
        <v>3798</v>
      </c>
      <c r="C1271" s="44" t="s">
        <v>3799</v>
      </c>
      <c r="D1271" s="45" t="s">
        <v>102</v>
      </c>
      <c r="E1271" s="46" t="s">
        <v>102</v>
      </c>
      <c r="F1271" s="45" t="s">
        <v>102</v>
      </c>
      <c r="G1271" s="46" t="s">
        <v>102</v>
      </c>
      <c r="H1271" s="47">
        <v>0</v>
      </c>
      <c r="I1271" s="47">
        <v>0</v>
      </c>
      <c r="J1271" s="46" t="s">
        <v>3691</v>
      </c>
      <c r="K1271" s="48">
        <v>0</v>
      </c>
      <c r="L1271" s="48" t="s">
        <v>116</v>
      </c>
      <c r="M1271" s="45" t="s">
        <v>117</v>
      </c>
      <c r="N1271" s="49">
        <v>0</v>
      </c>
      <c r="O1271" s="49">
        <v>0</v>
      </c>
      <c r="P1271" s="49">
        <v>0</v>
      </c>
      <c r="Q1271" s="45" t="s">
        <v>102</v>
      </c>
      <c r="R1271" s="45" t="s">
        <v>102</v>
      </c>
      <c r="S1271" s="45" t="s">
        <v>102</v>
      </c>
      <c r="T1271" s="45" t="s">
        <v>259</v>
      </c>
      <c r="U1271" s="50">
        <v>4</v>
      </c>
    </row>
    <row r="1272" spans="2:21" ht="14.5" outlineLevel="3">
      <c r="B1272" s="43" t="s">
        <v>3800</v>
      </c>
      <c r="C1272" s="44" t="s">
        <v>3801</v>
      </c>
      <c r="D1272" s="45" t="s">
        <v>102</v>
      </c>
      <c r="E1272" s="46" t="s">
        <v>102</v>
      </c>
      <c r="F1272" s="45" t="s">
        <v>102</v>
      </c>
      <c r="G1272" s="46" t="s">
        <v>102</v>
      </c>
      <c r="H1272" s="47">
        <v>0</v>
      </c>
      <c r="I1272" s="47">
        <v>0</v>
      </c>
      <c r="J1272" s="46" t="s">
        <v>3691</v>
      </c>
      <c r="K1272" s="48">
        <v>0</v>
      </c>
      <c r="L1272" s="48" t="s">
        <v>116</v>
      </c>
      <c r="M1272" s="45" t="s">
        <v>117</v>
      </c>
      <c r="N1272" s="49">
        <v>0</v>
      </c>
      <c r="O1272" s="49">
        <v>0</v>
      </c>
      <c r="P1272" s="49">
        <v>0</v>
      </c>
      <c r="Q1272" s="45" t="s">
        <v>102</v>
      </c>
      <c r="R1272" s="45" t="s">
        <v>102</v>
      </c>
      <c r="S1272" s="45" t="s">
        <v>102</v>
      </c>
      <c r="T1272" s="45" t="s">
        <v>418</v>
      </c>
      <c r="U1272" s="50">
        <v>4</v>
      </c>
    </row>
    <row r="1273" spans="2:21" ht="14.5" outlineLevel="3">
      <c r="B1273" s="43" t="s">
        <v>3802</v>
      </c>
      <c r="C1273" s="44" t="s">
        <v>3803</v>
      </c>
      <c r="D1273" s="45" t="s">
        <v>102</v>
      </c>
      <c r="E1273" s="46" t="s">
        <v>102</v>
      </c>
      <c r="F1273" s="45" t="s">
        <v>102</v>
      </c>
      <c r="G1273" s="46" t="s">
        <v>102</v>
      </c>
      <c r="H1273" s="47">
        <v>0</v>
      </c>
      <c r="I1273" s="47">
        <v>0</v>
      </c>
      <c r="J1273" s="46" t="s">
        <v>3696</v>
      </c>
      <c r="K1273" s="48">
        <v>0</v>
      </c>
      <c r="L1273" s="48" t="s">
        <v>116</v>
      </c>
      <c r="M1273" s="45" t="s">
        <v>117</v>
      </c>
      <c r="N1273" s="49">
        <v>0</v>
      </c>
      <c r="O1273" s="49">
        <v>0</v>
      </c>
      <c r="P1273" s="49">
        <v>0</v>
      </c>
      <c r="Q1273" s="45" t="s">
        <v>102</v>
      </c>
      <c r="R1273" s="45" t="s">
        <v>102</v>
      </c>
      <c r="S1273" s="45" t="s">
        <v>102</v>
      </c>
      <c r="T1273" s="45" t="s">
        <v>223</v>
      </c>
      <c r="U1273" s="50">
        <v>4</v>
      </c>
    </row>
    <row r="1274" spans="2:21" ht="14.5" outlineLevel="3">
      <c r="B1274" s="43" t="s">
        <v>3804</v>
      </c>
      <c r="C1274" s="44" t="s">
        <v>3805</v>
      </c>
      <c r="D1274" s="45" t="s">
        <v>102</v>
      </c>
      <c r="E1274" s="46" t="s">
        <v>102</v>
      </c>
      <c r="F1274" s="45" t="s">
        <v>102</v>
      </c>
      <c r="G1274" s="46" t="s">
        <v>102</v>
      </c>
      <c r="H1274" s="47">
        <v>0</v>
      </c>
      <c r="I1274" s="47">
        <v>0</v>
      </c>
      <c r="J1274" s="46" t="s">
        <v>3696</v>
      </c>
      <c r="K1274" s="48">
        <v>0</v>
      </c>
      <c r="L1274" s="48" t="s">
        <v>116</v>
      </c>
      <c r="M1274" s="45" t="s">
        <v>117</v>
      </c>
      <c r="N1274" s="49">
        <v>0</v>
      </c>
      <c r="O1274" s="49">
        <v>0</v>
      </c>
      <c r="P1274" s="49">
        <v>0</v>
      </c>
      <c r="Q1274" s="45" t="s">
        <v>102</v>
      </c>
      <c r="R1274" s="45" t="s">
        <v>102</v>
      </c>
      <c r="S1274" s="45" t="s">
        <v>102</v>
      </c>
      <c r="T1274" s="45" t="s">
        <v>736</v>
      </c>
      <c r="U1274" s="50">
        <v>4</v>
      </c>
    </row>
    <row r="1275" spans="2:21" ht="14.5" outlineLevel="3">
      <c r="B1275" s="43" t="s">
        <v>3806</v>
      </c>
      <c r="C1275" s="44" t="s">
        <v>3807</v>
      </c>
      <c r="D1275" s="45" t="s">
        <v>102</v>
      </c>
      <c r="E1275" s="46" t="s">
        <v>102</v>
      </c>
      <c r="F1275" s="45" t="s">
        <v>102</v>
      </c>
      <c r="G1275" s="46" t="s">
        <v>102</v>
      </c>
      <c r="H1275" s="47">
        <v>0</v>
      </c>
      <c r="I1275" s="47">
        <v>0</v>
      </c>
      <c r="J1275" s="46" t="s">
        <v>3696</v>
      </c>
      <c r="K1275" s="48">
        <v>0</v>
      </c>
      <c r="L1275" s="48" t="s">
        <v>116</v>
      </c>
      <c r="M1275" s="45" t="s">
        <v>117</v>
      </c>
      <c r="N1275" s="49">
        <v>0</v>
      </c>
      <c r="O1275" s="49">
        <v>0</v>
      </c>
      <c r="P1275" s="49">
        <v>0</v>
      </c>
      <c r="Q1275" s="45" t="s">
        <v>102</v>
      </c>
      <c r="R1275" s="45" t="s">
        <v>102</v>
      </c>
      <c r="S1275" s="45" t="s">
        <v>102</v>
      </c>
      <c r="T1275" s="45" t="s">
        <v>741</v>
      </c>
      <c r="U1275" s="50">
        <v>4</v>
      </c>
    </row>
    <row r="1276" spans="2:21" ht="14.5" outlineLevel="3">
      <c r="B1276" s="43" t="s">
        <v>3808</v>
      </c>
      <c r="C1276" s="44" t="s">
        <v>3809</v>
      </c>
      <c r="D1276" s="45" t="s">
        <v>102</v>
      </c>
      <c r="E1276" s="46" t="s">
        <v>102</v>
      </c>
      <c r="F1276" s="45" t="s">
        <v>102</v>
      </c>
      <c r="G1276" s="46" t="s">
        <v>102</v>
      </c>
      <c r="H1276" s="47">
        <v>0</v>
      </c>
      <c r="I1276" s="47">
        <v>0</v>
      </c>
      <c r="J1276" s="46" t="s">
        <v>3696</v>
      </c>
      <c r="K1276" s="48">
        <v>0</v>
      </c>
      <c r="L1276" s="48" t="s">
        <v>116</v>
      </c>
      <c r="M1276" s="45" t="s">
        <v>117</v>
      </c>
      <c r="N1276" s="49">
        <v>0</v>
      </c>
      <c r="O1276" s="49">
        <v>0</v>
      </c>
      <c r="P1276" s="49">
        <v>0</v>
      </c>
      <c r="Q1276" s="45" t="s">
        <v>102</v>
      </c>
      <c r="R1276" s="45" t="s">
        <v>102</v>
      </c>
      <c r="S1276" s="45" t="s">
        <v>102</v>
      </c>
      <c r="T1276" s="45" t="s">
        <v>243</v>
      </c>
      <c r="U1276" s="50">
        <v>4</v>
      </c>
    </row>
    <row r="1277" spans="2:21" ht="14.5" outlineLevel="3">
      <c r="B1277" s="43" t="s">
        <v>3810</v>
      </c>
      <c r="C1277" s="44" t="s">
        <v>3811</v>
      </c>
      <c r="D1277" s="45" t="s">
        <v>102</v>
      </c>
      <c r="E1277" s="46" t="s">
        <v>102</v>
      </c>
      <c r="F1277" s="45" t="s">
        <v>102</v>
      </c>
      <c r="G1277" s="46" t="s">
        <v>102</v>
      </c>
      <c r="H1277" s="47">
        <v>0</v>
      </c>
      <c r="I1277" s="47">
        <v>0</v>
      </c>
      <c r="J1277" s="46" t="s">
        <v>3696</v>
      </c>
      <c r="K1277" s="48">
        <v>0</v>
      </c>
      <c r="L1277" s="48" t="s">
        <v>116</v>
      </c>
      <c r="M1277" s="45" t="s">
        <v>117</v>
      </c>
      <c r="N1277" s="49">
        <v>0</v>
      </c>
      <c r="O1277" s="49">
        <v>0</v>
      </c>
      <c r="P1277" s="49">
        <v>0</v>
      </c>
      <c r="Q1277" s="45" t="s">
        <v>102</v>
      </c>
      <c r="R1277" s="45" t="s">
        <v>102</v>
      </c>
      <c r="S1277" s="45" t="s">
        <v>102</v>
      </c>
      <c r="T1277" s="45" t="s">
        <v>750</v>
      </c>
      <c r="U1277" s="50">
        <v>4</v>
      </c>
    </row>
    <row r="1278" spans="2:21" ht="14.5" outlineLevel="3">
      <c r="B1278" s="43" t="s">
        <v>3812</v>
      </c>
      <c r="C1278" s="44" t="s">
        <v>3813</v>
      </c>
      <c r="D1278" s="45" t="s">
        <v>102</v>
      </c>
      <c r="E1278" s="46" t="s">
        <v>102</v>
      </c>
      <c r="F1278" s="45" t="s">
        <v>102</v>
      </c>
      <c r="G1278" s="46" t="s">
        <v>102</v>
      </c>
      <c r="H1278" s="47">
        <v>0</v>
      </c>
      <c r="I1278" s="47">
        <v>0</v>
      </c>
      <c r="J1278" s="46" t="s">
        <v>3696</v>
      </c>
      <c r="K1278" s="48">
        <v>0</v>
      </c>
      <c r="L1278" s="48" t="s">
        <v>116</v>
      </c>
      <c r="M1278" s="45" t="s">
        <v>117</v>
      </c>
      <c r="N1278" s="49">
        <v>0</v>
      </c>
      <c r="O1278" s="49">
        <v>0</v>
      </c>
      <c r="P1278" s="49">
        <v>0</v>
      </c>
      <c r="Q1278" s="45" t="s">
        <v>102</v>
      </c>
      <c r="R1278" s="45" t="s">
        <v>102</v>
      </c>
      <c r="S1278" s="45" t="s">
        <v>102</v>
      </c>
      <c r="T1278" s="45" t="s">
        <v>778</v>
      </c>
      <c r="U1278" s="50">
        <v>4</v>
      </c>
    </row>
    <row r="1279" spans="2:21" ht="14.5" outlineLevel="3">
      <c r="B1279" s="43" t="s">
        <v>3814</v>
      </c>
      <c r="C1279" s="44" t="s">
        <v>3815</v>
      </c>
      <c r="D1279" s="45" t="s">
        <v>102</v>
      </c>
      <c r="E1279" s="46" t="s">
        <v>102</v>
      </c>
      <c r="F1279" s="45" t="s">
        <v>102</v>
      </c>
      <c r="G1279" s="46" t="s">
        <v>102</v>
      </c>
      <c r="H1279" s="47">
        <v>0</v>
      </c>
      <c r="I1279" s="47">
        <v>0</v>
      </c>
      <c r="J1279" s="46" t="s">
        <v>3696</v>
      </c>
      <c r="K1279" s="48">
        <v>0</v>
      </c>
      <c r="L1279" s="48" t="s">
        <v>116</v>
      </c>
      <c r="M1279" s="45" t="s">
        <v>117</v>
      </c>
      <c r="N1279" s="49">
        <v>0</v>
      </c>
      <c r="O1279" s="49">
        <v>0</v>
      </c>
      <c r="P1279" s="49">
        <v>0</v>
      </c>
      <c r="Q1279" s="45" t="s">
        <v>102</v>
      </c>
      <c r="R1279" s="45" t="s">
        <v>102</v>
      </c>
      <c r="S1279" s="45" t="s">
        <v>102</v>
      </c>
      <c r="T1279" s="45" t="s">
        <v>831</v>
      </c>
      <c r="U1279" s="50">
        <v>4</v>
      </c>
    </row>
    <row r="1280" spans="2:21" ht="14.5" outlineLevel="3">
      <c r="B1280" s="43" t="s">
        <v>3816</v>
      </c>
      <c r="C1280" s="44" t="s">
        <v>3817</v>
      </c>
      <c r="D1280" s="45" t="s">
        <v>102</v>
      </c>
      <c r="E1280" s="46" t="s">
        <v>102</v>
      </c>
      <c r="F1280" s="45" t="s">
        <v>102</v>
      </c>
      <c r="G1280" s="46" t="s">
        <v>102</v>
      </c>
      <c r="H1280" s="47">
        <v>0</v>
      </c>
      <c r="I1280" s="47">
        <v>0</v>
      </c>
      <c r="J1280" s="46" t="s">
        <v>3696</v>
      </c>
      <c r="K1280" s="48">
        <v>0</v>
      </c>
      <c r="L1280" s="48" t="s">
        <v>116</v>
      </c>
      <c r="M1280" s="45" t="s">
        <v>117</v>
      </c>
      <c r="N1280" s="49">
        <v>0</v>
      </c>
      <c r="O1280" s="49">
        <v>0</v>
      </c>
      <c r="P1280" s="49">
        <v>0</v>
      </c>
      <c r="Q1280" s="45" t="s">
        <v>102</v>
      </c>
      <c r="R1280" s="45" t="s">
        <v>102</v>
      </c>
      <c r="S1280" s="45" t="s">
        <v>102</v>
      </c>
      <c r="T1280" s="45" t="s">
        <v>835</v>
      </c>
      <c r="U1280" s="50">
        <v>4</v>
      </c>
    </row>
    <row r="1281" spans="2:21" ht="14.5" outlineLevel="3">
      <c r="B1281" s="43" t="s">
        <v>3818</v>
      </c>
      <c r="C1281" s="44" t="s">
        <v>3819</v>
      </c>
      <c r="D1281" s="45" t="s">
        <v>102</v>
      </c>
      <c r="E1281" s="46" t="s">
        <v>102</v>
      </c>
      <c r="F1281" s="45" t="s">
        <v>102</v>
      </c>
      <c r="G1281" s="46" t="s">
        <v>102</v>
      </c>
      <c r="H1281" s="47">
        <v>0</v>
      </c>
      <c r="I1281" s="47">
        <v>0</v>
      </c>
      <c r="J1281" s="46" t="s">
        <v>3696</v>
      </c>
      <c r="K1281" s="48">
        <v>0</v>
      </c>
      <c r="L1281" s="48" t="s">
        <v>116</v>
      </c>
      <c r="M1281" s="45" t="s">
        <v>117</v>
      </c>
      <c r="N1281" s="49">
        <v>0</v>
      </c>
      <c r="O1281" s="49">
        <v>0</v>
      </c>
      <c r="P1281" s="49">
        <v>0</v>
      </c>
      <c r="Q1281" s="45" t="s">
        <v>102</v>
      </c>
      <c r="R1281" s="45" t="s">
        <v>102</v>
      </c>
      <c r="S1281" s="45" t="s">
        <v>102</v>
      </c>
      <c r="T1281" s="45" t="s">
        <v>840</v>
      </c>
      <c r="U1281" s="50">
        <v>4</v>
      </c>
    </row>
    <row r="1282" spans="2:21" ht="14.5" outlineLevel="3">
      <c r="B1282" s="43" t="s">
        <v>3820</v>
      </c>
      <c r="C1282" s="44" t="s">
        <v>3821</v>
      </c>
      <c r="D1282" s="45" t="s">
        <v>102</v>
      </c>
      <c r="E1282" s="46" t="s">
        <v>102</v>
      </c>
      <c r="F1282" s="45" t="s">
        <v>102</v>
      </c>
      <c r="G1282" s="46" t="s">
        <v>102</v>
      </c>
      <c r="H1282" s="47">
        <v>0</v>
      </c>
      <c r="I1282" s="47">
        <v>0</v>
      </c>
      <c r="J1282" s="46" t="s">
        <v>3696</v>
      </c>
      <c r="K1282" s="48">
        <v>0</v>
      </c>
      <c r="L1282" s="48" t="s">
        <v>116</v>
      </c>
      <c r="M1282" s="45" t="s">
        <v>117</v>
      </c>
      <c r="N1282" s="49">
        <v>0</v>
      </c>
      <c r="O1282" s="49">
        <v>0</v>
      </c>
      <c r="P1282" s="49">
        <v>0</v>
      </c>
      <c r="Q1282" s="45" t="s">
        <v>102</v>
      </c>
      <c r="R1282" s="45" t="s">
        <v>102</v>
      </c>
      <c r="S1282" s="45" t="s">
        <v>102</v>
      </c>
      <c r="T1282" s="45" t="s">
        <v>845</v>
      </c>
      <c r="U1282" s="50">
        <v>4</v>
      </c>
    </row>
    <row r="1283" spans="2:21" ht="14.5" outlineLevel="3">
      <c r="B1283" s="43" t="s">
        <v>3822</v>
      </c>
      <c r="C1283" s="44" t="s">
        <v>3823</v>
      </c>
      <c r="D1283" s="45" t="s">
        <v>102</v>
      </c>
      <c r="E1283" s="46" t="s">
        <v>102</v>
      </c>
      <c r="F1283" s="45" t="s">
        <v>102</v>
      </c>
      <c r="G1283" s="46" t="s">
        <v>102</v>
      </c>
      <c r="H1283" s="47">
        <v>0</v>
      </c>
      <c r="I1283" s="47">
        <v>0</v>
      </c>
      <c r="J1283" s="46" t="s">
        <v>3696</v>
      </c>
      <c r="K1283" s="48">
        <v>0</v>
      </c>
      <c r="L1283" s="48" t="s">
        <v>116</v>
      </c>
      <c r="M1283" s="45" t="s">
        <v>117</v>
      </c>
      <c r="N1283" s="49">
        <v>0</v>
      </c>
      <c r="O1283" s="49">
        <v>0</v>
      </c>
      <c r="P1283" s="49">
        <v>0</v>
      </c>
      <c r="Q1283" s="45" t="s">
        <v>102</v>
      </c>
      <c r="R1283" s="45" t="s">
        <v>102</v>
      </c>
      <c r="S1283" s="45" t="s">
        <v>102</v>
      </c>
      <c r="T1283" s="45" t="s">
        <v>850</v>
      </c>
      <c r="U1283" s="50">
        <v>4</v>
      </c>
    </row>
    <row r="1284" spans="2:21" ht="14.5" outlineLevel="3">
      <c r="B1284" s="43" t="s">
        <v>3824</v>
      </c>
      <c r="C1284" s="44" t="s">
        <v>3825</v>
      </c>
      <c r="D1284" s="45" t="s">
        <v>102</v>
      </c>
      <c r="E1284" s="46" t="s">
        <v>102</v>
      </c>
      <c r="F1284" s="45" t="s">
        <v>102</v>
      </c>
      <c r="G1284" s="46" t="s">
        <v>102</v>
      </c>
      <c r="H1284" s="47">
        <v>0</v>
      </c>
      <c r="I1284" s="47">
        <v>0</v>
      </c>
      <c r="J1284" s="46" t="s">
        <v>3696</v>
      </c>
      <c r="K1284" s="48">
        <v>0</v>
      </c>
      <c r="L1284" s="48" t="s">
        <v>116</v>
      </c>
      <c r="M1284" s="45" t="s">
        <v>117</v>
      </c>
      <c r="N1284" s="49">
        <v>0</v>
      </c>
      <c r="O1284" s="49">
        <v>0</v>
      </c>
      <c r="P1284" s="49">
        <v>0</v>
      </c>
      <c r="Q1284" s="45" t="s">
        <v>102</v>
      </c>
      <c r="R1284" s="45" t="s">
        <v>102</v>
      </c>
      <c r="S1284" s="45" t="s">
        <v>102</v>
      </c>
      <c r="T1284" s="45" t="s">
        <v>855</v>
      </c>
      <c r="U1284" s="50">
        <v>4</v>
      </c>
    </row>
    <row r="1285" spans="2:21" ht="14.5" outlineLevel="3">
      <c r="B1285" s="43" t="s">
        <v>3826</v>
      </c>
      <c r="C1285" s="44" t="s">
        <v>3827</v>
      </c>
      <c r="D1285" s="45" t="s">
        <v>102</v>
      </c>
      <c r="E1285" s="46" t="s">
        <v>102</v>
      </c>
      <c r="F1285" s="45" t="s">
        <v>102</v>
      </c>
      <c r="G1285" s="46" t="s">
        <v>102</v>
      </c>
      <c r="H1285" s="47">
        <v>0</v>
      </c>
      <c r="I1285" s="47">
        <v>0</v>
      </c>
      <c r="J1285" s="46" t="s">
        <v>3696</v>
      </c>
      <c r="K1285" s="48">
        <v>0</v>
      </c>
      <c r="L1285" s="48" t="s">
        <v>116</v>
      </c>
      <c r="M1285" s="45" t="s">
        <v>117</v>
      </c>
      <c r="N1285" s="49">
        <v>0</v>
      </c>
      <c r="O1285" s="49">
        <v>0</v>
      </c>
      <c r="P1285" s="49">
        <v>0</v>
      </c>
      <c r="Q1285" s="45" t="s">
        <v>102</v>
      </c>
      <c r="R1285" s="45" t="s">
        <v>102</v>
      </c>
      <c r="S1285" s="45" t="s">
        <v>102</v>
      </c>
      <c r="T1285" s="45" t="s">
        <v>860</v>
      </c>
      <c r="U1285" s="50">
        <v>4</v>
      </c>
    </row>
    <row r="1286" spans="2:21" ht="14.5" outlineLevel="3">
      <c r="B1286" s="43" t="s">
        <v>3828</v>
      </c>
      <c r="C1286" s="44" t="s">
        <v>3829</v>
      </c>
      <c r="D1286" s="45" t="s">
        <v>102</v>
      </c>
      <c r="E1286" s="46" t="s">
        <v>102</v>
      </c>
      <c r="F1286" s="45" t="s">
        <v>102</v>
      </c>
      <c r="G1286" s="46" t="s">
        <v>102</v>
      </c>
      <c r="H1286" s="47">
        <v>0</v>
      </c>
      <c r="I1286" s="47">
        <v>0</v>
      </c>
      <c r="J1286" s="46" t="s">
        <v>3696</v>
      </c>
      <c r="K1286" s="48">
        <v>0</v>
      </c>
      <c r="L1286" s="48" t="s">
        <v>116</v>
      </c>
      <c r="M1286" s="45" t="s">
        <v>117</v>
      </c>
      <c r="N1286" s="49">
        <v>0</v>
      </c>
      <c r="O1286" s="49">
        <v>0</v>
      </c>
      <c r="P1286" s="49">
        <v>0</v>
      </c>
      <c r="Q1286" s="45" t="s">
        <v>102</v>
      </c>
      <c r="R1286" s="45" t="s">
        <v>102</v>
      </c>
      <c r="S1286" s="45" t="s">
        <v>102</v>
      </c>
      <c r="T1286" s="45" t="s">
        <v>450</v>
      </c>
      <c r="U1286" s="50">
        <v>4</v>
      </c>
    </row>
    <row r="1287" spans="2:21" ht="14.5" outlineLevel="3">
      <c r="B1287" s="43" t="s">
        <v>3830</v>
      </c>
      <c r="C1287" s="44" t="s">
        <v>3831</v>
      </c>
      <c r="D1287" s="45" t="s">
        <v>102</v>
      </c>
      <c r="E1287" s="46" t="s">
        <v>102</v>
      </c>
      <c r="F1287" s="45" t="s">
        <v>102</v>
      </c>
      <c r="G1287" s="46" t="s">
        <v>102</v>
      </c>
      <c r="H1287" s="47">
        <v>0</v>
      </c>
      <c r="I1287" s="47">
        <v>0</v>
      </c>
      <c r="J1287" s="46" t="s">
        <v>3696</v>
      </c>
      <c r="K1287" s="48">
        <v>0</v>
      </c>
      <c r="L1287" s="48" t="s">
        <v>116</v>
      </c>
      <c r="M1287" s="45" t="s">
        <v>117</v>
      </c>
      <c r="N1287" s="49">
        <v>0</v>
      </c>
      <c r="O1287" s="49">
        <v>0</v>
      </c>
      <c r="P1287" s="49">
        <v>0</v>
      </c>
      <c r="Q1287" s="45" t="s">
        <v>102</v>
      </c>
      <c r="R1287" s="45" t="s">
        <v>102</v>
      </c>
      <c r="S1287" s="45" t="s">
        <v>102</v>
      </c>
      <c r="T1287" s="45" t="s">
        <v>923</v>
      </c>
      <c r="U1287" s="50">
        <v>4</v>
      </c>
    </row>
    <row r="1288" spans="2:21" ht="14.5" outlineLevel="3">
      <c r="B1288" s="43" t="s">
        <v>3832</v>
      </c>
      <c r="C1288" s="44" t="s">
        <v>3833</v>
      </c>
      <c r="D1288" s="45" t="s">
        <v>102</v>
      </c>
      <c r="E1288" s="46" t="s">
        <v>102</v>
      </c>
      <c r="F1288" s="45" t="s">
        <v>102</v>
      </c>
      <c r="G1288" s="46" t="s">
        <v>102</v>
      </c>
      <c r="H1288" s="47">
        <v>0</v>
      </c>
      <c r="I1288" s="47">
        <v>0</v>
      </c>
      <c r="J1288" s="46" t="s">
        <v>3696</v>
      </c>
      <c r="K1288" s="48">
        <v>0</v>
      </c>
      <c r="L1288" s="48" t="s">
        <v>116</v>
      </c>
      <c r="M1288" s="45" t="s">
        <v>117</v>
      </c>
      <c r="N1288" s="49">
        <v>0</v>
      </c>
      <c r="O1288" s="49">
        <v>0</v>
      </c>
      <c r="P1288" s="49">
        <v>0</v>
      </c>
      <c r="Q1288" s="45" t="s">
        <v>102</v>
      </c>
      <c r="R1288" s="45" t="s">
        <v>102</v>
      </c>
      <c r="S1288" s="45" t="s">
        <v>102</v>
      </c>
      <c r="T1288" s="45" t="s">
        <v>455</v>
      </c>
      <c r="U1288" s="50">
        <v>4</v>
      </c>
    </row>
    <row r="1289" spans="2:21" ht="14.5" outlineLevel="3">
      <c r="B1289" s="43" t="s">
        <v>3834</v>
      </c>
      <c r="C1289" s="44" t="s">
        <v>3835</v>
      </c>
      <c r="D1289" s="45" t="s">
        <v>102</v>
      </c>
      <c r="E1289" s="46" t="s">
        <v>102</v>
      </c>
      <c r="F1289" s="45" t="s">
        <v>102</v>
      </c>
      <c r="G1289" s="46" t="s">
        <v>102</v>
      </c>
      <c r="H1289" s="47">
        <v>0</v>
      </c>
      <c r="I1289" s="47">
        <v>0</v>
      </c>
      <c r="J1289" s="46" t="s">
        <v>3696</v>
      </c>
      <c r="K1289" s="48">
        <v>0</v>
      </c>
      <c r="L1289" s="48" t="s">
        <v>116</v>
      </c>
      <c r="M1289" s="45" t="s">
        <v>117</v>
      </c>
      <c r="N1289" s="49">
        <v>0</v>
      </c>
      <c r="O1289" s="49">
        <v>0</v>
      </c>
      <c r="P1289" s="49">
        <v>0</v>
      </c>
      <c r="Q1289" s="45" t="s">
        <v>102</v>
      </c>
      <c r="R1289" s="45" t="s">
        <v>102</v>
      </c>
      <c r="S1289" s="45" t="s">
        <v>102</v>
      </c>
      <c r="T1289" s="45" t="s">
        <v>3729</v>
      </c>
      <c r="U1289" s="50">
        <v>4</v>
      </c>
    </row>
    <row r="1290" spans="2:21" ht="14.5" outlineLevel="3">
      <c r="B1290" s="43" t="s">
        <v>3836</v>
      </c>
      <c r="C1290" s="44" t="s">
        <v>3837</v>
      </c>
      <c r="D1290" s="45" t="s">
        <v>102</v>
      </c>
      <c r="E1290" s="46" t="s">
        <v>102</v>
      </c>
      <c r="F1290" s="45" t="s">
        <v>102</v>
      </c>
      <c r="G1290" s="46" t="s">
        <v>102</v>
      </c>
      <c r="H1290" s="47">
        <v>0</v>
      </c>
      <c r="I1290" s="47">
        <v>0</v>
      </c>
      <c r="J1290" s="46" t="s">
        <v>3696</v>
      </c>
      <c r="K1290" s="48">
        <v>0</v>
      </c>
      <c r="L1290" s="48" t="s">
        <v>116</v>
      </c>
      <c r="M1290" s="45" t="s">
        <v>117</v>
      </c>
      <c r="N1290" s="49">
        <v>0</v>
      </c>
      <c r="O1290" s="49">
        <v>0</v>
      </c>
      <c r="P1290" s="49">
        <v>0</v>
      </c>
      <c r="Q1290" s="45" t="s">
        <v>102</v>
      </c>
      <c r="R1290" s="45" t="s">
        <v>102</v>
      </c>
      <c r="S1290" s="45" t="s">
        <v>102</v>
      </c>
      <c r="T1290" s="45" t="s">
        <v>2904</v>
      </c>
      <c r="U1290" s="50">
        <v>4</v>
      </c>
    </row>
    <row r="1291" spans="2:21" ht="14.5" outlineLevel="3">
      <c r="B1291" s="43" t="s">
        <v>3838</v>
      </c>
      <c r="C1291" s="44" t="s">
        <v>3839</v>
      </c>
      <c r="D1291" s="45" t="s">
        <v>102</v>
      </c>
      <c r="E1291" s="46" t="s">
        <v>102</v>
      </c>
      <c r="F1291" s="45" t="s">
        <v>102</v>
      </c>
      <c r="G1291" s="46" t="s">
        <v>102</v>
      </c>
      <c r="H1291" s="47">
        <v>0</v>
      </c>
      <c r="I1291" s="47">
        <v>0</v>
      </c>
      <c r="J1291" s="46" t="s">
        <v>3696</v>
      </c>
      <c r="K1291" s="48">
        <v>0</v>
      </c>
      <c r="L1291" s="48" t="s">
        <v>116</v>
      </c>
      <c r="M1291" s="45" t="s">
        <v>117</v>
      </c>
      <c r="N1291" s="49">
        <v>0</v>
      </c>
      <c r="O1291" s="49">
        <v>0</v>
      </c>
      <c r="P1291" s="49">
        <v>0</v>
      </c>
      <c r="Q1291" s="45" t="s">
        <v>102</v>
      </c>
      <c r="R1291" s="45" t="s">
        <v>102</v>
      </c>
      <c r="S1291" s="45" t="s">
        <v>102</v>
      </c>
      <c r="T1291" s="45" t="s">
        <v>995</v>
      </c>
      <c r="U1291" s="50">
        <v>4</v>
      </c>
    </row>
    <row r="1292" spans="2:21" ht="14.5" outlineLevel="3">
      <c r="B1292" s="43" t="s">
        <v>3840</v>
      </c>
      <c r="C1292" s="44" t="s">
        <v>3841</v>
      </c>
      <c r="D1292" s="45" t="s">
        <v>102</v>
      </c>
      <c r="E1292" s="46" t="s">
        <v>102</v>
      </c>
      <c r="F1292" s="45" t="s">
        <v>102</v>
      </c>
      <c r="G1292" s="46" t="s">
        <v>102</v>
      </c>
      <c r="H1292" s="47">
        <v>0</v>
      </c>
      <c r="I1292" s="47">
        <v>0</v>
      </c>
      <c r="J1292" s="46" t="s">
        <v>3696</v>
      </c>
      <c r="K1292" s="48">
        <v>0</v>
      </c>
      <c r="L1292" s="48" t="s">
        <v>116</v>
      </c>
      <c r="M1292" s="45" t="s">
        <v>117</v>
      </c>
      <c r="N1292" s="49">
        <v>0</v>
      </c>
      <c r="O1292" s="49">
        <v>0</v>
      </c>
      <c r="P1292" s="49">
        <v>0</v>
      </c>
      <c r="Q1292" s="45" t="s">
        <v>102</v>
      </c>
      <c r="R1292" s="45" t="s">
        <v>102</v>
      </c>
      <c r="S1292" s="45" t="s">
        <v>102</v>
      </c>
      <c r="T1292" s="45" t="s">
        <v>999</v>
      </c>
      <c r="U1292" s="50">
        <v>4</v>
      </c>
    </row>
    <row r="1293" spans="2:21" ht="14.5" outlineLevel="3">
      <c r="B1293" s="43" t="s">
        <v>3842</v>
      </c>
      <c r="C1293" s="44" t="s">
        <v>3843</v>
      </c>
      <c r="D1293" s="45" t="s">
        <v>102</v>
      </c>
      <c r="E1293" s="46" t="s">
        <v>102</v>
      </c>
      <c r="F1293" s="45" t="s">
        <v>102</v>
      </c>
      <c r="G1293" s="46" t="s">
        <v>102</v>
      </c>
      <c r="H1293" s="47">
        <v>0</v>
      </c>
      <c r="I1293" s="47">
        <v>0</v>
      </c>
      <c r="J1293" s="46" t="s">
        <v>3696</v>
      </c>
      <c r="K1293" s="48">
        <v>0</v>
      </c>
      <c r="L1293" s="48" t="s">
        <v>116</v>
      </c>
      <c r="M1293" s="45" t="s">
        <v>117</v>
      </c>
      <c r="N1293" s="49">
        <v>0</v>
      </c>
      <c r="O1293" s="49">
        <v>0</v>
      </c>
      <c r="P1293" s="49">
        <v>0</v>
      </c>
      <c r="Q1293" s="45" t="s">
        <v>102</v>
      </c>
      <c r="R1293" s="45" t="s">
        <v>102</v>
      </c>
      <c r="S1293" s="45" t="s">
        <v>102</v>
      </c>
      <c r="T1293" s="45" t="s">
        <v>1019</v>
      </c>
      <c r="U1293" s="50">
        <v>4</v>
      </c>
    </row>
    <row r="1294" spans="2:21" ht="14.5" outlineLevel="3">
      <c r="B1294" s="43" t="s">
        <v>3844</v>
      </c>
      <c r="C1294" s="44" t="s">
        <v>3845</v>
      </c>
      <c r="D1294" s="45" t="s">
        <v>102</v>
      </c>
      <c r="E1294" s="46" t="s">
        <v>102</v>
      </c>
      <c r="F1294" s="45" t="s">
        <v>102</v>
      </c>
      <c r="G1294" s="46" t="s">
        <v>102</v>
      </c>
      <c r="H1294" s="47">
        <v>0</v>
      </c>
      <c r="I1294" s="47">
        <v>0</v>
      </c>
      <c r="J1294" s="46" t="s">
        <v>3696</v>
      </c>
      <c r="K1294" s="48">
        <v>0</v>
      </c>
      <c r="L1294" s="48" t="s">
        <v>116</v>
      </c>
      <c r="M1294" s="45" t="s">
        <v>117</v>
      </c>
      <c r="N1294" s="49">
        <v>0</v>
      </c>
      <c r="O1294" s="49">
        <v>0</v>
      </c>
      <c r="P1294" s="49">
        <v>0</v>
      </c>
      <c r="Q1294" s="45" t="s">
        <v>102</v>
      </c>
      <c r="R1294" s="45" t="s">
        <v>102</v>
      </c>
      <c r="S1294" s="45" t="s">
        <v>102</v>
      </c>
      <c r="T1294" s="45" t="s">
        <v>2781</v>
      </c>
      <c r="U1294" s="50">
        <v>4</v>
      </c>
    </row>
    <row r="1295" spans="2:21" ht="14.5" outlineLevel="3">
      <c r="B1295" s="43" t="s">
        <v>3846</v>
      </c>
      <c r="C1295" s="44" t="s">
        <v>3847</v>
      </c>
      <c r="D1295" s="45" t="s">
        <v>102</v>
      </c>
      <c r="E1295" s="46" t="s">
        <v>102</v>
      </c>
      <c r="F1295" s="45" t="s">
        <v>102</v>
      </c>
      <c r="G1295" s="46" t="s">
        <v>102</v>
      </c>
      <c r="H1295" s="47">
        <v>0</v>
      </c>
      <c r="I1295" s="47">
        <v>0</v>
      </c>
      <c r="J1295" s="46" t="s">
        <v>3696</v>
      </c>
      <c r="K1295" s="48">
        <v>0</v>
      </c>
      <c r="L1295" s="48" t="s">
        <v>116</v>
      </c>
      <c r="M1295" s="45" t="s">
        <v>117</v>
      </c>
      <c r="N1295" s="49">
        <v>0</v>
      </c>
      <c r="O1295" s="49">
        <v>0</v>
      </c>
      <c r="P1295" s="49">
        <v>0</v>
      </c>
      <c r="Q1295" s="45" t="s">
        <v>102</v>
      </c>
      <c r="R1295" s="45" t="s">
        <v>102</v>
      </c>
      <c r="S1295" s="45" t="s">
        <v>102</v>
      </c>
      <c r="T1295" s="45" t="s">
        <v>2784</v>
      </c>
      <c r="U1295" s="50">
        <v>4</v>
      </c>
    </row>
    <row r="1296" spans="2:21" ht="14.5" outlineLevel="3">
      <c r="B1296" s="43" t="s">
        <v>3848</v>
      </c>
      <c r="C1296" s="44" t="s">
        <v>3849</v>
      </c>
      <c r="D1296" s="45" t="s">
        <v>102</v>
      </c>
      <c r="E1296" s="46" t="s">
        <v>102</v>
      </c>
      <c r="F1296" s="45" t="s">
        <v>102</v>
      </c>
      <c r="G1296" s="46" t="s">
        <v>102</v>
      </c>
      <c r="H1296" s="47">
        <v>0</v>
      </c>
      <c r="I1296" s="47">
        <v>0</v>
      </c>
      <c r="J1296" s="46" t="s">
        <v>3696</v>
      </c>
      <c r="K1296" s="48">
        <v>0</v>
      </c>
      <c r="L1296" s="48" t="s">
        <v>116</v>
      </c>
      <c r="M1296" s="45" t="s">
        <v>117</v>
      </c>
      <c r="N1296" s="49">
        <v>0</v>
      </c>
      <c r="O1296" s="49">
        <v>0</v>
      </c>
      <c r="P1296" s="49">
        <v>0</v>
      </c>
      <c r="Q1296" s="45" t="s">
        <v>102</v>
      </c>
      <c r="R1296" s="45" t="s">
        <v>102</v>
      </c>
      <c r="S1296" s="45" t="s">
        <v>102</v>
      </c>
      <c r="T1296" s="45" t="s">
        <v>2787</v>
      </c>
      <c r="U1296" s="50">
        <v>4</v>
      </c>
    </row>
    <row r="1297" spans="2:21" ht="14.5" outlineLevel="3">
      <c r="B1297" s="43" t="s">
        <v>3850</v>
      </c>
      <c r="C1297" s="44" t="s">
        <v>3851</v>
      </c>
      <c r="D1297" s="45" t="s">
        <v>102</v>
      </c>
      <c r="E1297" s="46" t="s">
        <v>102</v>
      </c>
      <c r="F1297" s="45" t="s">
        <v>102</v>
      </c>
      <c r="G1297" s="46" t="s">
        <v>102</v>
      </c>
      <c r="H1297" s="47">
        <v>0</v>
      </c>
      <c r="I1297" s="47">
        <v>0</v>
      </c>
      <c r="J1297" s="46" t="s">
        <v>3696</v>
      </c>
      <c r="K1297" s="48">
        <v>0</v>
      </c>
      <c r="L1297" s="48" t="s">
        <v>116</v>
      </c>
      <c r="M1297" s="45" t="s">
        <v>117</v>
      </c>
      <c r="N1297" s="49">
        <v>0</v>
      </c>
      <c r="O1297" s="49">
        <v>0</v>
      </c>
      <c r="P1297" s="49">
        <v>0</v>
      </c>
      <c r="Q1297" s="45" t="s">
        <v>102</v>
      </c>
      <c r="R1297" s="45" t="s">
        <v>102</v>
      </c>
      <c r="S1297" s="45" t="s">
        <v>102</v>
      </c>
      <c r="T1297" s="45" t="s">
        <v>3746</v>
      </c>
      <c r="U1297" s="50">
        <v>4</v>
      </c>
    </row>
    <row r="1298" spans="2:21" ht="14.5" outlineLevel="3">
      <c r="B1298" s="43" t="s">
        <v>3852</v>
      </c>
      <c r="C1298" s="44" t="s">
        <v>3853</v>
      </c>
      <c r="D1298" s="45" t="s">
        <v>102</v>
      </c>
      <c r="E1298" s="46" t="s">
        <v>102</v>
      </c>
      <c r="F1298" s="45" t="s">
        <v>102</v>
      </c>
      <c r="G1298" s="46" t="s">
        <v>102</v>
      </c>
      <c r="H1298" s="47">
        <v>0</v>
      </c>
      <c r="I1298" s="47">
        <v>0</v>
      </c>
      <c r="J1298" s="46" t="s">
        <v>3696</v>
      </c>
      <c r="K1298" s="48">
        <v>0</v>
      </c>
      <c r="L1298" s="48" t="s">
        <v>116</v>
      </c>
      <c r="M1298" s="45" t="s">
        <v>117</v>
      </c>
      <c r="N1298" s="49">
        <v>0</v>
      </c>
      <c r="O1298" s="49">
        <v>0</v>
      </c>
      <c r="P1298" s="49">
        <v>0</v>
      </c>
      <c r="Q1298" s="45" t="s">
        <v>102</v>
      </c>
      <c r="R1298" s="45" t="s">
        <v>102</v>
      </c>
      <c r="S1298" s="45" t="s">
        <v>102</v>
      </c>
      <c r="T1298" s="45" t="s">
        <v>466</v>
      </c>
      <c r="U1298" s="50">
        <v>4</v>
      </c>
    </row>
    <row r="1299" spans="2:21" ht="14.5" outlineLevel="3">
      <c r="B1299" s="43" t="s">
        <v>3854</v>
      </c>
      <c r="C1299" s="44" t="s">
        <v>3855</v>
      </c>
      <c r="D1299" s="45" t="s">
        <v>102</v>
      </c>
      <c r="E1299" s="46" t="s">
        <v>102</v>
      </c>
      <c r="F1299" s="45" t="s">
        <v>102</v>
      </c>
      <c r="G1299" s="46" t="s">
        <v>102</v>
      </c>
      <c r="H1299" s="47">
        <v>0</v>
      </c>
      <c r="I1299" s="47">
        <v>0</v>
      </c>
      <c r="J1299" s="46" t="s">
        <v>3696</v>
      </c>
      <c r="K1299" s="48">
        <v>0</v>
      </c>
      <c r="L1299" s="48" t="s">
        <v>116</v>
      </c>
      <c r="M1299" s="45" t="s">
        <v>117</v>
      </c>
      <c r="N1299" s="49">
        <v>0</v>
      </c>
      <c r="O1299" s="49">
        <v>0</v>
      </c>
      <c r="P1299" s="49">
        <v>0</v>
      </c>
      <c r="Q1299" s="45" t="s">
        <v>102</v>
      </c>
      <c r="R1299" s="45" t="s">
        <v>102</v>
      </c>
      <c r="S1299" s="45" t="s">
        <v>102</v>
      </c>
      <c r="T1299" s="45" t="s">
        <v>472</v>
      </c>
      <c r="U1299" s="50">
        <v>4</v>
      </c>
    </row>
    <row r="1300" spans="2:21" ht="14.5" outlineLevel="3">
      <c r="B1300" s="43" t="s">
        <v>3856</v>
      </c>
      <c r="C1300" s="44" t="s">
        <v>3857</v>
      </c>
      <c r="D1300" s="45" t="s">
        <v>102</v>
      </c>
      <c r="E1300" s="46" t="s">
        <v>102</v>
      </c>
      <c r="F1300" s="45" t="s">
        <v>102</v>
      </c>
      <c r="G1300" s="46" t="s">
        <v>102</v>
      </c>
      <c r="H1300" s="47">
        <v>0</v>
      </c>
      <c r="I1300" s="47">
        <v>0</v>
      </c>
      <c r="J1300" s="46" t="s">
        <v>3696</v>
      </c>
      <c r="K1300" s="48">
        <v>0</v>
      </c>
      <c r="L1300" s="48" t="s">
        <v>116</v>
      </c>
      <c r="M1300" s="45" t="s">
        <v>117</v>
      </c>
      <c r="N1300" s="49">
        <v>0</v>
      </c>
      <c r="O1300" s="49">
        <v>0</v>
      </c>
      <c r="P1300" s="49">
        <v>0</v>
      </c>
      <c r="Q1300" s="45" t="s">
        <v>102</v>
      </c>
      <c r="R1300" s="45" t="s">
        <v>102</v>
      </c>
      <c r="S1300" s="45" t="s">
        <v>102</v>
      </c>
      <c r="T1300" s="45" t="s">
        <v>477</v>
      </c>
      <c r="U1300" s="50">
        <v>4</v>
      </c>
    </row>
    <row r="1301" spans="2:21" ht="14.5" outlineLevel="3">
      <c r="B1301" s="43" t="s">
        <v>3858</v>
      </c>
      <c r="C1301" s="44" t="s">
        <v>3859</v>
      </c>
      <c r="D1301" s="45" t="s">
        <v>102</v>
      </c>
      <c r="E1301" s="46" t="s">
        <v>102</v>
      </c>
      <c r="F1301" s="45" t="s">
        <v>102</v>
      </c>
      <c r="G1301" s="46" t="s">
        <v>102</v>
      </c>
      <c r="H1301" s="47">
        <v>0</v>
      </c>
      <c r="I1301" s="47">
        <v>0</v>
      </c>
      <c r="J1301" s="46" t="s">
        <v>3696</v>
      </c>
      <c r="K1301" s="48">
        <v>0</v>
      </c>
      <c r="L1301" s="48" t="s">
        <v>116</v>
      </c>
      <c r="M1301" s="45" t="s">
        <v>117</v>
      </c>
      <c r="N1301" s="49">
        <v>0</v>
      </c>
      <c r="O1301" s="49">
        <v>0</v>
      </c>
      <c r="P1301" s="49">
        <v>0</v>
      </c>
      <c r="Q1301" s="45" t="s">
        <v>102</v>
      </c>
      <c r="R1301" s="45" t="s">
        <v>102</v>
      </c>
      <c r="S1301" s="45" t="s">
        <v>102</v>
      </c>
      <c r="T1301" s="45" t="s">
        <v>482</v>
      </c>
      <c r="U1301" s="50">
        <v>4</v>
      </c>
    </row>
    <row r="1302" spans="2:21" ht="14.5" outlineLevel="3">
      <c r="B1302" s="43" t="s">
        <v>3860</v>
      </c>
      <c r="C1302" s="44" t="s">
        <v>3861</v>
      </c>
      <c r="D1302" s="45" t="s">
        <v>102</v>
      </c>
      <c r="E1302" s="46" t="s">
        <v>102</v>
      </c>
      <c r="F1302" s="45" t="s">
        <v>102</v>
      </c>
      <c r="G1302" s="46" t="s">
        <v>102</v>
      </c>
      <c r="H1302" s="47">
        <v>0</v>
      </c>
      <c r="I1302" s="47">
        <v>0</v>
      </c>
      <c r="J1302" s="46" t="s">
        <v>3696</v>
      </c>
      <c r="K1302" s="48">
        <v>0</v>
      </c>
      <c r="L1302" s="48" t="s">
        <v>116</v>
      </c>
      <c r="M1302" s="45" t="s">
        <v>117</v>
      </c>
      <c r="N1302" s="49">
        <v>0</v>
      </c>
      <c r="O1302" s="49">
        <v>0</v>
      </c>
      <c r="P1302" s="49">
        <v>0</v>
      </c>
      <c r="Q1302" s="45" t="s">
        <v>102</v>
      </c>
      <c r="R1302" s="45" t="s">
        <v>102</v>
      </c>
      <c r="S1302" s="45" t="s">
        <v>102</v>
      </c>
      <c r="T1302" s="45" t="s">
        <v>487</v>
      </c>
      <c r="U1302" s="50">
        <v>4</v>
      </c>
    </row>
    <row r="1303" spans="2:21" ht="14.5" outlineLevel="3">
      <c r="B1303" s="43" t="s">
        <v>3862</v>
      </c>
      <c r="C1303" s="44" t="s">
        <v>3863</v>
      </c>
      <c r="D1303" s="45" t="s">
        <v>102</v>
      </c>
      <c r="E1303" s="46" t="s">
        <v>102</v>
      </c>
      <c r="F1303" s="45" t="s">
        <v>102</v>
      </c>
      <c r="G1303" s="46" t="s">
        <v>102</v>
      </c>
      <c r="H1303" s="47">
        <v>0</v>
      </c>
      <c r="I1303" s="47">
        <v>0</v>
      </c>
      <c r="J1303" s="46" t="s">
        <v>3696</v>
      </c>
      <c r="K1303" s="48">
        <v>0</v>
      </c>
      <c r="L1303" s="48" t="s">
        <v>116</v>
      </c>
      <c r="M1303" s="45" t="s">
        <v>117</v>
      </c>
      <c r="N1303" s="49">
        <v>0</v>
      </c>
      <c r="O1303" s="49">
        <v>0</v>
      </c>
      <c r="P1303" s="49">
        <v>0</v>
      </c>
      <c r="Q1303" s="45" t="s">
        <v>102</v>
      </c>
      <c r="R1303" s="45" t="s">
        <v>102</v>
      </c>
      <c r="S1303" s="45" t="s">
        <v>102</v>
      </c>
      <c r="T1303" s="45" t="s">
        <v>3056</v>
      </c>
      <c r="U1303" s="50">
        <v>4</v>
      </c>
    </row>
    <row r="1304" spans="2:21" ht="14.5" outlineLevel="3">
      <c r="B1304" s="43" t="s">
        <v>3864</v>
      </c>
      <c r="C1304" s="44" t="s">
        <v>3865</v>
      </c>
      <c r="D1304" s="45" t="s">
        <v>102</v>
      </c>
      <c r="E1304" s="46" t="s">
        <v>102</v>
      </c>
      <c r="F1304" s="45" t="s">
        <v>102</v>
      </c>
      <c r="G1304" s="46" t="s">
        <v>102</v>
      </c>
      <c r="H1304" s="47">
        <v>0</v>
      </c>
      <c r="I1304" s="47">
        <v>0</v>
      </c>
      <c r="J1304" s="46" t="s">
        <v>3696</v>
      </c>
      <c r="K1304" s="48">
        <v>0</v>
      </c>
      <c r="L1304" s="48" t="s">
        <v>116</v>
      </c>
      <c r="M1304" s="45" t="s">
        <v>117</v>
      </c>
      <c r="N1304" s="49">
        <v>0</v>
      </c>
      <c r="O1304" s="49">
        <v>0</v>
      </c>
      <c r="P1304" s="49">
        <v>0</v>
      </c>
      <c r="Q1304" s="45" t="s">
        <v>102</v>
      </c>
      <c r="R1304" s="45" t="s">
        <v>102</v>
      </c>
      <c r="S1304" s="45" t="s">
        <v>102</v>
      </c>
      <c r="T1304" s="45" t="s">
        <v>3059</v>
      </c>
      <c r="U1304" s="50">
        <v>4</v>
      </c>
    </row>
    <row r="1305" spans="2:21" ht="14.5" outlineLevel="3">
      <c r="B1305" s="43" t="s">
        <v>3866</v>
      </c>
      <c r="C1305" s="44" t="s">
        <v>3867</v>
      </c>
      <c r="D1305" s="45" t="s">
        <v>102</v>
      </c>
      <c r="E1305" s="46" t="s">
        <v>102</v>
      </c>
      <c r="F1305" s="45" t="s">
        <v>102</v>
      </c>
      <c r="G1305" s="46" t="s">
        <v>102</v>
      </c>
      <c r="H1305" s="47">
        <v>0</v>
      </c>
      <c r="I1305" s="47">
        <v>0</v>
      </c>
      <c r="J1305" s="46" t="s">
        <v>3696</v>
      </c>
      <c r="K1305" s="48">
        <v>0</v>
      </c>
      <c r="L1305" s="48" t="s">
        <v>116</v>
      </c>
      <c r="M1305" s="45" t="s">
        <v>117</v>
      </c>
      <c r="N1305" s="49">
        <v>0</v>
      </c>
      <c r="O1305" s="49">
        <v>0</v>
      </c>
      <c r="P1305" s="49">
        <v>0</v>
      </c>
      <c r="Q1305" s="45" t="s">
        <v>102</v>
      </c>
      <c r="R1305" s="45" t="s">
        <v>102</v>
      </c>
      <c r="S1305" s="45" t="s">
        <v>102</v>
      </c>
      <c r="T1305" s="45" t="s">
        <v>2828</v>
      </c>
      <c r="U1305" s="50">
        <v>4</v>
      </c>
    </row>
    <row r="1306" spans="2:21" ht="14.5" outlineLevel="3">
      <c r="B1306" s="43" t="s">
        <v>3868</v>
      </c>
      <c r="C1306" s="44" t="s">
        <v>3869</v>
      </c>
      <c r="D1306" s="45" t="s">
        <v>102</v>
      </c>
      <c r="E1306" s="46" t="s">
        <v>102</v>
      </c>
      <c r="F1306" s="45" t="s">
        <v>102</v>
      </c>
      <c r="G1306" s="46" t="s">
        <v>102</v>
      </c>
      <c r="H1306" s="47">
        <v>0</v>
      </c>
      <c r="I1306" s="47">
        <v>0</v>
      </c>
      <c r="J1306" s="46" t="s">
        <v>3696</v>
      </c>
      <c r="K1306" s="48">
        <v>0</v>
      </c>
      <c r="L1306" s="48" t="s">
        <v>116</v>
      </c>
      <c r="M1306" s="45" t="s">
        <v>117</v>
      </c>
      <c r="N1306" s="49">
        <v>0</v>
      </c>
      <c r="O1306" s="49">
        <v>0</v>
      </c>
      <c r="P1306" s="49">
        <v>0</v>
      </c>
      <c r="Q1306" s="45" t="s">
        <v>102</v>
      </c>
      <c r="R1306" s="45" t="s">
        <v>102</v>
      </c>
      <c r="S1306" s="45" t="s">
        <v>102</v>
      </c>
      <c r="T1306" s="45" t="s">
        <v>3495</v>
      </c>
      <c r="U1306" s="50">
        <v>4</v>
      </c>
    </row>
    <row r="1307" spans="2:21" ht="14.5" outlineLevel="3">
      <c r="B1307" s="43" t="s">
        <v>3870</v>
      </c>
      <c r="C1307" s="44" t="s">
        <v>3871</v>
      </c>
      <c r="D1307" s="45" t="s">
        <v>102</v>
      </c>
      <c r="E1307" s="46" t="s">
        <v>102</v>
      </c>
      <c r="F1307" s="45" t="s">
        <v>102</v>
      </c>
      <c r="G1307" s="46" t="s">
        <v>102</v>
      </c>
      <c r="H1307" s="47">
        <v>0</v>
      </c>
      <c r="I1307" s="47">
        <v>0</v>
      </c>
      <c r="J1307" s="46" t="s">
        <v>3696</v>
      </c>
      <c r="K1307" s="48">
        <v>0</v>
      </c>
      <c r="L1307" s="48" t="s">
        <v>116</v>
      </c>
      <c r="M1307" s="45" t="s">
        <v>117</v>
      </c>
      <c r="N1307" s="49">
        <v>0</v>
      </c>
      <c r="O1307" s="49">
        <v>0</v>
      </c>
      <c r="P1307" s="49">
        <v>0</v>
      </c>
      <c r="Q1307" s="45" t="s">
        <v>102</v>
      </c>
      <c r="R1307" s="45" t="s">
        <v>102</v>
      </c>
      <c r="S1307" s="45" t="s">
        <v>102</v>
      </c>
      <c r="T1307" s="45" t="s">
        <v>2773</v>
      </c>
      <c r="U1307" s="50">
        <v>4</v>
      </c>
    </row>
    <row r="1308" spans="2:21" ht="14.5" outlineLevel="3">
      <c r="B1308" s="43" t="s">
        <v>3872</v>
      </c>
      <c r="C1308" s="44" t="s">
        <v>3873</v>
      </c>
      <c r="D1308" s="45" t="s">
        <v>102</v>
      </c>
      <c r="E1308" s="46" t="s">
        <v>102</v>
      </c>
      <c r="F1308" s="45" t="s">
        <v>102</v>
      </c>
      <c r="G1308" s="46" t="s">
        <v>102</v>
      </c>
      <c r="H1308" s="47">
        <v>0</v>
      </c>
      <c r="I1308" s="47">
        <v>0</v>
      </c>
      <c r="J1308" s="46" t="s">
        <v>3696</v>
      </c>
      <c r="K1308" s="48">
        <v>0</v>
      </c>
      <c r="L1308" s="48" t="s">
        <v>116</v>
      </c>
      <c r="M1308" s="45" t="s">
        <v>117</v>
      </c>
      <c r="N1308" s="49">
        <v>0</v>
      </c>
      <c r="O1308" s="49">
        <v>0</v>
      </c>
      <c r="P1308" s="49">
        <v>0</v>
      </c>
      <c r="Q1308" s="45" t="s">
        <v>102</v>
      </c>
      <c r="R1308" s="45" t="s">
        <v>102</v>
      </c>
      <c r="S1308" s="45" t="s">
        <v>102</v>
      </c>
      <c r="T1308" s="45" t="s">
        <v>2666</v>
      </c>
      <c r="U1308" s="50">
        <v>4</v>
      </c>
    </row>
    <row r="1309" spans="2:21" ht="14.5" outlineLevel="3">
      <c r="B1309" s="43" t="s">
        <v>3874</v>
      </c>
      <c r="C1309" s="44" t="s">
        <v>3875</v>
      </c>
      <c r="D1309" s="45" t="s">
        <v>102</v>
      </c>
      <c r="E1309" s="46" t="s">
        <v>102</v>
      </c>
      <c r="F1309" s="45" t="s">
        <v>102</v>
      </c>
      <c r="G1309" s="46" t="s">
        <v>102</v>
      </c>
      <c r="H1309" s="47">
        <v>0</v>
      </c>
      <c r="I1309" s="47">
        <v>0</v>
      </c>
      <c r="J1309" s="46" t="s">
        <v>3696</v>
      </c>
      <c r="K1309" s="48">
        <v>0</v>
      </c>
      <c r="L1309" s="48" t="s">
        <v>116</v>
      </c>
      <c r="M1309" s="45" t="s">
        <v>117</v>
      </c>
      <c r="N1309" s="49">
        <v>0</v>
      </c>
      <c r="O1309" s="49">
        <v>0</v>
      </c>
      <c r="P1309" s="49">
        <v>0</v>
      </c>
      <c r="Q1309" s="45" t="s">
        <v>102</v>
      </c>
      <c r="R1309" s="45" t="s">
        <v>102</v>
      </c>
      <c r="S1309" s="45" t="s">
        <v>102</v>
      </c>
      <c r="T1309" s="45" t="s">
        <v>3504</v>
      </c>
      <c r="U1309" s="50">
        <v>4</v>
      </c>
    </row>
    <row r="1310" spans="2:21" ht="14.5" outlineLevel="3">
      <c r="B1310" s="43" t="s">
        <v>3876</v>
      </c>
      <c r="C1310" s="44" t="s">
        <v>3877</v>
      </c>
      <c r="D1310" s="45" t="s">
        <v>102</v>
      </c>
      <c r="E1310" s="46" t="s">
        <v>102</v>
      </c>
      <c r="F1310" s="45" t="s">
        <v>102</v>
      </c>
      <c r="G1310" s="46" t="s">
        <v>102</v>
      </c>
      <c r="H1310" s="47">
        <v>0</v>
      </c>
      <c r="I1310" s="47">
        <v>0</v>
      </c>
      <c r="J1310" s="46" t="s">
        <v>3696</v>
      </c>
      <c r="K1310" s="48">
        <v>0</v>
      </c>
      <c r="L1310" s="48" t="s">
        <v>116</v>
      </c>
      <c r="M1310" s="45" t="s">
        <v>117</v>
      </c>
      <c r="N1310" s="49">
        <v>0</v>
      </c>
      <c r="O1310" s="49">
        <v>0</v>
      </c>
      <c r="P1310" s="49">
        <v>0</v>
      </c>
      <c r="Q1310" s="45" t="s">
        <v>102</v>
      </c>
      <c r="R1310" s="45" t="s">
        <v>102</v>
      </c>
      <c r="S1310" s="45" t="s">
        <v>102</v>
      </c>
      <c r="T1310" s="45" t="s">
        <v>3773</v>
      </c>
      <c r="U1310" s="50">
        <v>4</v>
      </c>
    </row>
    <row r="1311" spans="2:21" ht="14.5" outlineLevel="3">
      <c r="B1311" s="43" t="s">
        <v>3878</v>
      </c>
      <c r="C1311" s="44" t="s">
        <v>3879</v>
      </c>
      <c r="D1311" s="45" t="s">
        <v>102</v>
      </c>
      <c r="E1311" s="46" t="s">
        <v>102</v>
      </c>
      <c r="F1311" s="45" t="s">
        <v>102</v>
      </c>
      <c r="G1311" s="46" t="s">
        <v>102</v>
      </c>
      <c r="H1311" s="47">
        <v>0</v>
      </c>
      <c r="I1311" s="47">
        <v>0</v>
      </c>
      <c r="J1311" s="46" t="s">
        <v>3696</v>
      </c>
      <c r="K1311" s="48">
        <v>0</v>
      </c>
      <c r="L1311" s="48" t="s">
        <v>116</v>
      </c>
      <c r="M1311" s="45" t="s">
        <v>117</v>
      </c>
      <c r="N1311" s="49">
        <v>0</v>
      </c>
      <c r="O1311" s="49">
        <v>0</v>
      </c>
      <c r="P1311" s="49">
        <v>0</v>
      </c>
      <c r="Q1311" s="45" t="s">
        <v>102</v>
      </c>
      <c r="R1311" s="45" t="s">
        <v>102</v>
      </c>
      <c r="S1311" s="45" t="s">
        <v>102</v>
      </c>
      <c r="T1311" s="45" t="s">
        <v>3088</v>
      </c>
      <c r="U1311" s="50">
        <v>4</v>
      </c>
    </row>
    <row r="1312" spans="2:21" ht="14.5" outlineLevel="3">
      <c r="B1312" s="43" t="s">
        <v>3880</v>
      </c>
      <c r="C1312" s="44" t="s">
        <v>3881</v>
      </c>
      <c r="D1312" s="45" t="s">
        <v>102</v>
      </c>
      <c r="E1312" s="46" t="s">
        <v>102</v>
      </c>
      <c r="F1312" s="45" t="s">
        <v>102</v>
      </c>
      <c r="G1312" s="46" t="s">
        <v>102</v>
      </c>
      <c r="H1312" s="47">
        <v>0</v>
      </c>
      <c r="I1312" s="47">
        <v>0</v>
      </c>
      <c r="J1312" s="46" t="s">
        <v>3696</v>
      </c>
      <c r="K1312" s="48">
        <v>0</v>
      </c>
      <c r="L1312" s="48" t="s">
        <v>116</v>
      </c>
      <c r="M1312" s="45" t="s">
        <v>117</v>
      </c>
      <c r="N1312" s="49">
        <v>0</v>
      </c>
      <c r="O1312" s="49">
        <v>0</v>
      </c>
      <c r="P1312" s="49">
        <v>0</v>
      </c>
      <c r="Q1312" s="45" t="s">
        <v>102</v>
      </c>
      <c r="R1312" s="45" t="s">
        <v>102</v>
      </c>
      <c r="S1312" s="45" t="s">
        <v>102</v>
      </c>
      <c r="T1312" s="45" t="s">
        <v>3091</v>
      </c>
      <c r="U1312" s="50">
        <v>4</v>
      </c>
    </row>
    <row r="1313" spans="2:21" ht="14.5" outlineLevel="2">
      <c r="B1313" s="35" t="s">
        <v>3882</v>
      </c>
      <c r="C1313" s="36" t="s">
        <v>3883</v>
      </c>
      <c r="D1313" s="37" t="s">
        <v>102</v>
      </c>
      <c r="E1313" s="38" t="s">
        <v>102</v>
      </c>
      <c r="F1313" s="37" t="s">
        <v>102</v>
      </c>
      <c r="G1313" s="38" t="s">
        <v>102</v>
      </c>
      <c r="H1313" s="39">
        <v>0</v>
      </c>
      <c r="I1313" s="39">
        <v>0</v>
      </c>
      <c r="J1313" s="38" t="s">
        <v>3696</v>
      </c>
      <c r="K1313" s="40">
        <v>0</v>
      </c>
      <c r="L1313" s="40" t="s">
        <v>116</v>
      </c>
      <c r="M1313" s="37" t="s">
        <v>117</v>
      </c>
      <c r="N1313" s="41">
        <v>0</v>
      </c>
      <c r="O1313" s="41">
        <v>0</v>
      </c>
      <c r="P1313" s="41">
        <v>0</v>
      </c>
      <c r="Q1313" s="37" t="s">
        <v>102</v>
      </c>
      <c r="R1313" s="37" t="s">
        <v>102</v>
      </c>
      <c r="S1313" s="37" t="s">
        <v>102</v>
      </c>
      <c r="T1313" s="37" t="s">
        <v>3780</v>
      </c>
      <c r="U1313" s="42">
        <v>4</v>
      </c>
    </row>
    <row r="1314" spans="2:21" ht="14.5" outlineLevel="3">
      <c r="B1314" s="43" t="s">
        <v>3884</v>
      </c>
      <c r="C1314" s="44" t="s">
        <v>3885</v>
      </c>
      <c r="D1314" s="45" t="s">
        <v>102</v>
      </c>
      <c r="E1314" s="46" t="s">
        <v>102</v>
      </c>
      <c r="F1314" s="45" t="s">
        <v>102</v>
      </c>
      <c r="G1314" s="46" t="s">
        <v>102</v>
      </c>
      <c r="H1314" s="47">
        <v>0</v>
      </c>
      <c r="I1314" s="47">
        <v>0</v>
      </c>
      <c r="J1314" s="46" t="s">
        <v>3696</v>
      </c>
      <c r="K1314" s="48">
        <v>0</v>
      </c>
      <c r="L1314" s="48" t="s">
        <v>116</v>
      </c>
      <c r="M1314" s="45" t="s">
        <v>117</v>
      </c>
      <c r="N1314" s="49">
        <v>0</v>
      </c>
      <c r="O1314" s="49">
        <v>0</v>
      </c>
      <c r="P1314" s="49">
        <v>0</v>
      </c>
      <c r="Q1314" s="45" t="s">
        <v>102</v>
      </c>
      <c r="R1314" s="45" t="s">
        <v>102</v>
      </c>
      <c r="S1314" s="45" t="s">
        <v>102</v>
      </c>
      <c r="T1314" s="45" t="s">
        <v>3783</v>
      </c>
      <c r="U1314" s="50">
        <v>4</v>
      </c>
    </row>
    <row r="1315" spans="2:21" ht="14.5" outlineLevel="3">
      <c r="B1315" s="43" t="s">
        <v>3886</v>
      </c>
      <c r="C1315" s="44" t="s">
        <v>3887</v>
      </c>
      <c r="D1315" s="45" t="s">
        <v>102</v>
      </c>
      <c r="E1315" s="46" t="s">
        <v>102</v>
      </c>
      <c r="F1315" s="45" t="s">
        <v>102</v>
      </c>
      <c r="G1315" s="46" t="s">
        <v>102</v>
      </c>
      <c r="H1315" s="47">
        <v>0</v>
      </c>
      <c r="I1315" s="47">
        <v>0</v>
      </c>
      <c r="J1315" s="46" t="s">
        <v>3696</v>
      </c>
      <c r="K1315" s="48">
        <v>0</v>
      </c>
      <c r="L1315" s="48" t="s">
        <v>116</v>
      </c>
      <c r="M1315" s="45" t="s">
        <v>117</v>
      </c>
      <c r="N1315" s="49">
        <v>0</v>
      </c>
      <c r="O1315" s="49">
        <v>0</v>
      </c>
      <c r="P1315" s="49">
        <v>0</v>
      </c>
      <c r="Q1315" s="45" t="s">
        <v>102</v>
      </c>
      <c r="R1315" s="45" t="s">
        <v>102</v>
      </c>
      <c r="S1315" s="45" t="s">
        <v>102</v>
      </c>
      <c r="T1315" s="45" t="s">
        <v>3094</v>
      </c>
      <c r="U1315" s="50">
        <v>4</v>
      </c>
    </row>
    <row r="1316" spans="2:21" ht="14.5" outlineLevel="3">
      <c r="B1316" s="43" t="s">
        <v>3888</v>
      </c>
      <c r="C1316" s="44" t="s">
        <v>3889</v>
      </c>
      <c r="D1316" s="45" t="s">
        <v>102</v>
      </c>
      <c r="E1316" s="46" t="s">
        <v>102</v>
      </c>
      <c r="F1316" s="45" t="s">
        <v>102</v>
      </c>
      <c r="G1316" s="46" t="s">
        <v>102</v>
      </c>
      <c r="H1316" s="47">
        <v>0</v>
      </c>
      <c r="I1316" s="47">
        <v>0</v>
      </c>
      <c r="J1316" s="46" t="s">
        <v>3788</v>
      </c>
      <c r="K1316" s="48">
        <v>0</v>
      </c>
      <c r="L1316" s="48" t="s">
        <v>116</v>
      </c>
      <c r="M1316" s="45" t="s">
        <v>117</v>
      </c>
      <c r="N1316" s="49">
        <v>0</v>
      </c>
      <c r="O1316" s="49">
        <v>0</v>
      </c>
      <c r="P1316" s="49">
        <v>0</v>
      </c>
      <c r="Q1316" s="45" t="s">
        <v>102</v>
      </c>
      <c r="R1316" s="45" t="s">
        <v>102</v>
      </c>
      <c r="S1316" s="45" t="s">
        <v>102</v>
      </c>
      <c r="T1316" s="45" t="s">
        <v>3789</v>
      </c>
      <c r="U1316" s="50">
        <v>4</v>
      </c>
    </row>
    <row r="1317" spans="2:21" ht="14.5" outlineLevel="3">
      <c r="B1317" s="43" t="s">
        <v>3890</v>
      </c>
      <c r="C1317" s="44" t="s">
        <v>3891</v>
      </c>
      <c r="D1317" s="45" t="s">
        <v>102</v>
      </c>
      <c r="E1317" s="46" t="s">
        <v>102</v>
      </c>
      <c r="F1317" s="45" t="s">
        <v>102</v>
      </c>
      <c r="G1317" s="46" t="s">
        <v>102</v>
      </c>
      <c r="H1317" s="47">
        <v>0</v>
      </c>
      <c r="I1317" s="47">
        <v>0</v>
      </c>
      <c r="J1317" s="46" t="s">
        <v>3696</v>
      </c>
      <c r="K1317" s="48">
        <v>0</v>
      </c>
      <c r="L1317" s="48" t="s">
        <v>116</v>
      </c>
      <c r="M1317" s="45" t="s">
        <v>117</v>
      </c>
      <c r="N1317" s="49">
        <v>0</v>
      </c>
      <c r="O1317" s="49">
        <v>0</v>
      </c>
      <c r="P1317" s="49">
        <v>0</v>
      </c>
      <c r="Q1317" s="45" t="s">
        <v>102</v>
      </c>
      <c r="R1317" s="45" t="s">
        <v>102</v>
      </c>
      <c r="S1317" s="45" t="s">
        <v>102</v>
      </c>
      <c r="T1317" s="45" t="s">
        <v>3792</v>
      </c>
      <c r="U1317" s="50">
        <v>4</v>
      </c>
    </row>
    <row r="1318" spans="2:21" ht="14.5" outlineLevel="3">
      <c r="B1318" s="43" t="s">
        <v>3892</v>
      </c>
      <c r="C1318" s="44" t="s">
        <v>3893</v>
      </c>
      <c r="D1318" s="45" t="s">
        <v>392</v>
      </c>
      <c r="E1318" s="46" t="s">
        <v>102</v>
      </c>
      <c r="F1318" s="45" t="s">
        <v>102</v>
      </c>
      <c r="G1318" s="46" t="s">
        <v>102</v>
      </c>
      <c r="H1318" s="47">
        <v>0</v>
      </c>
      <c r="I1318" s="47">
        <v>0</v>
      </c>
      <c r="J1318" s="46" t="s">
        <v>3696</v>
      </c>
      <c r="K1318" s="48">
        <v>0</v>
      </c>
      <c r="L1318" s="48" t="s">
        <v>116</v>
      </c>
      <c r="M1318" s="45" t="s">
        <v>117</v>
      </c>
      <c r="N1318" s="49">
        <v>0</v>
      </c>
      <c r="O1318" s="49">
        <v>0</v>
      </c>
      <c r="P1318" s="49">
        <v>0</v>
      </c>
      <c r="Q1318" s="45" t="s">
        <v>102</v>
      </c>
      <c r="R1318" s="45" t="s">
        <v>102</v>
      </c>
      <c r="S1318" s="45" t="s">
        <v>102</v>
      </c>
      <c r="T1318" s="45" t="s">
        <v>3431</v>
      </c>
      <c r="U1318" s="50">
        <v>4</v>
      </c>
    </row>
    <row r="1319" spans="2:21" ht="14.5" outlineLevel="3">
      <c r="B1319" s="43" t="s">
        <v>3894</v>
      </c>
      <c r="C1319" s="44" t="s">
        <v>3895</v>
      </c>
      <c r="D1319" s="45" t="s">
        <v>102</v>
      </c>
      <c r="E1319" s="46" t="s">
        <v>102</v>
      </c>
      <c r="F1319" s="45" t="s">
        <v>102</v>
      </c>
      <c r="G1319" s="46" t="s">
        <v>102</v>
      </c>
      <c r="H1319" s="47">
        <v>0</v>
      </c>
      <c r="I1319" s="47">
        <v>0</v>
      </c>
      <c r="J1319" s="46" t="s">
        <v>102</v>
      </c>
      <c r="K1319" s="48">
        <v>0</v>
      </c>
      <c r="L1319" s="48" t="s">
        <v>102</v>
      </c>
      <c r="M1319" s="45" t="s">
        <v>102</v>
      </c>
      <c r="N1319" s="49">
        <v>0</v>
      </c>
      <c r="O1319" s="49">
        <v>0</v>
      </c>
      <c r="P1319" s="49">
        <v>0</v>
      </c>
      <c r="Q1319" s="45" t="s">
        <v>102</v>
      </c>
      <c r="R1319" s="45" t="s">
        <v>102</v>
      </c>
      <c r="S1319" s="45" t="s">
        <v>3896</v>
      </c>
      <c r="T1319" s="45" t="s">
        <v>102</v>
      </c>
      <c r="U1319" s="50">
        <v>3</v>
      </c>
    </row>
    <row r="1320" spans="2:21" ht="14.5" outlineLevel="3">
      <c r="B1320" s="43" t="s">
        <v>3897</v>
      </c>
      <c r="C1320" s="44" t="s">
        <v>3898</v>
      </c>
      <c r="D1320" s="45" t="s">
        <v>102</v>
      </c>
      <c r="E1320" s="46" t="s">
        <v>102</v>
      </c>
      <c r="F1320" s="45" t="s">
        <v>102</v>
      </c>
      <c r="G1320" s="46" t="s">
        <v>102</v>
      </c>
      <c r="H1320" s="47">
        <v>0</v>
      </c>
      <c r="I1320" s="47">
        <v>0</v>
      </c>
      <c r="J1320" s="46" t="s">
        <v>3691</v>
      </c>
      <c r="K1320" s="48">
        <v>0</v>
      </c>
      <c r="L1320" s="48" t="s">
        <v>116</v>
      </c>
      <c r="M1320" s="45" t="s">
        <v>117</v>
      </c>
      <c r="N1320" s="49">
        <v>0</v>
      </c>
      <c r="O1320" s="49">
        <v>0</v>
      </c>
      <c r="P1320" s="49">
        <v>0</v>
      </c>
      <c r="Q1320" s="45" t="s">
        <v>102</v>
      </c>
      <c r="R1320" s="45" t="s">
        <v>102</v>
      </c>
      <c r="S1320" s="45" t="s">
        <v>102</v>
      </c>
      <c r="T1320" s="45" t="s">
        <v>259</v>
      </c>
      <c r="U1320" s="50">
        <v>4</v>
      </c>
    </row>
    <row r="1321" spans="2:21" ht="14.5" outlineLevel="3">
      <c r="B1321" s="43" t="s">
        <v>3899</v>
      </c>
      <c r="C1321" s="44" t="s">
        <v>3900</v>
      </c>
      <c r="D1321" s="45" t="s">
        <v>102</v>
      </c>
      <c r="E1321" s="46" t="s">
        <v>102</v>
      </c>
      <c r="F1321" s="45" t="s">
        <v>102</v>
      </c>
      <c r="G1321" s="46" t="s">
        <v>102</v>
      </c>
      <c r="H1321" s="47">
        <v>0</v>
      </c>
      <c r="I1321" s="47">
        <v>0</v>
      </c>
      <c r="J1321" s="46" t="s">
        <v>3691</v>
      </c>
      <c r="K1321" s="48">
        <v>0</v>
      </c>
      <c r="L1321" s="48" t="s">
        <v>116</v>
      </c>
      <c r="M1321" s="45" t="s">
        <v>117</v>
      </c>
      <c r="N1321" s="49">
        <v>0</v>
      </c>
      <c r="O1321" s="49">
        <v>0</v>
      </c>
      <c r="P1321" s="49">
        <v>0</v>
      </c>
      <c r="Q1321" s="45" t="s">
        <v>102</v>
      </c>
      <c r="R1321" s="45" t="s">
        <v>102</v>
      </c>
      <c r="S1321" s="45" t="s">
        <v>102</v>
      </c>
      <c r="T1321" s="45" t="s">
        <v>418</v>
      </c>
      <c r="U1321" s="50">
        <v>4</v>
      </c>
    </row>
    <row r="1322" spans="2:21" ht="14.5" outlineLevel="3">
      <c r="B1322" s="43" t="s">
        <v>3901</v>
      </c>
      <c r="C1322" s="44" t="s">
        <v>3902</v>
      </c>
      <c r="D1322" s="45" t="s">
        <v>102</v>
      </c>
      <c r="E1322" s="46" t="s">
        <v>102</v>
      </c>
      <c r="F1322" s="45" t="s">
        <v>102</v>
      </c>
      <c r="G1322" s="46" t="s">
        <v>102</v>
      </c>
      <c r="H1322" s="47">
        <v>0</v>
      </c>
      <c r="I1322" s="47">
        <v>0</v>
      </c>
      <c r="J1322" s="46" t="s">
        <v>3696</v>
      </c>
      <c r="K1322" s="48">
        <v>0</v>
      </c>
      <c r="L1322" s="48" t="s">
        <v>116</v>
      </c>
      <c r="M1322" s="45" t="s">
        <v>117</v>
      </c>
      <c r="N1322" s="49">
        <v>0</v>
      </c>
      <c r="O1322" s="49">
        <v>0</v>
      </c>
      <c r="P1322" s="49">
        <v>0</v>
      </c>
      <c r="Q1322" s="45" t="s">
        <v>102</v>
      </c>
      <c r="R1322" s="45" t="s">
        <v>102</v>
      </c>
      <c r="S1322" s="45" t="s">
        <v>102</v>
      </c>
      <c r="T1322" s="45" t="s">
        <v>223</v>
      </c>
      <c r="U1322" s="50">
        <v>4</v>
      </c>
    </row>
    <row r="1323" spans="2:21" ht="14.5" outlineLevel="3">
      <c r="B1323" s="43" t="s">
        <v>3903</v>
      </c>
      <c r="C1323" s="44" t="s">
        <v>3904</v>
      </c>
      <c r="D1323" s="45" t="s">
        <v>102</v>
      </c>
      <c r="E1323" s="46" t="s">
        <v>102</v>
      </c>
      <c r="F1323" s="45" t="s">
        <v>102</v>
      </c>
      <c r="G1323" s="46" t="s">
        <v>102</v>
      </c>
      <c r="H1323" s="47">
        <v>0</v>
      </c>
      <c r="I1323" s="47">
        <v>0</v>
      </c>
      <c r="J1323" s="46" t="s">
        <v>3696</v>
      </c>
      <c r="K1323" s="48">
        <v>0</v>
      </c>
      <c r="L1323" s="48" t="s">
        <v>116</v>
      </c>
      <c r="M1323" s="45" t="s">
        <v>117</v>
      </c>
      <c r="N1323" s="49">
        <v>0</v>
      </c>
      <c r="O1323" s="49">
        <v>0</v>
      </c>
      <c r="P1323" s="49">
        <v>0</v>
      </c>
      <c r="Q1323" s="45" t="s">
        <v>102</v>
      </c>
      <c r="R1323" s="45" t="s">
        <v>102</v>
      </c>
      <c r="S1323" s="45" t="s">
        <v>102</v>
      </c>
      <c r="T1323" s="45" t="s">
        <v>736</v>
      </c>
      <c r="U1323" s="50">
        <v>4</v>
      </c>
    </row>
    <row r="1324" spans="2:21" ht="14.5" outlineLevel="3">
      <c r="B1324" s="43" t="s">
        <v>3905</v>
      </c>
      <c r="C1324" s="44" t="s">
        <v>3906</v>
      </c>
      <c r="D1324" s="45" t="s">
        <v>102</v>
      </c>
      <c r="E1324" s="46" t="s">
        <v>102</v>
      </c>
      <c r="F1324" s="45" t="s">
        <v>102</v>
      </c>
      <c r="G1324" s="46" t="s">
        <v>102</v>
      </c>
      <c r="H1324" s="47">
        <v>0</v>
      </c>
      <c r="I1324" s="47">
        <v>0</v>
      </c>
      <c r="J1324" s="46" t="s">
        <v>3696</v>
      </c>
      <c r="K1324" s="48">
        <v>0</v>
      </c>
      <c r="L1324" s="48" t="s">
        <v>116</v>
      </c>
      <c r="M1324" s="45" t="s">
        <v>117</v>
      </c>
      <c r="N1324" s="49">
        <v>0</v>
      </c>
      <c r="O1324" s="49">
        <v>0</v>
      </c>
      <c r="P1324" s="49">
        <v>0</v>
      </c>
      <c r="Q1324" s="45" t="s">
        <v>102</v>
      </c>
      <c r="R1324" s="45" t="s">
        <v>102</v>
      </c>
      <c r="S1324" s="45" t="s">
        <v>102</v>
      </c>
      <c r="T1324" s="45" t="s">
        <v>741</v>
      </c>
      <c r="U1324" s="50">
        <v>4</v>
      </c>
    </row>
    <row r="1325" spans="2:21" ht="14.5" outlineLevel="3">
      <c r="B1325" s="43" t="s">
        <v>3907</v>
      </c>
      <c r="C1325" s="44" t="s">
        <v>3908</v>
      </c>
      <c r="D1325" s="45" t="s">
        <v>102</v>
      </c>
      <c r="E1325" s="46" t="s">
        <v>102</v>
      </c>
      <c r="F1325" s="45" t="s">
        <v>102</v>
      </c>
      <c r="G1325" s="46" t="s">
        <v>102</v>
      </c>
      <c r="H1325" s="47">
        <v>0</v>
      </c>
      <c r="I1325" s="47">
        <v>0</v>
      </c>
      <c r="J1325" s="46" t="s">
        <v>3696</v>
      </c>
      <c r="K1325" s="48">
        <v>0</v>
      </c>
      <c r="L1325" s="48" t="s">
        <v>116</v>
      </c>
      <c r="M1325" s="45" t="s">
        <v>117</v>
      </c>
      <c r="N1325" s="49">
        <v>0</v>
      </c>
      <c r="O1325" s="49">
        <v>0</v>
      </c>
      <c r="P1325" s="49">
        <v>0</v>
      </c>
      <c r="Q1325" s="45" t="s">
        <v>102</v>
      </c>
      <c r="R1325" s="45" t="s">
        <v>102</v>
      </c>
      <c r="S1325" s="45" t="s">
        <v>102</v>
      </c>
      <c r="T1325" s="45" t="s">
        <v>243</v>
      </c>
      <c r="U1325" s="50">
        <v>4</v>
      </c>
    </row>
    <row r="1326" spans="2:21" ht="14.5" outlineLevel="3">
      <c r="B1326" s="43" t="s">
        <v>3909</v>
      </c>
      <c r="C1326" s="44" t="s">
        <v>3910</v>
      </c>
      <c r="D1326" s="45" t="s">
        <v>102</v>
      </c>
      <c r="E1326" s="46" t="s">
        <v>102</v>
      </c>
      <c r="F1326" s="45" t="s">
        <v>102</v>
      </c>
      <c r="G1326" s="46" t="s">
        <v>102</v>
      </c>
      <c r="H1326" s="47">
        <v>0</v>
      </c>
      <c r="I1326" s="47">
        <v>0</v>
      </c>
      <c r="J1326" s="46" t="s">
        <v>3696</v>
      </c>
      <c r="K1326" s="48">
        <v>0</v>
      </c>
      <c r="L1326" s="48" t="s">
        <v>116</v>
      </c>
      <c r="M1326" s="45" t="s">
        <v>117</v>
      </c>
      <c r="N1326" s="49">
        <v>0</v>
      </c>
      <c r="O1326" s="49">
        <v>0</v>
      </c>
      <c r="P1326" s="49">
        <v>0</v>
      </c>
      <c r="Q1326" s="45" t="s">
        <v>102</v>
      </c>
      <c r="R1326" s="45" t="s">
        <v>102</v>
      </c>
      <c r="S1326" s="45" t="s">
        <v>102</v>
      </c>
      <c r="T1326" s="45" t="s">
        <v>750</v>
      </c>
      <c r="U1326" s="50">
        <v>4</v>
      </c>
    </row>
    <row r="1327" spans="2:21" ht="14.5" outlineLevel="3">
      <c r="B1327" s="43" t="s">
        <v>3911</v>
      </c>
      <c r="C1327" s="44" t="s">
        <v>3912</v>
      </c>
      <c r="D1327" s="45" t="s">
        <v>102</v>
      </c>
      <c r="E1327" s="46" t="s">
        <v>102</v>
      </c>
      <c r="F1327" s="45" t="s">
        <v>102</v>
      </c>
      <c r="G1327" s="46" t="s">
        <v>102</v>
      </c>
      <c r="H1327" s="47">
        <v>0</v>
      </c>
      <c r="I1327" s="47">
        <v>0</v>
      </c>
      <c r="J1327" s="46" t="s">
        <v>3696</v>
      </c>
      <c r="K1327" s="48">
        <v>0</v>
      </c>
      <c r="L1327" s="48" t="s">
        <v>116</v>
      </c>
      <c r="M1327" s="45" t="s">
        <v>117</v>
      </c>
      <c r="N1327" s="49">
        <v>0</v>
      </c>
      <c r="O1327" s="49">
        <v>0</v>
      </c>
      <c r="P1327" s="49">
        <v>0</v>
      </c>
      <c r="Q1327" s="45" t="s">
        <v>102</v>
      </c>
      <c r="R1327" s="45" t="s">
        <v>102</v>
      </c>
      <c r="S1327" s="45" t="s">
        <v>102</v>
      </c>
      <c r="T1327" s="45" t="s">
        <v>778</v>
      </c>
      <c r="U1327" s="50">
        <v>4</v>
      </c>
    </row>
    <row r="1328" spans="2:21" ht="14.5" outlineLevel="3">
      <c r="B1328" s="43" t="s">
        <v>3913</v>
      </c>
      <c r="C1328" s="44" t="s">
        <v>3914</v>
      </c>
      <c r="D1328" s="45" t="s">
        <v>102</v>
      </c>
      <c r="E1328" s="46" t="s">
        <v>102</v>
      </c>
      <c r="F1328" s="45" t="s">
        <v>102</v>
      </c>
      <c r="G1328" s="46" t="s">
        <v>102</v>
      </c>
      <c r="H1328" s="47">
        <v>0</v>
      </c>
      <c r="I1328" s="47">
        <v>0</v>
      </c>
      <c r="J1328" s="46" t="s">
        <v>3696</v>
      </c>
      <c r="K1328" s="48">
        <v>0</v>
      </c>
      <c r="L1328" s="48" t="s">
        <v>116</v>
      </c>
      <c r="M1328" s="45" t="s">
        <v>117</v>
      </c>
      <c r="N1328" s="49">
        <v>0</v>
      </c>
      <c r="O1328" s="49">
        <v>0</v>
      </c>
      <c r="P1328" s="49">
        <v>0</v>
      </c>
      <c r="Q1328" s="45" t="s">
        <v>102</v>
      </c>
      <c r="R1328" s="45" t="s">
        <v>102</v>
      </c>
      <c r="S1328" s="45" t="s">
        <v>102</v>
      </c>
      <c r="T1328" s="45" t="s">
        <v>831</v>
      </c>
      <c r="U1328" s="50">
        <v>4</v>
      </c>
    </row>
    <row r="1329" spans="2:21" ht="14.5" outlineLevel="3">
      <c r="B1329" s="43" t="s">
        <v>3915</v>
      </c>
      <c r="C1329" s="44" t="s">
        <v>3916</v>
      </c>
      <c r="D1329" s="45" t="s">
        <v>102</v>
      </c>
      <c r="E1329" s="46" t="s">
        <v>102</v>
      </c>
      <c r="F1329" s="45" t="s">
        <v>102</v>
      </c>
      <c r="G1329" s="46" t="s">
        <v>102</v>
      </c>
      <c r="H1329" s="47">
        <v>0</v>
      </c>
      <c r="I1329" s="47">
        <v>0</v>
      </c>
      <c r="J1329" s="46" t="s">
        <v>3696</v>
      </c>
      <c r="K1329" s="48">
        <v>0</v>
      </c>
      <c r="L1329" s="48" t="s">
        <v>116</v>
      </c>
      <c r="M1329" s="45" t="s">
        <v>117</v>
      </c>
      <c r="N1329" s="49">
        <v>0</v>
      </c>
      <c r="O1329" s="49">
        <v>0</v>
      </c>
      <c r="P1329" s="49">
        <v>0</v>
      </c>
      <c r="Q1329" s="45" t="s">
        <v>102</v>
      </c>
      <c r="R1329" s="45" t="s">
        <v>102</v>
      </c>
      <c r="S1329" s="45" t="s">
        <v>102</v>
      </c>
      <c r="T1329" s="45" t="s">
        <v>835</v>
      </c>
      <c r="U1329" s="50">
        <v>4</v>
      </c>
    </row>
    <row r="1330" spans="2:21" ht="14.5" outlineLevel="3">
      <c r="B1330" s="43" t="s">
        <v>3917</v>
      </c>
      <c r="C1330" s="44" t="s">
        <v>3918</v>
      </c>
      <c r="D1330" s="45" t="s">
        <v>102</v>
      </c>
      <c r="E1330" s="46" t="s">
        <v>102</v>
      </c>
      <c r="F1330" s="45" t="s">
        <v>102</v>
      </c>
      <c r="G1330" s="46" t="s">
        <v>102</v>
      </c>
      <c r="H1330" s="47">
        <v>0</v>
      </c>
      <c r="I1330" s="47">
        <v>0</v>
      </c>
      <c r="J1330" s="46" t="s">
        <v>3696</v>
      </c>
      <c r="K1330" s="48">
        <v>0</v>
      </c>
      <c r="L1330" s="48" t="s">
        <v>116</v>
      </c>
      <c r="M1330" s="45" t="s">
        <v>117</v>
      </c>
      <c r="N1330" s="49">
        <v>0</v>
      </c>
      <c r="O1330" s="49">
        <v>0</v>
      </c>
      <c r="P1330" s="49">
        <v>0</v>
      </c>
      <c r="Q1330" s="45" t="s">
        <v>102</v>
      </c>
      <c r="R1330" s="45" t="s">
        <v>102</v>
      </c>
      <c r="S1330" s="45" t="s">
        <v>102</v>
      </c>
      <c r="T1330" s="45" t="s">
        <v>840</v>
      </c>
      <c r="U1330" s="50">
        <v>4</v>
      </c>
    </row>
    <row r="1331" spans="2:21" ht="14.5" outlineLevel="3">
      <c r="B1331" s="43" t="s">
        <v>3919</v>
      </c>
      <c r="C1331" s="44" t="s">
        <v>3920</v>
      </c>
      <c r="D1331" s="45" t="s">
        <v>102</v>
      </c>
      <c r="E1331" s="46" t="s">
        <v>102</v>
      </c>
      <c r="F1331" s="45" t="s">
        <v>102</v>
      </c>
      <c r="G1331" s="46" t="s">
        <v>102</v>
      </c>
      <c r="H1331" s="47">
        <v>0</v>
      </c>
      <c r="I1331" s="47">
        <v>0</v>
      </c>
      <c r="J1331" s="46" t="s">
        <v>3696</v>
      </c>
      <c r="K1331" s="48">
        <v>0</v>
      </c>
      <c r="L1331" s="48" t="s">
        <v>116</v>
      </c>
      <c r="M1331" s="45" t="s">
        <v>117</v>
      </c>
      <c r="N1331" s="49">
        <v>0</v>
      </c>
      <c r="O1331" s="49">
        <v>0</v>
      </c>
      <c r="P1331" s="49">
        <v>0</v>
      </c>
      <c r="Q1331" s="45" t="s">
        <v>102</v>
      </c>
      <c r="R1331" s="45" t="s">
        <v>102</v>
      </c>
      <c r="S1331" s="45" t="s">
        <v>102</v>
      </c>
      <c r="T1331" s="45" t="s">
        <v>845</v>
      </c>
      <c r="U1331" s="50">
        <v>4</v>
      </c>
    </row>
    <row r="1332" spans="2:21" ht="14.5" outlineLevel="3">
      <c r="B1332" s="43" t="s">
        <v>3921</v>
      </c>
      <c r="C1332" s="44" t="s">
        <v>3922</v>
      </c>
      <c r="D1332" s="45" t="s">
        <v>102</v>
      </c>
      <c r="E1332" s="46" t="s">
        <v>102</v>
      </c>
      <c r="F1332" s="45" t="s">
        <v>102</v>
      </c>
      <c r="G1332" s="46" t="s">
        <v>102</v>
      </c>
      <c r="H1332" s="47">
        <v>0</v>
      </c>
      <c r="I1332" s="47">
        <v>0</v>
      </c>
      <c r="J1332" s="46" t="s">
        <v>3696</v>
      </c>
      <c r="K1332" s="48">
        <v>0</v>
      </c>
      <c r="L1332" s="48" t="s">
        <v>116</v>
      </c>
      <c r="M1332" s="45" t="s">
        <v>117</v>
      </c>
      <c r="N1332" s="49">
        <v>0</v>
      </c>
      <c r="O1332" s="49">
        <v>0</v>
      </c>
      <c r="P1332" s="49">
        <v>0</v>
      </c>
      <c r="Q1332" s="45" t="s">
        <v>102</v>
      </c>
      <c r="R1332" s="45" t="s">
        <v>102</v>
      </c>
      <c r="S1332" s="45" t="s">
        <v>102</v>
      </c>
      <c r="T1332" s="45" t="s">
        <v>850</v>
      </c>
      <c r="U1332" s="50">
        <v>4</v>
      </c>
    </row>
    <row r="1333" spans="2:21" ht="14.5" outlineLevel="3">
      <c r="B1333" s="43" t="s">
        <v>3923</v>
      </c>
      <c r="C1333" s="44" t="s">
        <v>3924</v>
      </c>
      <c r="D1333" s="45" t="s">
        <v>102</v>
      </c>
      <c r="E1333" s="46" t="s">
        <v>102</v>
      </c>
      <c r="F1333" s="45" t="s">
        <v>102</v>
      </c>
      <c r="G1333" s="46" t="s">
        <v>102</v>
      </c>
      <c r="H1333" s="47">
        <v>0</v>
      </c>
      <c r="I1333" s="47">
        <v>0</v>
      </c>
      <c r="J1333" s="46" t="s">
        <v>3696</v>
      </c>
      <c r="K1333" s="48">
        <v>0</v>
      </c>
      <c r="L1333" s="48" t="s">
        <v>116</v>
      </c>
      <c r="M1333" s="45" t="s">
        <v>117</v>
      </c>
      <c r="N1333" s="49">
        <v>0</v>
      </c>
      <c r="O1333" s="49">
        <v>0</v>
      </c>
      <c r="P1333" s="49">
        <v>0</v>
      </c>
      <c r="Q1333" s="45" t="s">
        <v>102</v>
      </c>
      <c r="R1333" s="45" t="s">
        <v>102</v>
      </c>
      <c r="S1333" s="45" t="s">
        <v>102</v>
      </c>
      <c r="T1333" s="45" t="s">
        <v>855</v>
      </c>
      <c r="U1333" s="50">
        <v>4</v>
      </c>
    </row>
    <row r="1334" spans="2:21" ht="14.5" outlineLevel="3">
      <c r="B1334" s="43" t="s">
        <v>3925</v>
      </c>
      <c r="C1334" s="44" t="s">
        <v>3926</v>
      </c>
      <c r="D1334" s="45" t="s">
        <v>102</v>
      </c>
      <c r="E1334" s="46" t="s">
        <v>102</v>
      </c>
      <c r="F1334" s="45" t="s">
        <v>102</v>
      </c>
      <c r="G1334" s="46" t="s">
        <v>102</v>
      </c>
      <c r="H1334" s="47">
        <v>0</v>
      </c>
      <c r="I1334" s="47">
        <v>0</v>
      </c>
      <c r="J1334" s="46" t="s">
        <v>3696</v>
      </c>
      <c r="K1334" s="48">
        <v>0</v>
      </c>
      <c r="L1334" s="48" t="s">
        <v>116</v>
      </c>
      <c r="M1334" s="45" t="s">
        <v>117</v>
      </c>
      <c r="N1334" s="49">
        <v>0</v>
      </c>
      <c r="O1334" s="49">
        <v>0</v>
      </c>
      <c r="P1334" s="49">
        <v>0</v>
      </c>
      <c r="Q1334" s="45" t="s">
        <v>102</v>
      </c>
      <c r="R1334" s="45" t="s">
        <v>102</v>
      </c>
      <c r="S1334" s="45" t="s">
        <v>102</v>
      </c>
      <c r="T1334" s="45" t="s">
        <v>860</v>
      </c>
      <c r="U1334" s="50">
        <v>4</v>
      </c>
    </row>
    <row r="1335" spans="2:21" ht="14.5" outlineLevel="3">
      <c r="B1335" s="43" t="s">
        <v>3927</v>
      </c>
      <c r="C1335" s="44" t="s">
        <v>3928</v>
      </c>
      <c r="D1335" s="45" t="s">
        <v>102</v>
      </c>
      <c r="E1335" s="46" t="s">
        <v>102</v>
      </c>
      <c r="F1335" s="45" t="s">
        <v>102</v>
      </c>
      <c r="G1335" s="46" t="s">
        <v>102</v>
      </c>
      <c r="H1335" s="47">
        <v>0</v>
      </c>
      <c r="I1335" s="47">
        <v>0</v>
      </c>
      <c r="J1335" s="46" t="s">
        <v>3696</v>
      </c>
      <c r="K1335" s="48">
        <v>0</v>
      </c>
      <c r="L1335" s="48" t="s">
        <v>116</v>
      </c>
      <c r="M1335" s="45" t="s">
        <v>117</v>
      </c>
      <c r="N1335" s="49">
        <v>0</v>
      </c>
      <c r="O1335" s="49">
        <v>0</v>
      </c>
      <c r="P1335" s="49">
        <v>0</v>
      </c>
      <c r="Q1335" s="45" t="s">
        <v>102</v>
      </c>
      <c r="R1335" s="45" t="s">
        <v>102</v>
      </c>
      <c r="S1335" s="45" t="s">
        <v>102</v>
      </c>
      <c r="T1335" s="45" t="s">
        <v>450</v>
      </c>
      <c r="U1335" s="50">
        <v>4</v>
      </c>
    </row>
    <row r="1336" spans="2:21" ht="14.5" outlineLevel="3">
      <c r="B1336" s="43" t="s">
        <v>3929</v>
      </c>
      <c r="C1336" s="44" t="s">
        <v>3930</v>
      </c>
      <c r="D1336" s="45" t="s">
        <v>102</v>
      </c>
      <c r="E1336" s="46" t="s">
        <v>102</v>
      </c>
      <c r="F1336" s="45" t="s">
        <v>102</v>
      </c>
      <c r="G1336" s="46" t="s">
        <v>102</v>
      </c>
      <c r="H1336" s="47">
        <v>0</v>
      </c>
      <c r="I1336" s="47">
        <v>0</v>
      </c>
      <c r="J1336" s="46" t="s">
        <v>3696</v>
      </c>
      <c r="K1336" s="48">
        <v>0</v>
      </c>
      <c r="L1336" s="48" t="s">
        <v>116</v>
      </c>
      <c r="M1336" s="45" t="s">
        <v>117</v>
      </c>
      <c r="N1336" s="49">
        <v>0</v>
      </c>
      <c r="O1336" s="49">
        <v>0</v>
      </c>
      <c r="P1336" s="49">
        <v>0</v>
      </c>
      <c r="Q1336" s="45" t="s">
        <v>102</v>
      </c>
      <c r="R1336" s="45" t="s">
        <v>102</v>
      </c>
      <c r="S1336" s="45" t="s">
        <v>102</v>
      </c>
      <c r="T1336" s="45" t="s">
        <v>923</v>
      </c>
      <c r="U1336" s="50">
        <v>4</v>
      </c>
    </row>
    <row r="1337" spans="2:21" ht="14.5" outlineLevel="3">
      <c r="B1337" s="43" t="s">
        <v>3931</v>
      </c>
      <c r="C1337" s="44" t="s">
        <v>3932</v>
      </c>
      <c r="D1337" s="45" t="s">
        <v>102</v>
      </c>
      <c r="E1337" s="46" t="s">
        <v>102</v>
      </c>
      <c r="F1337" s="45" t="s">
        <v>102</v>
      </c>
      <c r="G1337" s="46" t="s">
        <v>102</v>
      </c>
      <c r="H1337" s="47">
        <v>0</v>
      </c>
      <c r="I1337" s="47">
        <v>0</v>
      </c>
      <c r="J1337" s="46" t="s">
        <v>3696</v>
      </c>
      <c r="K1337" s="48">
        <v>0</v>
      </c>
      <c r="L1337" s="48" t="s">
        <v>116</v>
      </c>
      <c r="M1337" s="45" t="s">
        <v>117</v>
      </c>
      <c r="N1337" s="49">
        <v>0</v>
      </c>
      <c r="O1337" s="49">
        <v>0</v>
      </c>
      <c r="P1337" s="49">
        <v>0</v>
      </c>
      <c r="Q1337" s="45" t="s">
        <v>102</v>
      </c>
      <c r="R1337" s="45" t="s">
        <v>102</v>
      </c>
      <c r="S1337" s="45" t="s">
        <v>102</v>
      </c>
      <c r="T1337" s="45" t="s">
        <v>455</v>
      </c>
      <c r="U1337" s="50">
        <v>4</v>
      </c>
    </row>
    <row r="1338" spans="2:21" ht="14.5" outlineLevel="3">
      <c r="B1338" s="43" t="s">
        <v>3933</v>
      </c>
      <c r="C1338" s="44" t="s">
        <v>3934</v>
      </c>
      <c r="D1338" s="45" t="s">
        <v>102</v>
      </c>
      <c r="E1338" s="46" t="s">
        <v>102</v>
      </c>
      <c r="F1338" s="45" t="s">
        <v>102</v>
      </c>
      <c r="G1338" s="46" t="s">
        <v>102</v>
      </c>
      <c r="H1338" s="47">
        <v>0</v>
      </c>
      <c r="I1338" s="47">
        <v>0</v>
      </c>
      <c r="J1338" s="46" t="s">
        <v>3696</v>
      </c>
      <c r="K1338" s="48">
        <v>0</v>
      </c>
      <c r="L1338" s="48" t="s">
        <v>116</v>
      </c>
      <c r="M1338" s="45" t="s">
        <v>117</v>
      </c>
      <c r="N1338" s="49">
        <v>0</v>
      </c>
      <c r="O1338" s="49">
        <v>0</v>
      </c>
      <c r="P1338" s="49">
        <v>0</v>
      </c>
      <c r="Q1338" s="45" t="s">
        <v>102</v>
      </c>
      <c r="R1338" s="45" t="s">
        <v>102</v>
      </c>
      <c r="S1338" s="45" t="s">
        <v>102</v>
      </c>
      <c r="T1338" s="45" t="s">
        <v>3729</v>
      </c>
      <c r="U1338" s="50">
        <v>4</v>
      </c>
    </row>
    <row r="1339" spans="2:21" ht="14.5" outlineLevel="3">
      <c r="B1339" s="43" t="s">
        <v>3935</v>
      </c>
      <c r="C1339" s="44" t="s">
        <v>3936</v>
      </c>
      <c r="D1339" s="45" t="s">
        <v>102</v>
      </c>
      <c r="E1339" s="46" t="s">
        <v>102</v>
      </c>
      <c r="F1339" s="45" t="s">
        <v>102</v>
      </c>
      <c r="G1339" s="46" t="s">
        <v>102</v>
      </c>
      <c r="H1339" s="47">
        <v>0</v>
      </c>
      <c r="I1339" s="47">
        <v>0</v>
      </c>
      <c r="J1339" s="46" t="s">
        <v>3696</v>
      </c>
      <c r="K1339" s="48">
        <v>0</v>
      </c>
      <c r="L1339" s="48" t="s">
        <v>116</v>
      </c>
      <c r="M1339" s="45" t="s">
        <v>117</v>
      </c>
      <c r="N1339" s="49">
        <v>0</v>
      </c>
      <c r="O1339" s="49">
        <v>0</v>
      </c>
      <c r="P1339" s="49">
        <v>0</v>
      </c>
      <c r="Q1339" s="45" t="s">
        <v>102</v>
      </c>
      <c r="R1339" s="45" t="s">
        <v>102</v>
      </c>
      <c r="S1339" s="45" t="s">
        <v>102</v>
      </c>
      <c r="T1339" s="45" t="s">
        <v>2904</v>
      </c>
      <c r="U1339" s="50">
        <v>4</v>
      </c>
    </row>
    <row r="1340" spans="2:21" ht="14.5" outlineLevel="3">
      <c r="B1340" s="43" t="s">
        <v>3937</v>
      </c>
      <c r="C1340" s="44" t="s">
        <v>3938</v>
      </c>
      <c r="D1340" s="45" t="s">
        <v>102</v>
      </c>
      <c r="E1340" s="46" t="s">
        <v>102</v>
      </c>
      <c r="F1340" s="45" t="s">
        <v>102</v>
      </c>
      <c r="G1340" s="46" t="s">
        <v>102</v>
      </c>
      <c r="H1340" s="47">
        <v>0</v>
      </c>
      <c r="I1340" s="47">
        <v>0</v>
      </c>
      <c r="J1340" s="46" t="s">
        <v>3696</v>
      </c>
      <c r="K1340" s="48">
        <v>0</v>
      </c>
      <c r="L1340" s="48" t="s">
        <v>116</v>
      </c>
      <c r="M1340" s="45" t="s">
        <v>117</v>
      </c>
      <c r="N1340" s="49">
        <v>0</v>
      </c>
      <c r="O1340" s="49">
        <v>0</v>
      </c>
      <c r="P1340" s="49">
        <v>0</v>
      </c>
      <c r="Q1340" s="45" t="s">
        <v>102</v>
      </c>
      <c r="R1340" s="45" t="s">
        <v>102</v>
      </c>
      <c r="S1340" s="45" t="s">
        <v>102</v>
      </c>
      <c r="T1340" s="45" t="s">
        <v>995</v>
      </c>
      <c r="U1340" s="50">
        <v>4</v>
      </c>
    </row>
    <row r="1341" spans="2:21" ht="14.5" outlineLevel="3">
      <c r="B1341" s="43" t="s">
        <v>3939</v>
      </c>
      <c r="C1341" s="44" t="s">
        <v>3940</v>
      </c>
      <c r="D1341" s="45" t="s">
        <v>102</v>
      </c>
      <c r="E1341" s="46" t="s">
        <v>102</v>
      </c>
      <c r="F1341" s="45" t="s">
        <v>102</v>
      </c>
      <c r="G1341" s="46" t="s">
        <v>102</v>
      </c>
      <c r="H1341" s="47">
        <v>0</v>
      </c>
      <c r="I1341" s="47">
        <v>0</v>
      </c>
      <c r="J1341" s="46" t="s">
        <v>3696</v>
      </c>
      <c r="K1341" s="48">
        <v>0</v>
      </c>
      <c r="L1341" s="48" t="s">
        <v>116</v>
      </c>
      <c r="M1341" s="45" t="s">
        <v>117</v>
      </c>
      <c r="N1341" s="49">
        <v>0</v>
      </c>
      <c r="O1341" s="49">
        <v>0</v>
      </c>
      <c r="P1341" s="49">
        <v>0</v>
      </c>
      <c r="Q1341" s="45" t="s">
        <v>102</v>
      </c>
      <c r="R1341" s="45" t="s">
        <v>102</v>
      </c>
      <c r="S1341" s="45" t="s">
        <v>102</v>
      </c>
      <c r="T1341" s="45" t="s">
        <v>999</v>
      </c>
      <c r="U1341" s="50">
        <v>4</v>
      </c>
    </row>
    <row r="1342" spans="2:21" ht="14.5" outlineLevel="3">
      <c r="B1342" s="43" t="s">
        <v>3941</v>
      </c>
      <c r="C1342" s="44" t="s">
        <v>3942</v>
      </c>
      <c r="D1342" s="45" t="s">
        <v>102</v>
      </c>
      <c r="E1342" s="46" t="s">
        <v>102</v>
      </c>
      <c r="F1342" s="45" t="s">
        <v>102</v>
      </c>
      <c r="G1342" s="46" t="s">
        <v>102</v>
      </c>
      <c r="H1342" s="47">
        <v>0</v>
      </c>
      <c r="I1342" s="47">
        <v>0</v>
      </c>
      <c r="J1342" s="46" t="s">
        <v>3696</v>
      </c>
      <c r="K1342" s="48">
        <v>0</v>
      </c>
      <c r="L1342" s="48" t="s">
        <v>116</v>
      </c>
      <c r="M1342" s="45" t="s">
        <v>117</v>
      </c>
      <c r="N1342" s="49">
        <v>0</v>
      </c>
      <c r="O1342" s="49">
        <v>0</v>
      </c>
      <c r="P1342" s="49">
        <v>0</v>
      </c>
      <c r="Q1342" s="45" t="s">
        <v>102</v>
      </c>
      <c r="R1342" s="45" t="s">
        <v>102</v>
      </c>
      <c r="S1342" s="45" t="s">
        <v>102</v>
      </c>
      <c r="T1342" s="45" t="s">
        <v>1019</v>
      </c>
      <c r="U1342" s="50">
        <v>4</v>
      </c>
    </row>
    <row r="1343" spans="2:21" ht="14.5" outlineLevel="3">
      <c r="B1343" s="43" t="s">
        <v>3943</v>
      </c>
      <c r="C1343" s="44" t="s">
        <v>3944</v>
      </c>
      <c r="D1343" s="45" t="s">
        <v>102</v>
      </c>
      <c r="E1343" s="46" t="s">
        <v>102</v>
      </c>
      <c r="F1343" s="45" t="s">
        <v>102</v>
      </c>
      <c r="G1343" s="46" t="s">
        <v>102</v>
      </c>
      <c r="H1343" s="47">
        <v>0</v>
      </c>
      <c r="I1343" s="47">
        <v>0</v>
      </c>
      <c r="J1343" s="46" t="s">
        <v>3696</v>
      </c>
      <c r="K1343" s="48">
        <v>0</v>
      </c>
      <c r="L1343" s="48" t="s">
        <v>116</v>
      </c>
      <c r="M1343" s="45" t="s">
        <v>117</v>
      </c>
      <c r="N1343" s="49">
        <v>0</v>
      </c>
      <c r="O1343" s="49">
        <v>0</v>
      </c>
      <c r="P1343" s="49">
        <v>0</v>
      </c>
      <c r="Q1343" s="45" t="s">
        <v>102</v>
      </c>
      <c r="R1343" s="45" t="s">
        <v>102</v>
      </c>
      <c r="S1343" s="45" t="s">
        <v>102</v>
      </c>
      <c r="T1343" s="45" t="s">
        <v>2781</v>
      </c>
      <c r="U1343" s="50">
        <v>4</v>
      </c>
    </row>
    <row r="1344" spans="2:21" ht="14.5" outlineLevel="3">
      <c r="B1344" s="43" t="s">
        <v>3945</v>
      </c>
      <c r="C1344" s="44" t="s">
        <v>3946</v>
      </c>
      <c r="D1344" s="45" t="s">
        <v>102</v>
      </c>
      <c r="E1344" s="46" t="s">
        <v>102</v>
      </c>
      <c r="F1344" s="45" t="s">
        <v>102</v>
      </c>
      <c r="G1344" s="46" t="s">
        <v>102</v>
      </c>
      <c r="H1344" s="47">
        <v>0</v>
      </c>
      <c r="I1344" s="47">
        <v>0</v>
      </c>
      <c r="J1344" s="46" t="s">
        <v>3696</v>
      </c>
      <c r="K1344" s="48">
        <v>0</v>
      </c>
      <c r="L1344" s="48" t="s">
        <v>116</v>
      </c>
      <c r="M1344" s="45" t="s">
        <v>117</v>
      </c>
      <c r="N1344" s="49">
        <v>0</v>
      </c>
      <c r="O1344" s="49">
        <v>0</v>
      </c>
      <c r="P1344" s="49">
        <v>0</v>
      </c>
      <c r="Q1344" s="45" t="s">
        <v>102</v>
      </c>
      <c r="R1344" s="45" t="s">
        <v>102</v>
      </c>
      <c r="S1344" s="45" t="s">
        <v>102</v>
      </c>
      <c r="T1344" s="45" t="s">
        <v>2784</v>
      </c>
      <c r="U1344" s="50">
        <v>4</v>
      </c>
    </row>
    <row r="1345" spans="2:21" ht="14.5" outlineLevel="3">
      <c r="B1345" s="43" t="s">
        <v>3947</v>
      </c>
      <c r="C1345" s="44" t="s">
        <v>3948</v>
      </c>
      <c r="D1345" s="45" t="s">
        <v>102</v>
      </c>
      <c r="E1345" s="46" t="s">
        <v>102</v>
      </c>
      <c r="F1345" s="45" t="s">
        <v>102</v>
      </c>
      <c r="G1345" s="46" t="s">
        <v>102</v>
      </c>
      <c r="H1345" s="47">
        <v>0</v>
      </c>
      <c r="I1345" s="47">
        <v>0</v>
      </c>
      <c r="J1345" s="46" t="s">
        <v>3696</v>
      </c>
      <c r="K1345" s="48">
        <v>0</v>
      </c>
      <c r="L1345" s="48" t="s">
        <v>116</v>
      </c>
      <c r="M1345" s="45" t="s">
        <v>117</v>
      </c>
      <c r="N1345" s="49">
        <v>0</v>
      </c>
      <c r="O1345" s="49">
        <v>0</v>
      </c>
      <c r="P1345" s="49">
        <v>0</v>
      </c>
      <c r="Q1345" s="45" t="s">
        <v>102</v>
      </c>
      <c r="R1345" s="45" t="s">
        <v>102</v>
      </c>
      <c r="S1345" s="45" t="s">
        <v>102</v>
      </c>
      <c r="T1345" s="45" t="s">
        <v>2787</v>
      </c>
      <c r="U1345" s="50">
        <v>4</v>
      </c>
    </row>
    <row r="1346" spans="2:21" ht="14.5" outlineLevel="3">
      <c r="B1346" s="43" t="s">
        <v>3949</v>
      </c>
      <c r="C1346" s="44" t="s">
        <v>3950</v>
      </c>
      <c r="D1346" s="45" t="s">
        <v>102</v>
      </c>
      <c r="E1346" s="46" t="s">
        <v>102</v>
      </c>
      <c r="F1346" s="45" t="s">
        <v>102</v>
      </c>
      <c r="G1346" s="46" t="s">
        <v>102</v>
      </c>
      <c r="H1346" s="47">
        <v>0</v>
      </c>
      <c r="I1346" s="47">
        <v>0</v>
      </c>
      <c r="J1346" s="46" t="s">
        <v>3696</v>
      </c>
      <c r="K1346" s="48">
        <v>0</v>
      </c>
      <c r="L1346" s="48" t="s">
        <v>116</v>
      </c>
      <c r="M1346" s="45" t="s">
        <v>117</v>
      </c>
      <c r="N1346" s="49">
        <v>0</v>
      </c>
      <c r="O1346" s="49">
        <v>0</v>
      </c>
      <c r="P1346" s="49">
        <v>0</v>
      </c>
      <c r="Q1346" s="45" t="s">
        <v>102</v>
      </c>
      <c r="R1346" s="45" t="s">
        <v>102</v>
      </c>
      <c r="S1346" s="45" t="s">
        <v>102</v>
      </c>
      <c r="T1346" s="45" t="s">
        <v>3746</v>
      </c>
      <c r="U1346" s="50">
        <v>4</v>
      </c>
    </row>
    <row r="1347" spans="2:21" ht="14.5" outlineLevel="3">
      <c r="B1347" s="43" t="s">
        <v>3951</v>
      </c>
      <c r="C1347" s="44" t="s">
        <v>3952</v>
      </c>
      <c r="D1347" s="45" t="s">
        <v>102</v>
      </c>
      <c r="E1347" s="46" t="s">
        <v>102</v>
      </c>
      <c r="F1347" s="45" t="s">
        <v>102</v>
      </c>
      <c r="G1347" s="46" t="s">
        <v>102</v>
      </c>
      <c r="H1347" s="47">
        <v>0</v>
      </c>
      <c r="I1347" s="47">
        <v>0</v>
      </c>
      <c r="J1347" s="46" t="s">
        <v>3696</v>
      </c>
      <c r="K1347" s="48">
        <v>0</v>
      </c>
      <c r="L1347" s="48" t="s">
        <v>116</v>
      </c>
      <c r="M1347" s="45" t="s">
        <v>117</v>
      </c>
      <c r="N1347" s="49">
        <v>0</v>
      </c>
      <c r="O1347" s="49">
        <v>0</v>
      </c>
      <c r="P1347" s="49">
        <v>0</v>
      </c>
      <c r="Q1347" s="45" t="s">
        <v>102</v>
      </c>
      <c r="R1347" s="45" t="s">
        <v>102</v>
      </c>
      <c r="S1347" s="45" t="s">
        <v>102</v>
      </c>
      <c r="T1347" s="45" t="s">
        <v>466</v>
      </c>
      <c r="U1347" s="50">
        <v>4</v>
      </c>
    </row>
    <row r="1348" spans="2:21" ht="14.5" outlineLevel="3">
      <c r="B1348" s="43" t="s">
        <v>3953</v>
      </c>
      <c r="C1348" s="44" t="s">
        <v>3954</v>
      </c>
      <c r="D1348" s="45" t="s">
        <v>102</v>
      </c>
      <c r="E1348" s="46" t="s">
        <v>102</v>
      </c>
      <c r="F1348" s="45" t="s">
        <v>102</v>
      </c>
      <c r="G1348" s="46" t="s">
        <v>102</v>
      </c>
      <c r="H1348" s="47">
        <v>0</v>
      </c>
      <c r="I1348" s="47">
        <v>0</v>
      </c>
      <c r="J1348" s="46" t="s">
        <v>3696</v>
      </c>
      <c r="K1348" s="48">
        <v>0</v>
      </c>
      <c r="L1348" s="48" t="s">
        <v>116</v>
      </c>
      <c r="M1348" s="45" t="s">
        <v>117</v>
      </c>
      <c r="N1348" s="49">
        <v>0</v>
      </c>
      <c r="O1348" s="49">
        <v>0</v>
      </c>
      <c r="P1348" s="49">
        <v>0</v>
      </c>
      <c r="Q1348" s="45" t="s">
        <v>102</v>
      </c>
      <c r="R1348" s="45" t="s">
        <v>102</v>
      </c>
      <c r="S1348" s="45" t="s">
        <v>102</v>
      </c>
      <c r="T1348" s="45" t="s">
        <v>472</v>
      </c>
      <c r="U1348" s="50">
        <v>4</v>
      </c>
    </row>
    <row r="1349" spans="2:21" ht="14.5" outlineLevel="3">
      <c r="B1349" s="43" t="s">
        <v>3955</v>
      </c>
      <c r="C1349" s="44" t="s">
        <v>3956</v>
      </c>
      <c r="D1349" s="45" t="s">
        <v>102</v>
      </c>
      <c r="E1349" s="46" t="s">
        <v>102</v>
      </c>
      <c r="F1349" s="45" t="s">
        <v>102</v>
      </c>
      <c r="G1349" s="46" t="s">
        <v>102</v>
      </c>
      <c r="H1349" s="47">
        <v>0</v>
      </c>
      <c r="I1349" s="47">
        <v>0</v>
      </c>
      <c r="J1349" s="46" t="s">
        <v>3696</v>
      </c>
      <c r="K1349" s="48">
        <v>0</v>
      </c>
      <c r="L1349" s="48" t="s">
        <v>116</v>
      </c>
      <c r="M1349" s="45" t="s">
        <v>117</v>
      </c>
      <c r="N1349" s="49">
        <v>0</v>
      </c>
      <c r="O1349" s="49">
        <v>0</v>
      </c>
      <c r="P1349" s="49">
        <v>0</v>
      </c>
      <c r="Q1349" s="45" t="s">
        <v>102</v>
      </c>
      <c r="R1349" s="45" t="s">
        <v>102</v>
      </c>
      <c r="S1349" s="45" t="s">
        <v>102</v>
      </c>
      <c r="T1349" s="45" t="s">
        <v>477</v>
      </c>
      <c r="U1349" s="50">
        <v>4</v>
      </c>
    </row>
    <row r="1350" spans="2:21" ht="14.5" outlineLevel="3">
      <c r="B1350" s="43" t="s">
        <v>3957</v>
      </c>
      <c r="C1350" s="44" t="s">
        <v>3958</v>
      </c>
      <c r="D1350" s="45" t="s">
        <v>102</v>
      </c>
      <c r="E1350" s="46" t="s">
        <v>102</v>
      </c>
      <c r="F1350" s="45" t="s">
        <v>102</v>
      </c>
      <c r="G1350" s="46" t="s">
        <v>102</v>
      </c>
      <c r="H1350" s="47">
        <v>0</v>
      </c>
      <c r="I1350" s="47">
        <v>0</v>
      </c>
      <c r="J1350" s="46" t="s">
        <v>3696</v>
      </c>
      <c r="K1350" s="48">
        <v>0</v>
      </c>
      <c r="L1350" s="48" t="s">
        <v>116</v>
      </c>
      <c r="M1350" s="45" t="s">
        <v>117</v>
      </c>
      <c r="N1350" s="49">
        <v>0</v>
      </c>
      <c r="O1350" s="49">
        <v>0</v>
      </c>
      <c r="P1350" s="49">
        <v>0</v>
      </c>
      <c r="Q1350" s="45" t="s">
        <v>102</v>
      </c>
      <c r="R1350" s="45" t="s">
        <v>102</v>
      </c>
      <c r="S1350" s="45" t="s">
        <v>102</v>
      </c>
      <c r="T1350" s="45" t="s">
        <v>482</v>
      </c>
      <c r="U1350" s="50">
        <v>4</v>
      </c>
    </row>
    <row r="1351" spans="2:21" ht="14.5" outlineLevel="3">
      <c r="B1351" s="43" t="s">
        <v>3959</v>
      </c>
      <c r="C1351" s="44" t="s">
        <v>3960</v>
      </c>
      <c r="D1351" s="45" t="s">
        <v>102</v>
      </c>
      <c r="E1351" s="46" t="s">
        <v>102</v>
      </c>
      <c r="F1351" s="45" t="s">
        <v>102</v>
      </c>
      <c r="G1351" s="46" t="s">
        <v>102</v>
      </c>
      <c r="H1351" s="47">
        <v>0</v>
      </c>
      <c r="I1351" s="47">
        <v>0</v>
      </c>
      <c r="J1351" s="46" t="s">
        <v>3696</v>
      </c>
      <c r="K1351" s="48">
        <v>0</v>
      </c>
      <c r="L1351" s="48" t="s">
        <v>116</v>
      </c>
      <c r="M1351" s="45" t="s">
        <v>117</v>
      </c>
      <c r="N1351" s="49">
        <v>0</v>
      </c>
      <c r="O1351" s="49">
        <v>0</v>
      </c>
      <c r="P1351" s="49">
        <v>0</v>
      </c>
      <c r="Q1351" s="45" t="s">
        <v>102</v>
      </c>
      <c r="R1351" s="45" t="s">
        <v>102</v>
      </c>
      <c r="S1351" s="45" t="s">
        <v>102</v>
      </c>
      <c r="T1351" s="45" t="s">
        <v>487</v>
      </c>
      <c r="U1351" s="50">
        <v>4</v>
      </c>
    </row>
    <row r="1352" spans="2:21" ht="14.5" outlineLevel="3">
      <c r="B1352" s="43" t="s">
        <v>3961</v>
      </c>
      <c r="C1352" s="44" t="s">
        <v>3962</v>
      </c>
      <c r="D1352" s="45" t="s">
        <v>102</v>
      </c>
      <c r="E1352" s="46" t="s">
        <v>102</v>
      </c>
      <c r="F1352" s="45" t="s">
        <v>102</v>
      </c>
      <c r="G1352" s="46" t="s">
        <v>102</v>
      </c>
      <c r="H1352" s="47">
        <v>0</v>
      </c>
      <c r="I1352" s="47">
        <v>0</v>
      </c>
      <c r="J1352" s="46" t="s">
        <v>3696</v>
      </c>
      <c r="K1352" s="48">
        <v>0</v>
      </c>
      <c r="L1352" s="48" t="s">
        <v>116</v>
      </c>
      <c r="M1352" s="45" t="s">
        <v>117</v>
      </c>
      <c r="N1352" s="49">
        <v>0</v>
      </c>
      <c r="O1352" s="49">
        <v>0</v>
      </c>
      <c r="P1352" s="49">
        <v>0</v>
      </c>
      <c r="Q1352" s="45" t="s">
        <v>102</v>
      </c>
      <c r="R1352" s="45" t="s">
        <v>102</v>
      </c>
      <c r="S1352" s="45" t="s">
        <v>102</v>
      </c>
      <c r="T1352" s="45" t="s">
        <v>3056</v>
      </c>
      <c r="U1352" s="50">
        <v>4</v>
      </c>
    </row>
    <row r="1353" spans="2:21" ht="14.5" outlineLevel="3">
      <c r="B1353" s="43" t="s">
        <v>3963</v>
      </c>
      <c r="C1353" s="44" t="s">
        <v>3964</v>
      </c>
      <c r="D1353" s="45" t="s">
        <v>102</v>
      </c>
      <c r="E1353" s="46" t="s">
        <v>102</v>
      </c>
      <c r="F1353" s="45" t="s">
        <v>102</v>
      </c>
      <c r="G1353" s="46" t="s">
        <v>102</v>
      </c>
      <c r="H1353" s="47">
        <v>0</v>
      </c>
      <c r="I1353" s="47">
        <v>0</v>
      </c>
      <c r="J1353" s="46" t="s">
        <v>3696</v>
      </c>
      <c r="K1353" s="48">
        <v>0</v>
      </c>
      <c r="L1353" s="48" t="s">
        <v>116</v>
      </c>
      <c r="M1353" s="45" t="s">
        <v>117</v>
      </c>
      <c r="N1353" s="49">
        <v>0</v>
      </c>
      <c r="O1353" s="49">
        <v>0</v>
      </c>
      <c r="P1353" s="49">
        <v>0</v>
      </c>
      <c r="Q1353" s="45" t="s">
        <v>102</v>
      </c>
      <c r="R1353" s="45" t="s">
        <v>102</v>
      </c>
      <c r="S1353" s="45" t="s">
        <v>102</v>
      </c>
      <c r="T1353" s="45" t="s">
        <v>3059</v>
      </c>
      <c r="U1353" s="50">
        <v>4</v>
      </c>
    </row>
    <row r="1354" spans="2:21" ht="14.5" outlineLevel="3">
      <c r="B1354" s="43" t="s">
        <v>3965</v>
      </c>
      <c r="C1354" s="44" t="s">
        <v>3966</v>
      </c>
      <c r="D1354" s="45" t="s">
        <v>102</v>
      </c>
      <c r="E1354" s="46" t="s">
        <v>102</v>
      </c>
      <c r="F1354" s="45" t="s">
        <v>102</v>
      </c>
      <c r="G1354" s="46" t="s">
        <v>102</v>
      </c>
      <c r="H1354" s="47">
        <v>0</v>
      </c>
      <c r="I1354" s="47">
        <v>0</v>
      </c>
      <c r="J1354" s="46" t="s">
        <v>3696</v>
      </c>
      <c r="K1354" s="48">
        <v>0</v>
      </c>
      <c r="L1354" s="48" t="s">
        <v>116</v>
      </c>
      <c r="M1354" s="45" t="s">
        <v>117</v>
      </c>
      <c r="N1354" s="49">
        <v>0</v>
      </c>
      <c r="O1354" s="49">
        <v>0</v>
      </c>
      <c r="P1354" s="49">
        <v>0</v>
      </c>
      <c r="Q1354" s="45" t="s">
        <v>102</v>
      </c>
      <c r="R1354" s="45" t="s">
        <v>102</v>
      </c>
      <c r="S1354" s="45" t="s">
        <v>102</v>
      </c>
      <c r="T1354" s="45" t="s">
        <v>2828</v>
      </c>
      <c r="U1354" s="50">
        <v>4</v>
      </c>
    </row>
    <row r="1355" spans="2:21" ht="14.5" outlineLevel="3">
      <c r="B1355" s="43" t="s">
        <v>3967</v>
      </c>
      <c r="C1355" s="44" t="s">
        <v>3968</v>
      </c>
      <c r="D1355" s="45" t="s">
        <v>102</v>
      </c>
      <c r="E1355" s="46" t="s">
        <v>102</v>
      </c>
      <c r="F1355" s="45" t="s">
        <v>102</v>
      </c>
      <c r="G1355" s="46" t="s">
        <v>102</v>
      </c>
      <c r="H1355" s="47">
        <v>0</v>
      </c>
      <c r="I1355" s="47">
        <v>0</v>
      </c>
      <c r="J1355" s="46" t="s">
        <v>3696</v>
      </c>
      <c r="K1355" s="48">
        <v>0</v>
      </c>
      <c r="L1355" s="48" t="s">
        <v>116</v>
      </c>
      <c r="M1355" s="45" t="s">
        <v>117</v>
      </c>
      <c r="N1355" s="49">
        <v>0</v>
      </c>
      <c r="O1355" s="49">
        <v>0</v>
      </c>
      <c r="P1355" s="49">
        <v>0</v>
      </c>
      <c r="Q1355" s="45" t="s">
        <v>102</v>
      </c>
      <c r="R1355" s="45" t="s">
        <v>102</v>
      </c>
      <c r="S1355" s="45" t="s">
        <v>102</v>
      </c>
      <c r="T1355" s="45" t="s">
        <v>3495</v>
      </c>
      <c r="U1355" s="50">
        <v>4</v>
      </c>
    </row>
    <row r="1356" spans="2:21" ht="14.5" outlineLevel="3">
      <c r="B1356" s="43" t="s">
        <v>3969</v>
      </c>
      <c r="C1356" s="44" t="s">
        <v>3970</v>
      </c>
      <c r="D1356" s="45" t="s">
        <v>102</v>
      </c>
      <c r="E1356" s="46" t="s">
        <v>102</v>
      </c>
      <c r="F1356" s="45" t="s">
        <v>102</v>
      </c>
      <c r="G1356" s="46" t="s">
        <v>102</v>
      </c>
      <c r="H1356" s="47">
        <v>0</v>
      </c>
      <c r="I1356" s="47">
        <v>0</v>
      </c>
      <c r="J1356" s="46" t="s">
        <v>3696</v>
      </c>
      <c r="K1356" s="48">
        <v>0</v>
      </c>
      <c r="L1356" s="48" t="s">
        <v>116</v>
      </c>
      <c r="M1356" s="45" t="s">
        <v>117</v>
      </c>
      <c r="N1356" s="49">
        <v>0</v>
      </c>
      <c r="O1356" s="49">
        <v>0</v>
      </c>
      <c r="P1356" s="49">
        <v>0</v>
      </c>
      <c r="Q1356" s="45" t="s">
        <v>102</v>
      </c>
      <c r="R1356" s="45" t="s">
        <v>102</v>
      </c>
      <c r="S1356" s="45" t="s">
        <v>102</v>
      </c>
      <c r="T1356" s="45" t="s">
        <v>2773</v>
      </c>
      <c r="U1356" s="50">
        <v>4</v>
      </c>
    </row>
    <row r="1357" spans="2:21" ht="14.5" outlineLevel="3">
      <c r="B1357" s="43" t="s">
        <v>3971</v>
      </c>
      <c r="C1357" s="44" t="s">
        <v>3972</v>
      </c>
      <c r="D1357" s="45" t="s">
        <v>102</v>
      </c>
      <c r="E1357" s="46" t="s">
        <v>102</v>
      </c>
      <c r="F1357" s="45" t="s">
        <v>102</v>
      </c>
      <c r="G1357" s="46" t="s">
        <v>102</v>
      </c>
      <c r="H1357" s="47">
        <v>0</v>
      </c>
      <c r="I1357" s="47">
        <v>0</v>
      </c>
      <c r="J1357" s="46" t="s">
        <v>3696</v>
      </c>
      <c r="K1357" s="48">
        <v>0</v>
      </c>
      <c r="L1357" s="48" t="s">
        <v>116</v>
      </c>
      <c r="M1357" s="45" t="s">
        <v>117</v>
      </c>
      <c r="N1357" s="49">
        <v>0</v>
      </c>
      <c r="O1357" s="49">
        <v>0</v>
      </c>
      <c r="P1357" s="49">
        <v>0</v>
      </c>
      <c r="Q1357" s="45" t="s">
        <v>102</v>
      </c>
      <c r="R1357" s="45" t="s">
        <v>102</v>
      </c>
      <c r="S1357" s="45" t="s">
        <v>102</v>
      </c>
      <c r="T1357" s="45" t="s">
        <v>2666</v>
      </c>
      <c r="U1357" s="50">
        <v>4</v>
      </c>
    </row>
    <row r="1358" spans="2:21" ht="14.5" outlineLevel="3">
      <c r="B1358" s="43" t="s">
        <v>3973</v>
      </c>
      <c r="C1358" s="44" t="s">
        <v>3974</v>
      </c>
      <c r="D1358" s="45" t="s">
        <v>102</v>
      </c>
      <c r="E1358" s="46" t="s">
        <v>102</v>
      </c>
      <c r="F1358" s="45" t="s">
        <v>102</v>
      </c>
      <c r="G1358" s="46" t="s">
        <v>102</v>
      </c>
      <c r="H1358" s="47">
        <v>0</v>
      </c>
      <c r="I1358" s="47">
        <v>0</v>
      </c>
      <c r="J1358" s="46" t="s">
        <v>3696</v>
      </c>
      <c r="K1358" s="48">
        <v>0</v>
      </c>
      <c r="L1358" s="48" t="s">
        <v>116</v>
      </c>
      <c r="M1358" s="45" t="s">
        <v>117</v>
      </c>
      <c r="N1358" s="49">
        <v>0</v>
      </c>
      <c r="O1358" s="49">
        <v>0</v>
      </c>
      <c r="P1358" s="49">
        <v>0</v>
      </c>
      <c r="Q1358" s="45" t="s">
        <v>102</v>
      </c>
      <c r="R1358" s="45" t="s">
        <v>102</v>
      </c>
      <c r="S1358" s="45" t="s">
        <v>102</v>
      </c>
      <c r="T1358" s="45" t="s">
        <v>3504</v>
      </c>
      <c r="U1358" s="50">
        <v>4</v>
      </c>
    </row>
    <row r="1359" spans="2:21" ht="14.5" outlineLevel="3">
      <c r="B1359" s="43" t="s">
        <v>3975</v>
      </c>
      <c r="C1359" s="44" t="s">
        <v>3976</v>
      </c>
      <c r="D1359" s="45" t="s">
        <v>102</v>
      </c>
      <c r="E1359" s="46" t="s">
        <v>102</v>
      </c>
      <c r="F1359" s="45" t="s">
        <v>102</v>
      </c>
      <c r="G1359" s="46" t="s">
        <v>102</v>
      </c>
      <c r="H1359" s="47">
        <v>0</v>
      </c>
      <c r="I1359" s="47">
        <v>0</v>
      </c>
      <c r="J1359" s="46" t="s">
        <v>3696</v>
      </c>
      <c r="K1359" s="48">
        <v>0</v>
      </c>
      <c r="L1359" s="48" t="s">
        <v>116</v>
      </c>
      <c r="M1359" s="45" t="s">
        <v>117</v>
      </c>
      <c r="N1359" s="49">
        <v>0</v>
      </c>
      <c r="O1359" s="49">
        <v>0</v>
      </c>
      <c r="P1359" s="49">
        <v>0</v>
      </c>
      <c r="Q1359" s="45" t="s">
        <v>102</v>
      </c>
      <c r="R1359" s="45" t="s">
        <v>102</v>
      </c>
      <c r="S1359" s="45" t="s">
        <v>102</v>
      </c>
      <c r="T1359" s="45" t="s">
        <v>3773</v>
      </c>
      <c r="U1359" s="50">
        <v>4</v>
      </c>
    </row>
    <row r="1360" spans="2:21" ht="14.5" outlineLevel="3">
      <c r="B1360" s="43" t="s">
        <v>3977</v>
      </c>
      <c r="C1360" s="44" t="s">
        <v>3978</v>
      </c>
      <c r="D1360" s="45" t="s">
        <v>102</v>
      </c>
      <c r="E1360" s="46" t="s">
        <v>102</v>
      </c>
      <c r="F1360" s="45" t="s">
        <v>102</v>
      </c>
      <c r="G1360" s="46" t="s">
        <v>102</v>
      </c>
      <c r="H1360" s="47">
        <v>0</v>
      </c>
      <c r="I1360" s="47">
        <v>0</v>
      </c>
      <c r="J1360" s="46" t="s">
        <v>3696</v>
      </c>
      <c r="K1360" s="48">
        <v>0</v>
      </c>
      <c r="L1360" s="48" t="s">
        <v>116</v>
      </c>
      <c r="M1360" s="45" t="s">
        <v>117</v>
      </c>
      <c r="N1360" s="49">
        <v>0</v>
      </c>
      <c r="O1360" s="49">
        <v>0</v>
      </c>
      <c r="P1360" s="49">
        <v>0</v>
      </c>
      <c r="Q1360" s="45" t="s">
        <v>102</v>
      </c>
      <c r="R1360" s="45" t="s">
        <v>102</v>
      </c>
      <c r="S1360" s="45" t="s">
        <v>102</v>
      </c>
      <c r="T1360" s="45" t="s">
        <v>3088</v>
      </c>
      <c r="U1360" s="50">
        <v>4</v>
      </c>
    </row>
    <row r="1361" spans="2:21" ht="14.5" outlineLevel="3">
      <c r="B1361" s="43" t="s">
        <v>3979</v>
      </c>
      <c r="C1361" s="44" t="s">
        <v>3980</v>
      </c>
      <c r="D1361" s="45" t="s">
        <v>102</v>
      </c>
      <c r="E1361" s="46" t="s">
        <v>102</v>
      </c>
      <c r="F1361" s="45" t="s">
        <v>102</v>
      </c>
      <c r="G1361" s="46" t="s">
        <v>102</v>
      </c>
      <c r="H1361" s="47">
        <v>0</v>
      </c>
      <c r="I1361" s="47">
        <v>0</v>
      </c>
      <c r="J1361" s="46" t="s">
        <v>3696</v>
      </c>
      <c r="K1361" s="48">
        <v>0</v>
      </c>
      <c r="L1361" s="48" t="s">
        <v>116</v>
      </c>
      <c r="M1361" s="45" t="s">
        <v>117</v>
      </c>
      <c r="N1361" s="49">
        <v>0</v>
      </c>
      <c r="O1361" s="49">
        <v>0</v>
      </c>
      <c r="P1361" s="49">
        <v>0</v>
      </c>
      <c r="Q1361" s="45" t="s">
        <v>102</v>
      </c>
      <c r="R1361" s="45" t="s">
        <v>102</v>
      </c>
      <c r="S1361" s="45" t="s">
        <v>102</v>
      </c>
      <c r="T1361" s="45" t="s">
        <v>3091</v>
      </c>
      <c r="U1361" s="50">
        <v>4</v>
      </c>
    </row>
    <row r="1362" spans="2:21" ht="14.5" outlineLevel="2">
      <c r="B1362" s="35" t="s">
        <v>3981</v>
      </c>
      <c r="C1362" s="36" t="s">
        <v>3982</v>
      </c>
      <c r="D1362" s="37" t="s">
        <v>102</v>
      </c>
      <c r="E1362" s="38" t="s">
        <v>102</v>
      </c>
      <c r="F1362" s="37" t="s">
        <v>102</v>
      </c>
      <c r="G1362" s="38" t="s">
        <v>102</v>
      </c>
      <c r="H1362" s="39">
        <v>0</v>
      </c>
      <c r="I1362" s="39">
        <v>0</v>
      </c>
      <c r="J1362" s="38" t="s">
        <v>3696</v>
      </c>
      <c r="K1362" s="40">
        <v>0</v>
      </c>
      <c r="L1362" s="40" t="s">
        <v>116</v>
      </c>
      <c r="M1362" s="37" t="s">
        <v>117</v>
      </c>
      <c r="N1362" s="41">
        <v>0</v>
      </c>
      <c r="O1362" s="41">
        <v>0</v>
      </c>
      <c r="P1362" s="41">
        <v>0</v>
      </c>
      <c r="Q1362" s="37" t="s">
        <v>102</v>
      </c>
      <c r="R1362" s="37" t="s">
        <v>102</v>
      </c>
      <c r="S1362" s="37" t="s">
        <v>102</v>
      </c>
      <c r="T1362" s="37" t="s">
        <v>3780</v>
      </c>
      <c r="U1362" s="42">
        <v>4</v>
      </c>
    </row>
    <row r="1363" spans="2:21" ht="14.5" outlineLevel="3">
      <c r="B1363" s="43" t="s">
        <v>3983</v>
      </c>
      <c r="C1363" s="44" t="s">
        <v>3984</v>
      </c>
      <c r="D1363" s="45" t="s">
        <v>102</v>
      </c>
      <c r="E1363" s="46" t="s">
        <v>102</v>
      </c>
      <c r="F1363" s="45" t="s">
        <v>102</v>
      </c>
      <c r="G1363" s="46" t="s">
        <v>102</v>
      </c>
      <c r="H1363" s="47">
        <v>0</v>
      </c>
      <c r="I1363" s="47">
        <v>0</v>
      </c>
      <c r="J1363" s="46" t="s">
        <v>3696</v>
      </c>
      <c r="K1363" s="48">
        <v>0</v>
      </c>
      <c r="L1363" s="48" t="s">
        <v>116</v>
      </c>
      <c r="M1363" s="45" t="s">
        <v>117</v>
      </c>
      <c r="N1363" s="49">
        <v>0</v>
      </c>
      <c r="O1363" s="49">
        <v>0</v>
      </c>
      <c r="P1363" s="49">
        <v>0</v>
      </c>
      <c r="Q1363" s="45" t="s">
        <v>102</v>
      </c>
      <c r="R1363" s="45" t="s">
        <v>102</v>
      </c>
      <c r="S1363" s="45" t="s">
        <v>102</v>
      </c>
      <c r="T1363" s="45" t="s">
        <v>3783</v>
      </c>
      <c r="U1363" s="50">
        <v>4</v>
      </c>
    </row>
    <row r="1364" spans="2:21" ht="14.5" outlineLevel="3">
      <c r="B1364" s="43" t="s">
        <v>3985</v>
      </c>
      <c r="C1364" s="44" t="s">
        <v>3986</v>
      </c>
      <c r="D1364" s="45" t="s">
        <v>102</v>
      </c>
      <c r="E1364" s="46" t="s">
        <v>102</v>
      </c>
      <c r="F1364" s="45" t="s">
        <v>102</v>
      </c>
      <c r="G1364" s="46" t="s">
        <v>102</v>
      </c>
      <c r="H1364" s="47">
        <v>0</v>
      </c>
      <c r="I1364" s="47">
        <v>0</v>
      </c>
      <c r="J1364" s="46" t="s">
        <v>3696</v>
      </c>
      <c r="K1364" s="48">
        <v>0</v>
      </c>
      <c r="L1364" s="48" t="s">
        <v>116</v>
      </c>
      <c r="M1364" s="45" t="s">
        <v>117</v>
      </c>
      <c r="N1364" s="49">
        <v>0</v>
      </c>
      <c r="O1364" s="49">
        <v>0</v>
      </c>
      <c r="P1364" s="49">
        <v>0</v>
      </c>
      <c r="Q1364" s="45" t="s">
        <v>102</v>
      </c>
      <c r="R1364" s="45" t="s">
        <v>102</v>
      </c>
      <c r="S1364" s="45" t="s">
        <v>102</v>
      </c>
      <c r="T1364" s="45" t="s">
        <v>3094</v>
      </c>
      <c r="U1364" s="50">
        <v>4</v>
      </c>
    </row>
    <row r="1365" spans="2:21" ht="14.5" outlineLevel="3">
      <c r="B1365" s="43" t="s">
        <v>3987</v>
      </c>
      <c r="C1365" s="44" t="s">
        <v>3988</v>
      </c>
      <c r="D1365" s="45" t="s">
        <v>102</v>
      </c>
      <c r="E1365" s="46" t="s">
        <v>102</v>
      </c>
      <c r="F1365" s="45" t="s">
        <v>102</v>
      </c>
      <c r="G1365" s="46" t="s">
        <v>102</v>
      </c>
      <c r="H1365" s="47">
        <v>0</v>
      </c>
      <c r="I1365" s="47">
        <v>0</v>
      </c>
      <c r="J1365" s="46" t="s">
        <v>3788</v>
      </c>
      <c r="K1365" s="48">
        <v>0</v>
      </c>
      <c r="L1365" s="48" t="s">
        <v>116</v>
      </c>
      <c r="M1365" s="45" t="s">
        <v>117</v>
      </c>
      <c r="N1365" s="49">
        <v>0</v>
      </c>
      <c r="O1365" s="49">
        <v>0</v>
      </c>
      <c r="P1365" s="49">
        <v>0</v>
      </c>
      <c r="Q1365" s="45" t="s">
        <v>102</v>
      </c>
      <c r="R1365" s="45" t="s">
        <v>102</v>
      </c>
      <c r="S1365" s="45" t="s">
        <v>102</v>
      </c>
      <c r="T1365" s="45" t="s">
        <v>3789</v>
      </c>
      <c r="U1365" s="50">
        <v>4</v>
      </c>
    </row>
    <row r="1366" spans="2:21" ht="14.5" outlineLevel="3">
      <c r="B1366" s="43" t="s">
        <v>3989</v>
      </c>
      <c r="C1366" s="44" t="s">
        <v>3990</v>
      </c>
      <c r="D1366" s="45" t="s">
        <v>102</v>
      </c>
      <c r="E1366" s="46" t="s">
        <v>102</v>
      </c>
      <c r="F1366" s="45" t="s">
        <v>102</v>
      </c>
      <c r="G1366" s="46" t="s">
        <v>102</v>
      </c>
      <c r="H1366" s="47">
        <v>0</v>
      </c>
      <c r="I1366" s="47">
        <v>0</v>
      </c>
      <c r="J1366" s="46" t="s">
        <v>3696</v>
      </c>
      <c r="K1366" s="48">
        <v>0</v>
      </c>
      <c r="L1366" s="48" t="s">
        <v>116</v>
      </c>
      <c r="M1366" s="45" t="s">
        <v>117</v>
      </c>
      <c r="N1366" s="49">
        <v>0</v>
      </c>
      <c r="O1366" s="49">
        <v>0</v>
      </c>
      <c r="P1366" s="49">
        <v>0</v>
      </c>
      <c r="Q1366" s="45" t="s">
        <v>102</v>
      </c>
      <c r="R1366" s="45" t="s">
        <v>102</v>
      </c>
      <c r="S1366" s="45" t="s">
        <v>102</v>
      </c>
      <c r="T1366" s="45" t="s">
        <v>3792</v>
      </c>
      <c r="U1366" s="50">
        <v>4</v>
      </c>
    </row>
    <row r="1367" spans="2:21" ht="14.5" outlineLevel="3">
      <c r="B1367" s="43" t="s">
        <v>3991</v>
      </c>
      <c r="C1367" s="44" t="s">
        <v>3992</v>
      </c>
      <c r="D1367" s="45" t="s">
        <v>392</v>
      </c>
      <c r="E1367" s="46" t="s">
        <v>102</v>
      </c>
      <c r="F1367" s="45" t="s">
        <v>102</v>
      </c>
      <c r="G1367" s="46" t="s">
        <v>102</v>
      </c>
      <c r="H1367" s="47">
        <v>0</v>
      </c>
      <c r="I1367" s="47">
        <v>0</v>
      </c>
      <c r="J1367" s="46" t="s">
        <v>3696</v>
      </c>
      <c r="K1367" s="48">
        <v>0</v>
      </c>
      <c r="L1367" s="48" t="s">
        <v>116</v>
      </c>
      <c r="M1367" s="45" t="s">
        <v>117</v>
      </c>
      <c r="N1367" s="49">
        <v>0</v>
      </c>
      <c r="O1367" s="49">
        <v>0</v>
      </c>
      <c r="P1367" s="49">
        <v>0</v>
      </c>
      <c r="Q1367" s="45" t="s">
        <v>102</v>
      </c>
      <c r="R1367" s="45" t="s">
        <v>102</v>
      </c>
      <c r="S1367" s="45" t="s">
        <v>102</v>
      </c>
      <c r="T1367" s="45" t="s">
        <v>3431</v>
      </c>
      <c r="U1367" s="50">
        <v>4</v>
      </c>
    </row>
    <row r="1368" spans="2:21" ht="14.5" outlineLevel="2">
      <c r="B1368" s="35" t="s">
        <v>3993</v>
      </c>
      <c r="C1368" s="36" t="s">
        <v>3994</v>
      </c>
      <c r="D1368" s="37" t="s">
        <v>102</v>
      </c>
      <c r="E1368" s="38" t="s">
        <v>102</v>
      </c>
      <c r="F1368" s="37" t="s">
        <v>102</v>
      </c>
      <c r="G1368" s="38" t="s">
        <v>102</v>
      </c>
      <c r="H1368" s="39">
        <v>0</v>
      </c>
      <c r="I1368" s="39">
        <v>0</v>
      </c>
      <c r="J1368" s="38" t="s">
        <v>102</v>
      </c>
      <c r="K1368" s="40">
        <v>0</v>
      </c>
      <c r="L1368" s="40" t="s">
        <v>102</v>
      </c>
      <c r="M1368" s="37" t="s">
        <v>102</v>
      </c>
      <c r="N1368" s="41">
        <v>0</v>
      </c>
      <c r="O1368" s="41">
        <v>0</v>
      </c>
      <c r="P1368" s="41">
        <v>0</v>
      </c>
      <c r="Q1368" s="37" t="s">
        <v>102</v>
      </c>
      <c r="R1368" s="37" t="s">
        <v>102</v>
      </c>
      <c r="S1368" s="37" t="s">
        <v>3995</v>
      </c>
      <c r="T1368" s="37" t="s">
        <v>102</v>
      </c>
      <c r="U1368" s="42">
        <v>3</v>
      </c>
    </row>
    <row r="1369" spans="2:21" ht="14.5" outlineLevel="3">
      <c r="B1369" s="43" t="s">
        <v>3996</v>
      </c>
      <c r="C1369" s="44" t="s">
        <v>3997</v>
      </c>
      <c r="D1369" s="45" t="s">
        <v>102</v>
      </c>
      <c r="E1369" s="46" t="s">
        <v>102</v>
      </c>
      <c r="F1369" s="45" t="s">
        <v>102</v>
      </c>
      <c r="G1369" s="46" t="s">
        <v>102</v>
      </c>
      <c r="H1369" s="47">
        <v>0</v>
      </c>
      <c r="I1369" s="47">
        <v>0</v>
      </c>
      <c r="J1369" s="46" t="s">
        <v>2805</v>
      </c>
      <c r="K1369" s="48">
        <v>1</v>
      </c>
      <c r="L1369" s="48" t="s">
        <v>2614</v>
      </c>
      <c r="M1369" s="45" t="s">
        <v>117</v>
      </c>
      <c r="N1369" s="49">
        <v>0</v>
      </c>
      <c r="O1369" s="49">
        <v>0</v>
      </c>
      <c r="P1369" s="49">
        <v>0</v>
      </c>
      <c r="Q1369" s="45" t="s">
        <v>102</v>
      </c>
      <c r="R1369" s="45" t="s">
        <v>102</v>
      </c>
      <c r="S1369" s="45" t="s">
        <v>102</v>
      </c>
      <c r="T1369" s="45" t="s">
        <v>826</v>
      </c>
      <c r="U1369" s="50">
        <v>4</v>
      </c>
    </row>
    <row r="1370" spans="2:21" ht="14.5" outlineLevel="3">
      <c r="B1370" s="43" t="s">
        <v>3998</v>
      </c>
      <c r="C1370" s="44" t="s">
        <v>3999</v>
      </c>
      <c r="D1370" s="45" t="s">
        <v>102</v>
      </c>
      <c r="E1370" s="46" t="s">
        <v>102</v>
      </c>
      <c r="F1370" s="45" t="s">
        <v>102</v>
      </c>
      <c r="G1370" s="46" t="s">
        <v>102</v>
      </c>
      <c r="H1370" s="47">
        <v>0</v>
      </c>
      <c r="I1370" s="47">
        <v>0</v>
      </c>
      <c r="J1370" s="46" t="s">
        <v>2805</v>
      </c>
      <c r="K1370" s="48">
        <v>1</v>
      </c>
      <c r="L1370" s="48" t="s">
        <v>2614</v>
      </c>
      <c r="M1370" s="45" t="s">
        <v>117</v>
      </c>
      <c r="N1370" s="49">
        <v>0</v>
      </c>
      <c r="O1370" s="49">
        <v>0</v>
      </c>
      <c r="P1370" s="49">
        <v>0</v>
      </c>
      <c r="Q1370" s="45" t="s">
        <v>102</v>
      </c>
      <c r="R1370" s="45" t="s">
        <v>102</v>
      </c>
      <c r="S1370" s="45" t="s">
        <v>102</v>
      </c>
      <c r="T1370" s="45" t="s">
        <v>2904</v>
      </c>
      <c r="U1370" s="50">
        <v>4</v>
      </c>
    </row>
    <row r="1371" spans="2:21" ht="14.5" outlineLevel="3">
      <c r="B1371" s="43" t="s">
        <v>4000</v>
      </c>
      <c r="C1371" s="44" t="s">
        <v>4001</v>
      </c>
      <c r="D1371" s="45" t="s">
        <v>4002</v>
      </c>
      <c r="E1371" s="46" t="s">
        <v>102</v>
      </c>
      <c r="F1371" s="45" t="s">
        <v>102</v>
      </c>
      <c r="G1371" s="46" t="s">
        <v>102</v>
      </c>
      <c r="H1371" s="47">
        <v>0</v>
      </c>
      <c r="I1371" s="47">
        <v>0</v>
      </c>
      <c r="J1371" s="46" t="s">
        <v>2805</v>
      </c>
      <c r="K1371" s="48">
        <v>1</v>
      </c>
      <c r="L1371" s="48" t="s">
        <v>2614</v>
      </c>
      <c r="M1371" s="45" t="s">
        <v>117</v>
      </c>
      <c r="N1371" s="49">
        <v>0</v>
      </c>
      <c r="O1371" s="49">
        <v>0</v>
      </c>
      <c r="P1371" s="49">
        <v>0</v>
      </c>
      <c r="Q1371" s="45" t="s">
        <v>102</v>
      </c>
      <c r="R1371" s="45" t="s">
        <v>102</v>
      </c>
      <c r="S1371" s="45" t="s">
        <v>102</v>
      </c>
      <c r="T1371" s="45" t="s">
        <v>3415</v>
      </c>
      <c r="U1371" s="50">
        <v>4</v>
      </c>
    </row>
    <row r="1372" spans="2:21" ht="14.5" outlineLevel="3">
      <c r="B1372" s="43" t="s">
        <v>4003</v>
      </c>
      <c r="C1372" s="44" t="s">
        <v>4004</v>
      </c>
      <c r="D1372" s="45" t="s">
        <v>392</v>
      </c>
      <c r="E1372" s="46" t="s">
        <v>102</v>
      </c>
      <c r="F1372" s="45" t="s">
        <v>102</v>
      </c>
      <c r="G1372" s="46" t="s">
        <v>102</v>
      </c>
      <c r="H1372" s="47">
        <v>0</v>
      </c>
      <c r="I1372" s="47">
        <v>0</v>
      </c>
      <c r="J1372" s="46" t="s">
        <v>2805</v>
      </c>
      <c r="K1372" s="48">
        <v>1</v>
      </c>
      <c r="L1372" s="48" t="s">
        <v>2614</v>
      </c>
      <c r="M1372" s="45" t="s">
        <v>117</v>
      </c>
      <c r="N1372" s="49">
        <v>0</v>
      </c>
      <c r="O1372" s="49">
        <v>0</v>
      </c>
      <c r="P1372" s="49">
        <v>0</v>
      </c>
      <c r="Q1372" s="45" t="s">
        <v>102</v>
      </c>
      <c r="R1372" s="45" t="s">
        <v>102</v>
      </c>
      <c r="S1372" s="45" t="s">
        <v>102</v>
      </c>
      <c r="T1372" s="45" t="s">
        <v>4005</v>
      </c>
      <c r="U1372" s="50">
        <v>4</v>
      </c>
    </row>
    <row r="1373" spans="2:21" ht="14.5" outlineLevel="3">
      <c r="B1373" s="43" t="s">
        <v>4006</v>
      </c>
      <c r="C1373" s="44" t="s">
        <v>4007</v>
      </c>
      <c r="D1373" s="45" t="s">
        <v>392</v>
      </c>
      <c r="E1373" s="46" t="s">
        <v>102</v>
      </c>
      <c r="F1373" s="45" t="s">
        <v>102</v>
      </c>
      <c r="G1373" s="46" t="s">
        <v>102</v>
      </c>
      <c r="H1373" s="47">
        <v>0</v>
      </c>
      <c r="I1373" s="47">
        <v>0</v>
      </c>
      <c r="J1373" s="46" t="s">
        <v>2805</v>
      </c>
      <c r="K1373" s="48">
        <v>1</v>
      </c>
      <c r="L1373" s="48" t="s">
        <v>2614</v>
      </c>
      <c r="M1373" s="45" t="s">
        <v>117</v>
      </c>
      <c r="N1373" s="49">
        <v>0</v>
      </c>
      <c r="O1373" s="49">
        <v>0</v>
      </c>
      <c r="P1373" s="49">
        <v>0</v>
      </c>
      <c r="Q1373" s="45" t="s">
        <v>102</v>
      </c>
      <c r="R1373" s="45" t="s">
        <v>102</v>
      </c>
      <c r="S1373" s="45" t="s">
        <v>102</v>
      </c>
      <c r="T1373" s="45" t="s">
        <v>2854</v>
      </c>
      <c r="U1373" s="50">
        <v>4</v>
      </c>
    </row>
    <row r="1374" spans="2:21" ht="14.5" outlineLevel="3">
      <c r="B1374" s="43" t="s">
        <v>4008</v>
      </c>
      <c r="C1374" s="44" t="s">
        <v>4009</v>
      </c>
      <c r="D1374" s="45" t="s">
        <v>102</v>
      </c>
      <c r="E1374" s="46" t="s">
        <v>102</v>
      </c>
      <c r="F1374" s="45" t="s">
        <v>102</v>
      </c>
      <c r="G1374" s="46" t="s">
        <v>102</v>
      </c>
      <c r="H1374" s="47">
        <v>0</v>
      </c>
      <c r="I1374" s="47">
        <v>0</v>
      </c>
      <c r="J1374" s="46" t="s">
        <v>102</v>
      </c>
      <c r="K1374" s="48">
        <v>0</v>
      </c>
      <c r="L1374" s="48" t="s">
        <v>102</v>
      </c>
      <c r="M1374" s="45" t="s">
        <v>102</v>
      </c>
      <c r="N1374" s="49">
        <v>0</v>
      </c>
      <c r="O1374" s="49">
        <v>0</v>
      </c>
      <c r="P1374" s="49">
        <v>0</v>
      </c>
      <c r="Q1374" s="45" t="s">
        <v>102</v>
      </c>
      <c r="R1374" s="45" t="s">
        <v>102</v>
      </c>
      <c r="S1374" s="45" t="s">
        <v>4010</v>
      </c>
      <c r="T1374" s="45" t="s">
        <v>102</v>
      </c>
      <c r="U1374" s="50">
        <v>3</v>
      </c>
    </row>
    <row r="1375" spans="2:21" ht="14.5" outlineLevel="3">
      <c r="B1375" s="43" t="s">
        <v>4011</v>
      </c>
      <c r="C1375" s="44" t="s">
        <v>4012</v>
      </c>
      <c r="D1375" s="45" t="s">
        <v>102</v>
      </c>
      <c r="E1375" s="46" t="s">
        <v>102</v>
      </c>
      <c r="F1375" s="45" t="s">
        <v>102</v>
      </c>
      <c r="G1375" s="46" t="s">
        <v>102</v>
      </c>
      <c r="H1375" s="47">
        <v>0</v>
      </c>
      <c r="I1375" s="47">
        <v>0</v>
      </c>
      <c r="J1375" s="46" t="s">
        <v>3414</v>
      </c>
      <c r="K1375" s="48">
        <v>1</v>
      </c>
      <c r="L1375" s="48" t="s">
        <v>2614</v>
      </c>
      <c r="M1375" s="45" t="s">
        <v>117</v>
      </c>
      <c r="N1375" s="49">
        <v>0</v>
      </c>
      <c r="O1375" s="49">
        <v>0</v>
      </c>
      <c r="P1375" s="49">
        <v>0</v>
      </c>
      <c r="Q1375" s="45" t="s">
        <v>102</v>
      </c>
      <c r="R1375" s="45" t="s">
        <v>102</v>
      </c>
      <c r="S1375" s="45" t="s">
        <v>102</v>
      </c>
      <c r="T1375" s="45" t="s">
        <v>223</v>
      </c>
      <c r="U1375" s="50">
        <v>4</v>
      </c>
    </row>
    <row r="1376" spans="2:21" ht="14.5" outlineLevel="3">
      <c r="B1376" s="43" t="s">
        <v>4013</v>
      </c>
      <c r="C1376" s="44" t="s">
        <v>4014</v>
      </c>
      <c r="D1376" s="45" t="s">
        <v>102</v>
      </c>
      <c r="E1376" s="46" t="s">
        <v>102</v>
      </c>
      <c r="F1376" s="45" t="s">
        <v>102</v>
      </c>
      <c r="G1376" s="46" t="s">
        <v>102</v>
      </c>
      <c r="H1376" s="47">
        <v>0</v>
      </c>
      <c r="I1376" s="47">
        <v>0</v>
      </c>
      <c r="J1376" s="46" t="s">
        <v>3414</v>
      </c>
      <c r="K1376" s="48">
        <v>1</v>
      </c>
      <c r="L1376" s="48" t="s">
        <v>2614</v>
      </c>
      <c r="M1376" s="45" t="s">
        <v>117</v>
      </c>
      <c r="N1376" s="49">
        <v>0</v>
      </c>
      <c r="O1376" s="49">
        <v>0</v>
      </c>
      <c r="P1376" s="49">
        <v>0</v>
      </c>
      <c r="Q1376" s="45" t="s">
        <v>102</v>
      </c>
      <c r="R1376" s="45" t="s">
        <v>102</v>
      </c>
      <c r="S1376" s="45" t="s">
        <v>102</v>
      </c>
      <c r="T1376" s="45" t="s">
        <v>778</v>
      </c>
      <c r="U1376" s="50">
        <v>4</v>
      </c>
    </row>
    <row r="1377" spans="2:21" ht="14.5" outlineLevel="3">
      <c r="B1377" s="43" t="s">
        <v>4015</v>
      </c>
      <c r="C1377" s="44" t="s">
        <v>4016</v>
      </c>
      <c r="D1377" s="45" t="s">
        <v>102</v>
      </c>
      <c r="E1377" s="46" t="s">
        <v>102</v>
      </c>
      <c r="F1377" s="45" t="s">
        <v>102</v>
      </c>
      <c r="G1377" s="46" t="s">
        <v>102</v>
      </c>
      <c r="H1377" s="47">
        <v>0</v>
      </c>
      <c r="I1377" s="47">
        <v>0</v>
      </c>
      <c r="J1377" s="46" t="s">
        <v>3414</v>
      </c>
      <c r="K1377" s="48">
        <v>1</v>
      </c>
      <c r="L1377" s="48" t="s">
        <v>2614</v>
      </c>
      <c r="M1377" s="45" t="s">
        <v>117</v>
      </c>
      <c r="N1377" s="49">
        <v>0</v>
      </c>
      <c r="O1377" s="49">
        <v>0</v>
      </c>
      <c r="P1377" s="49">
        <v>0</v>
      </c>
      <c r="Q1377" s="45" t="s">
        <v>102</v>
      </c>
      <c r="R1377" s="45" t="s">
        <v>102</v>
      </c>
      <c r="S1377" s="45" t="s">
        <v>102</v>
      </c>
      <c r="T1377" s="45" t="s">
        <v>831</v>
      </c>
      <c r="U1377" s="50">
        <v>4</v>
      </c>
    </row>
    <row r="1378" spans="2:21" ht="14.5" outlineLevel="3">
      <c r="B1378" s="43" t="s">
        <v>4017</v>
      </c>
      <c r="C1378" s="44" t="s">
        <v>4018</v>
      </c>
      <c r="D1378" s="45" t="s">
        <v>102</v>
      </c>
      <c r="E1378" s="46" t="s">
        <v>102</v>
      </c>
      <c r="F1378" s="45" t="s">
        <v>102</v>
      </c>
      <c r="G1378" s="46" t="s">
        <v>102</v>
      </c>
      <c r="H1378" s="47">
        <v>0</v>
      </c>
      <c r="I1378" s="47">
        <v>0</v>
      </c>
      <c r="J1378" s="46" t="s">
        <v>3414</v>
      </c>
      <c r="K1378" s="48">
        <v>1</v>
      </c>
      <c r="L1378" s="48" t="s">
        <v>2614</v>
      </c>
      <c r="M1378" s="45" t="s">
        <v>117</v>
      </c>
      <c r="N1378" s="49">
        <v>0</v>
      </c>
      <c r="O1378" s="49">
        <v>0</v>
      </c>
      <c r="P1378" s="49">
        <v>0</v>
      </c>
      <c r="Q1378" s="45" t="s">
        <v>102</v>
      </c>
      <c r="R1378" s="45" t="s">
        <v>102</v>
      </c>
      <c r="S1378" s="45" t="s">
        <v>102</v>
      </c>
      <c r="T1378" s="45" t="s">
        <v>835</v>
      </c>
      <c r="U1378" s="50">
        <v>4</v>
      </c>
    </row>
    <row r="1379" spans="2:21" ht="14.5" outlineLevel="3">
      <c r="B1379" s="43" t="s">
        <v>4019</v>
      </c>
      <c r="C1379" s="44" t="s">
        <v>4020</v>
      </c>
      <c r="D1379" s="45" t="s">
        <v>102</v>
      </c>
      <c r="E1379" s="46" t="s">
        <v>102</v>
      </c>
      <c r="F1379" s="45" t="s">
        <v>102</v>
      </c>
      <c r="G1379" s="46" t="s">
        <v>102</v>
      </c>
      <c r="H1379" s="47">
        <v>0</v>
      </c>
      <c r="I1379" s="47">
        <v>0</v>
      </c>
      <c r="J1379" s="46" t="s">
        <v>3414</v>
      </c>
      <c r="K1379" s="48">
        <v>1</v>
      </c>
      <c r="L1379" s="48" t="s">
        <v>2614</v>
      </c>
      <c r="M1379" s="45" t="s">
        <v>117</v>
      </c>
      <c r="N1379" s="49">
        <v>0</v>
      </c>
      <c r="O1379" s="49">
        <v>0</v>
      </c>
      <c r="P1379" s="49">
        <v>0</v>
      </c>
      <c r="Q1379" s="45" t="s">
        <v>102</v>
      </c>
      <c r="R1379" s="45" t="s">
        <v>102</v>
      </c>
      <c r="S1379" s="45" t="s">
        <v>102</v>
      </c>
      <c r="T1379" s="45" t="s">
        <v>840</v>
      </c>
      <c r="U1379" s="50">
        <v>4</v>
      </c>
    </row>
    <row r="1380" spans="2:21" ht="14.5" outlineLevel="3">
      <c r="B1380" s="43" t="s">
        <v>4021</v>
      </c>
      <c r="C1380" s="44" t="s">
        <v>4022</v>
      </c>
      <c r="D1380" s="45" t="s">
        <v>102</v>
      </c>
      <c r="E1380" s="46" t="s">
        <v>102</v>
      </c>
      <c r="F1380" s="45" t="s">
        <v>102</v>
      </c>
      <c r="G1380" s="46" t="s">
        <v>102</v>
      </c>
      <c r="H1380" s="47">
        <v>0</v>
      </c>
      <c r="I1380" s="47">
        <v>0</v>
      </c>
      <c r="J1380" s="46" t="s">
        <v>3414</v>
      </c>
      <c r="K1380" s="48">
        <v>1</v>
      </c>
      <c r="L1380" s="48" t="s">
        <v>2614</v>
      </c>
      <c r="M1380" s="45" t="s">
        <v>117</v>
      </c>
      <c r="N1380" s="49">
        <v>0</v>
      </c>
      <c r="O1380" s="49">
        <v>0</v>
      </c>
      <c r="P1380" s="49">
        <v>0</v>
      </c>
      <c r="Q1380" s="45" t="s">
        <v>102</v>
      </c>
      <c r="R1380" s="45" t="s">
        <v>102</v>
      </c>
      <c r="S1380" s="45" t="s">
        <v>102</v>
      </c>
      <c r="T1380" s="45" t="s">
        <v>845</v>
      </c>
      <c r="U1380" s="50">
        <v>4</v>
      </c>
    </row>
    <row r="1381" spans="2:21" ht="14.5" outlineLevel="3">
      <c r="B1381" s="43" t="s">
        <v>4023</v>
      </c>
      <c r="C1381" s="44" t="s">
        <v>4024</v>
      </c>
      <c r="D1381" s="45" t="s">
        <v>102</v>
      </c>
      <c r="E1381" s="46" t="s">
        <v>102</v>
      </c>
      <c r="F1381" s="45" t="s">
        <v>102</v>
      </c>
      <c r="G1381" s="46" t="s">
        <v>102</v>
      </c>
      <c r="H1381" s="47">
        <v>0</v>
      </c>
      <c r="I1381" s="47">
        <v>0</v>
      </c>
      <c r="J1381" s="46" t="s">
        <v>3414</v>
      </c>
      <c r="K1381" s="48">
        <v>1</v>
      </c>
      <c r="L1381" s="48" t="s">
        <v>2614</v>
      </c>
      <c r="M1381" s="45" t="s">
        <v>117</v>
      </c>
      <c r="N1381" s="49">
        <v>0</v>
      </c>
      <c r="O1381" s="49">
        <v>0</v>
      </c>
      <c r="P1381" s="49">
        <v>0</v>
      </c>
      <c r="Q1381" s="45" t="s">
        <v>102</v>
      </c>
      <c r="R1381" s="45" t="s">
        <v>102</v>
      </c>
      <c r="S1381" s="45" t="s">
        <v>102</v>
      </c>
      <c r="T1381" s="45" t="s">
        <v>850</v>
      </c>
      <c r="U1381" s="50">
        <v>4</v>
      </c>
    </row>
    <row r="1382" spans="2:21" ht="14.5" outlineLevel="3">
      <c r="B1382" s="43" t="s">
        <v>4025</v>
      </c>
      <c r="C1382" s="44" t="s">
        <v>4026</v>
      </c>
      <c r="D1382" s="45" t="s">
        <v>102</v>
      </c>
      <c r="E1382" s="46" t="s">
        <v>102</v>
      </c>
      <c r="F1382" s="45" t="s">
        <v>102</v>
      </c>
      <c r="G1382" s="46" t="s">
        <v>102</v>
      </c>
      <c r="H1382" s="47">
        <v>0</v>
      </c>
      <c r="I1382" s="47">
        <v>0</v>
      </c>
      <c r="J1382" s="46" t="s">
        <v>3414</v>
      </c>
      <c r="K1382" s="48">
        <v>1</v>
      </c>
      <c r="L1382" s="48" t="s">
        <v>2614</v>
      </c>
      <c r="M1382" s="45" t="s">
        <v>117</v>
      </c>
      <c r="N1382" s="49">
        <v>0</v>
      </c>
      <c r="O1382" s="49">
        <v>0</v>
      </c>
      <c r="P1382" s="49">
        <v>0</v>
      </c>
      <c r="Q1382" s="45" t="s">
        <v>102</v>
      </c>
      <c r="R1382" s="45" t="s">
        <v>102</v>
      </c>
      <c r="S1382" s="45" t="s">
        <v>102</v>
      </c>
      <c r="T1382" s="45" t="s">
        <v>855</v>
      </c>
      <c r="U1382" s="50">
        <v>4</v>
      </c>
    </row>
    <row r="1383" spans="2:21" ht="14.5" outlineLevel="3">
      <c r="B1383" s="43" t="s">
        <v>4027</v>
      </c>
      <c r="C1383" s="44" t="s">
        <v>4028</v>
      </c>
      <c r="D1383" s="45" t="s">
        <v>102</v>
      </c>
      <c r="E1383" s="46" t="s">
        <v>102</v>
      </c>
      <c r="F1383" s="45" t="s">
        <v>102</v>
      </c>
      <c r="G1383" s="46" t="s">
        <v>102</v>
      </c>
      <c r="H1383" s="47">
        <v>0</v>
      </c>
      <c r="I1383" s="47">
        <v>0</v>
      </c>
      <c r="J1383" s="46" t="s">
        <v>3414</v>
      </c>
      <c r="K1383" s="48">
        <v>1</v>
      </c>
      <c r="L1383" s="48" t="s">
        <v>2614</v>
      </c>
      <c r="M1383" s="45" t="s">
        <v>117</v>
      </c>
      <c r="N1383" s="49">
        <v>0</v>
      </c>
      <c r="O1383" s="49">
        <v>0</v>
      </c>
      <c r="P1383" s="49">
        <v>0</v>
      </c>
      <c r="Q1383" s="45" t="s">
        <v>102</v>
      </c>
      <c r="R1383" s="45" t="s">
        <v>102</v>
      </c>
      <c r="S1383" s="45" t="s">
        <v>102</v>
      </c>
      <c r="T1383" s="45" t="s">
        <v>860</v>
      </c>
      <c r="U1383" s="50">
        <v>4</v>
      </c>
    </row>
    <row r="1384" spans="2:21" ht="14.5" outlineLevel="3">
      <c r="B1384" s="43" t="s">
        <v>4029</v>
      </c>
      <c r="C1384" s="44" t="s">
        <v>4030</v>
      </c>
      <c r="D1384" s="45" t="s">
        <v>102</v>
      </c>
      <c r="E1384" s="46" t="s">
        <v>102</v>
      </c>
      <c r="F1384" s="45" t="s">
        <v>102</v>
      </c>
      <c r="G1384" s="46" t="s">
        <v>102</v>
      </c>
      <c r="H1384" s="47">
        <v>0</v>
      </c>
      <c r="I1384" s="47">
        <v>0</v>
      </c>
      <c r="J1384" s="46" t="s">
        <v>3414</v>
      </c>
      <c r="K1384" s="48">
        <v>1</v>
      </c>
      <c r="L1384" s="48" t="s">
        <v>2614</v>
      </c>
      <c r="M1384" s="45" t="s">
        <v>117</v>
      </c>
      <c r="N1384" s="49">
        <v>0</v>
      </c>
      <c r="O1384" s="49">
        <v>0</v>
      </c>
      <c r="P1384" s="49">
        <v>0</v>
      </c>
      <c r="Q1384" s="45" t="s">
        <v>102</v>
      </c>
      <c r="R1384" s="45" t="s">
        <v>102</v>
      </c>
      <c r="S1384" s="45" t="s">
        <v>102</v>
      </c>
      <c r="T1384" s="45" t="s">
        <v>450</v>
      </c>
      <c r="U1384" s="50">
        <v>4</v>
      </c>
    </row>
    <row r="1385" spans="2:21" ht="14.5" outlineLevel="3">
      <c r="B1385" s="43" t="s">
        <v>4031</v>
      </c>
      <c r="C1385" s="44" t="s">
        <v>4032</v>
      </c>
      <c r="D1385" s="45" t="s">
        <v>102</v>
      </c>
      <c r="E1385" s="46" t="s">
        <v>102</v>
      </c>
      <c r="F1385" s="45" t="s">
        <v>102</v>
      </c>
      <c r="G1385" s="46" t="s">
        <v>102</v>
      </c>
      <c r="H1385" s="47">
        <v>0</v>
      </c>
      <c r="I1385" s="47">
        <v>0</v>
      </c>
      <c r="J1385" s="46" t="s">
        <v>3414</v>
      </c>
      <c r="K1385" s="48">
        <v>1</v>
      </c>
      <c r="L1385" s="48" t="s">
        <v>2614</v>
      </c>
      <c r="M1385" s="45" t="s">
        <v>117</v>
      </c>
      <c r="N1385" s="49">
        <v>0</v>
      </c>
      <c r="O1385" s="49">
        <v>0</v>
      </c>
      <c r="P1385" s="49">
        <v>0</v>
      </c>
      <c r="Q1385" s="45" t="s">
        <v>102</v>
      </c>
      <c r="R1385" s="45" t="s">
        <v>102</v>
      </c>
      <c r="S1385" s="45" t="s">
        <v>102</v>
      </c>
      <c r="T1385" s="45" t="s">
        <v>923</v>
      </c>
      <c r="U1385" s="50">
        <v>4</v>
      </c>
    </row>
    <row r="1386" spans="2:21" ht="14.5" outlineLevel="3">
      <c r="B1386" s="43" t="s">
        <v>4033</v>
      </c>
      <c r="C1386" s="44" t="s">
        <v>4034</v>
      </c>
      <c r="D1386" s="45" t="s">
        <v>102</v>
      </c>
      <c r="E1386" s="46" t="s">
        <v>102</v>
      </c>
      <c r="F1386" s="45" t="s">
        <v>102</v>
      </c>
      <c r="G1386" s="46" t="s">
        <v>102</v>
      </c>
      <c r="H1386" s="47">
        <v>0</v>
      </c>
      <c r="I1386" s="47">
        <v>0</v>
      </c>
      <c r="J1386" s="46" t="s">
        <v>3414</v>
      </c>
      <c r="K1386" s="48">
        <v>1</v>
      </c>
      <c r="L1386" s="48" t="s">
        <v>2614</v>
      </c>
      <c r="M1386" s="45" t="s">
        <v>117</v>
      </c>
      <c r="N1386" s="49">
        <v>0</v>
      </c>
      <c r="O1386" s="49">
        <v>0</v>
      </c>
      <c r="P1386" s="49">
        <v>0</v>
      </c>
      <c r="Q1386" s="45" t="s">
        <v>102</v>
      </c>
      <c r="R1386" s="45" t="s">
        <v>102</v>
      </c>
      <c r="S1386" s="45" t="s">
        <v>102</v>
      </c>
      <c r="T1386" s="45" t="s">
        <v>455</v>
      </c>
      <c r="U1386" s="50">
        <v>4</v>
      </c>
    </row>
    <row r="1387" spans="2:21" ht="14.5" outlineLevel="3">
      <c r="B1387" s="43" t="s">
        <v>4035</v>
      </c>
      <c r="C1387" s="44" t="s">
        <v>4036</v>
      </c>
      <c r="D1387" s="45" t="s">
        <v>102</v>
      </c>
      <c r="E1387" s="46" t="s">
        <v>102</v>
      </c>
      <c r="F1387" s="45" t="s">
        <v>102</v>
      </c>
      <c r="G1387" s="46" t="s">
        <v>102</v>
      </c>
      <c r="H1387" s="47">
        <v>0</v>
      </c>
      <c r="I1387" s="47">
        <v>0</v>
      </c>
      <c r="J1387" s="46" t="s">
        <v>3414</v>
      </c>
      <c r="K1387" s="48">
        <v>1</v>
      </c>
      <c r="L1387" s="48" t="s">
        <v>2614</v>
      </c>
      <c r="M1387" s="45" t="s">
        <v>117</v>
      </c>
      <c r="N1387" s="49">
        <v>0</v>
      </c>
      <c r="O1387" s="49">
        <v>0</v>
      </c>
      <c r="P1387" s="49">
        <v>0</v>
      </c>
      <c r="Q1387" s="45" t="s">
        <v>102</v>
      </c>
      <c r="R1387" s="45" t="s">
        <v>102</v>
      </c>
      <c r="S1387" s="45" t="s">
        <v>102</v>
      </c>
      <c r="T1387" s="45" t="s">
        <v>3729</v>
      </c>
      <c r="U1387" s="50">
        <v>4</v>
      </c>
    </row>
    <row r="1388" spans="2:21" ht="14.5" outlineLevel="3">
      <c r="B1388" s="43" t="s">
        <v>4037</v>
      </c>
      <c r="C1388" s="44" t="s">
        <v>4038</v>
      </c>
      <c r="D1388" s="45" t="s">
        <v>102</v>
      </c>
      <c r="E1388" s="46" t="s">
        <v>102</v>
      </c>
      <c r="F1388" s="45" t="s">
        <v>102</v>
      </c>
      <c r="G1388" s="46" t="s">
        <v>102</v>
      </c>
      <c r="H1388" s="47">
        <v>0</v>
      </c>
      <c r="I1388" s="47">
        <v>0</v>
      </c>
      <c r="J1388" s="46" t="s">
        <v>3414</v>
      </c>
      <c r="K1388" s="48">
        <v>1</v>
      </c>
      <c r="L1388" s="48" t="s">
        <v>2614</v>
      </c>
      <c r="M1388" s="45" t="s">
        <v>117</v>
      </c>
      <c r="N1388" s="49">
        <v>0</v>
      </c>
      <c r="O1388" s="49">
        <v>0</v>
      </c>
      <c r="P1388" s="49">
        <v>0</v>
      </c>
      <c r="Q1388" s="45" t="s">
        <v>102</v>
      </c>
      <c r="R1388" s="45" t="s">
        <v>102</v>
      </c>
      <c r="S1388" s="45" t="s">
        <v>102</v>
      </c>
      <c r="T1388" s="45" t="s">
        <v>2904</v>
      </c>
      <c r="U1388" s="50">
        <v>4</v>
      </c>
    </row>
    <row r="1389" spans="2:21" ht="14.5" outlineLevel="3">
      <c r="B1389" s="43" t="s">
        <v>4039</v>
      </c>
      <c r="C1389" s="44" t="s">
        <v>4040</v>
      </c>
      <c r="D1389" s="45" t="s">
        <v>102</v>
      </c>
      <c r="E1389" s="46" t="s">
        <v>102</v>
      </c>
      <c r="F1389" s="45" t="s">
        <v>102</v>
      </c>
      <c r="G1389" s="46" t="s">
        <v>102</v>
      </c>
      <c r="H1389" s="47">
        <v>0</v>
      </c>
      <c r="I1389" s="47">
        <v>0</v>
      </c>
      <c r="J1389" s="46" t="s">
        <v>3414</v>
      </c>
      <c r="K1389" s="48">
        <v>1</v>
      </c>
      <c r="L1389" s="48" t="s">
        <v>2614</v>
      </c>
      <c r="M1389" s="45" t="s">
        <v>117</v>
      </c>
      <c r="N1389" s="49">
        <v>0</v>
      </c>
      <c r="O1389" s="49">
        <v>0</v>
      </c>
      <c r="P1389" s="49">
        <v>0</v>
      </c>
      <c r="Q1389" s="45" t="s">
        <v>102</v>
      </c>
      <c r="R1389" s="45" t="s">
        <v>102</v>
      </c>
      <c r="S1389" s="45" t="s">
        <v>102</v>
      </c>
      <c r="T1389" s="45" t="s">
        <v>995</v>
      </c>
      <c r="U1389" s="50">
        <v>4</v>
      </c>
    </row>
    <row r="1390" spans="2:21" ht="14.5" outlineLevel="3">
      <c r="B1390" s="43" t="s">
        <v>4041</v>
      </c>
      <c r="C1390" s="44" t="s">
        <v>4042</v>
      </c>
      <c r="D1390" s="45" t="s">
        <v>102</v>
      </c>
      <c r="E1390" s="46" t="s">
        <v>102</v>
      </c>
      <c r="F1390" s="45" t="s">
        <v>102</v>
      </c>
      <c r="G1390" s="46" t="s">
        <v>102</v>
      </c>
      <c r="H1390" s="47">
        <v>0</v>
      </c>
      <c r="I1390" s="47">
        <v>0</v>
      </c>
      <c r="J1390" s="46" t="s">
        <v>3414</v>
      </c>
      <c r="K1390" s="48">
        <v>1</v>
      </c>
      <c r="L1390" s="48" t="s">
        <v>2614</v>
      </c>
      <c r="M1390" s="45" t="s">
        <v>117</v>
      </c>
      <c r="N1390" s="49">
        <v>0</v>
      </c>
      <c r="O1390" s="49">
        <v>0</v>
      </c>
      <c r="P1390" s="49">
        <v>0</v>
      </c>
      <c r="Q1390" s="45" t="s">
        <v>102</v>
      </c>
      <c r="R1390" s="45" t="s">
        <v>102</v>
      </c>
      <c r="S1390" s="45" t="s">
        <v>102</v>
      </c>
      <c r="T1390" s="45" t="s">
        <v>1019</v>
      </c>
      <c r="U1390" s="50">
        <v>4</v>
      </c>
    </row>
    <row r="1391" spans="2:21" ht="14.5" outlineLevel="3">
      <c r="B1391" s="43" t="s">
        <v>4043</v>
      </c>
      <c r="C1391" s="44" t="s">
        <v>4044</v>
      </c>
      <c r="D1391" s="45" t="s">
        <v>102</v>
      </c>
      <c r="E1391" s="46" t="s">
        <v>102</v>
      </c>
      <c r="F1391" s="45" t="s">
        <v>102</v>
      </c>
      <c r="G1391" s="46" t="s">
        <v>102</v>
      </c>
      <c r="H1391" s="47">
        <v>0</v>
      </c>
      <c r="I1391" s="47">
        <v>0</v>
      </c>
      <c r="J1391" s="46" t="s">
        <v>3414</v>
      </c>
      <c r="K1391" s="48">
        <v>1</v>
      </c>
      <c r="L1391" s="48" t="s">
        <v>2614</v>
      </c>
      <c r="M1391" s="45" t="s">
        <v>117</v>
      </c>
      <c r="N1391" s="49">
        <v>0</v>
      </c>
      <c r="O1391" s="49">
        <v>0</v>
      </c>
      <c r="P1391" s="49">
        <v>0</v>
      </c>
      <c r="Q1391" s="45" t="s">
        <v>102</v>
      </c>
      <c r="R1391" s="45" t="s">
        <v>102</v>
      </c>
      <c r="S1391" s="45" t="s">
        <v>102</v>
      </c>
      <c r="T1391" s="45" t="s">
        <v>2781</v>
      </c>
      <c r="U1391" s="50">
        <v>4</v>
      </c>
    </row>
    <row r="1392" spans="2:21" ht="14.5" outlineLevel="3">
      <c r="B1392" s="43" t="s">
        <v>4045</v>
      </c>
      <c r="C1392" s="44" t="s">
        <v>4046</v>
      </c>
      <c r="D1392" s="45" t="s">
        <v>102</v>
      </c>
      <c r="E1392" s="46" t="s">
        <v>102</v>
      </c>
      <c r="F1392" s="45" t="s">
        <v>102</v>
      </c>
      <c r="G1392" s="46" t="s">
        <v>102</v>
      </c>
      <c r="H1392" s="47">
        <v>0</v>
      </c>
      <c r="I1392" s="47">
        <v>0</v>
      </c>
      <c r="J1392" s="46" t="s">
        <v>3414</v>
      </c>
      <c r="K1392" s="48">
        <v>1</v>
      </c>
      <c r="L1392" s="48" t="s">
        <v>2614</v>
      </c>
      <c r="M1392" s="45" t="s">
        <v>117</v>
      </c>
      <c r="N1392" s="49">
        <v>0</v>
      </c>
      <c r="O1392" s="49">
        <v>0</v>
      </c>
      <c r="P1392" s="49">
        <v>0</v>
      </c>
      <c r="Q1392" s="45" t="s">
        <v>102</v>
      </c>
      <c r="R1392" s="45" t="s">
        <v>102</v>
      </c>
      <c r="S1392" s="45" t="s">
        <v>102</v>
      </c>
      <c r="T1392" s="45" t="s">
        <v>2784</v>
      </c>
      <c r="U1392" s="50">
        <v>4</v>
      </c>
    </row>
    <row r="1393" spans="2:21" ht="14.5" outlineLevel="3">
      <c r="B1393" s="43" t="s">
        <v>4047</v>
      </c>
      <c r="C1393" s="44" t="s">
        <v>4048</v>
      </c>
      <c r="D1393" s="45" t="s">
        <v>102</v>
      </c>
      <c r="E1393" s="46" t="s">
        <v>102</v>
      </c>
      <c r="F1393" s="45" t="s">
        <v>102</v>
      </c>
      <c r="G1393" s="46" t="s">
        <v>102</v>
      </c>
      <c r="H1393" s="47">
        <v>0</v>
      </c>
      <c r="I1393" s="47">
        <v>0</v>
      </c>
      <c r="J1393" s="46" t="s">
        <v>3414</v>
      </c>
      <c r="K1393" s="48">
        <v>1</v>
      </c>
      <c r="L1393" s="48" t="s">
        <v>2614</v>
      </c>
      <c r="M1393" s="45" t="s">
        <v>117</v>
      </c>
      <c r="N1393" s="49">
        <v>0</v>
      </c>
      <c r="O1393" s="49">
        <v>0</v>
      </c>
      <c r="P1393" s="49">
        <v>0</v>
      </c>
      <c r="Q1393" s="45" t="s">
        <v>102</v>
      </c>
      <c r="R1393" s="45" t="s">
        <v>102</v>
      </c>
      <c r="S1393" s="45" t="s">
        <v>102</v>
      </c>
      <c r="T1393" s="45" t="s">
        <v>2787</v>
      </c>
      <c r="U1393" s="50">
        <v>4</v>
      </c>
    </row>
    <row r="1394" spans="2:21" ht="14.5" outlineLevel="3">
      <c r="B1394" s="43" t="s">
        <v>4049</v>
      </c>
      <c r="C1394" s="44" t="s">
        <v>4050</v>
      </c>
      <c r="D1394" s="45" t="s">
        <v>102</v>
      </c>
      <c r="E1394" s="46" t="s">
        <v>102</v>
      </c>
      <c r="F1394" s="45" t="s">
        <v>102</v>
      </c>
      <c r="G1394" s="46" t="s">
        <v>102</v>
      </c>
      <c r="H1394" s="47">
        <v>0</v>
      </c>
      <c r="I1394" s="47">
        <v>0</v>
      </c>
      <c r="J1394" s="46" t="s">
        <v>3414</v>
      </c>
      <c r="K1394" s="48">
        <v>1</v>
      </c>
      <c r="L1394" s="48" t="s">
        <v>2614</v>
      </c>
      <c r="M1394" s="45" t="s">
        <v>117</v>
      </c>
      <c r="N1394" s="49">
        <v>0</v>
      </c>
      <c r="O1394" s="49">
        <v>0</v>
      </c>
      <c r="P1394" s="49">
        <v>0</v>
      </c>
      <c r="Q1394" s="45" t="s">
        <v>102</v>
      </c>
      <c r="R1394" s="45" t="s">
        <v>102</v>
      </c>
      <c r="S1394" s="45" t="s">
        <v>102</v>
      </c>
      <c r="T1394" s="45" t="s">
        <v>3746</v>
      </c>
      <c r="U1394" s="50">
        <v>4</v>
      </c>
    </row>
    <row r="1395" spans="2:21" ht="14.5" outlineLevel="3">
      <c r="B1395" s="43" t="s">
        <v>4051</v>
      </c>
      <c r="C1395" s="44" t="s">
        <v>4052</v>
      </c>
      <c r="D1395" s="45" t="s">
        <v>102</v>
      </c>
      <c r="E1395" s="46" t="s">
        <v>102</v>
      </c>
      <c r="F1395" s="45" t="s">
        <v>102</v>
      </c>
      <c r="G1395" s="46" t="s">
        <v>102</v>
      </c>
      <c r="H1395" s="47">
        <v>0</v>
      </c>
      <c r="I1395" s="47">
        <v>0</v>
      </c>
      <c r="J1395" s="46" t="s">
        <v>3414</v>
      </c>
      <c r="K1395" s="48">
        <v>1</v>
      </c>
      <c r="L1395" s="48" t="s">
        <v>2614</v>
      </c>
      <c r="M1395" s="45" t="s">
        <v>117</v>
      </c>
      <c r="N1395" s="49">
        <v>0</v>
      </c>
      <c r="O1395" s="49">
        <v>0</v>
      </c>
      <c r="P1395" s="49">
        <v>0</v>
      </c>
      <c r="Q1395" s="45" t="s">
        <v>102</v>
      </c>
      <c r="R1395" s="45" t="s">
        <v>102</v>
      </c>
      <c r="S1395" s="45" t="s">
        <v>102</v>
      </c>
      <c r="T1395" s="45" t="s">
        <v>466</v>
      </c>
      <c r="U1395" s="50">
        <v>4</v>
      </c>
    </row>
    <row r="1396" spans="2:21" ht="14.5" outlineLevel="3">
      <c r="B1396" s="43" t="s">
        <v>4053</v>
      </c>
      <c r="C1396" s="44" t="s">
        <v>4054</v>
      </c>
      <c r="D1396" s="45" t="s">
        <v>102</v>
      </c>
      <c r="E1396" s="46" t="s">
        <v>102</v>
      </c>
      <c r="F1396" s="45" t="s">
        <v>102</v>
      </c>
      <c r="G1396" s="46" t="s">
        <v>102</v>
      </c>
      <c r="H1396" s="47">
        <v>0</v>
      </c>
      <c r="I1396" s="47">
        <v>0</v>
      </c>
      <c r="J1396" s="46" t="s">
        <v>3414</v>
      </c>
      <c r="K1396" s="48">
        <v>1</v>
      </c>
      <c r="L1396" s="48" t="s">
        <v>2614</v>
      </c>
      <c r="M1396" s="45" t="s">
        <v>117</v>
      </c>
      <c r="N1396" s="49">
        <v>0</v>
      </c>
      <c r="O1396" s="49">
        <v>0</v>
      </c>
      <c r="P1396" s="49">
        <v>0</v>
      </c>
      <c r="Q1396" s="45" t="s">
        <v>102</v>
      </c>
      <c r="R1396" s="45" t="s">
        <v>102</v>
      </c>
      <c r="S1396" s="45" t="s">
        <v>102</v>
      </c>
      <c r="T1396" s="45" t="s">
        <v>472</v>
      </c>
      <c r="U1396" s="50">
        <v>4</v>
      </c>
    </row>
    <row r="1397" spans="2:21" ht="14.5" outlineLevel="3">
      <c r="B1397" s="43" t="s">
        <v>4055</v>
      </c>
      <c r="C1397" s="44" t="s">
        <v>4056</v>
      </c>
      <c r="D1397" s="45" t="s">
        <v>102</v>
      </c>
      <c r="E1397" s="46" t="s">
        <v>102</v>
      </c>
      <c r="F1397" s="45" t="s">
        <v>102</v>
      </c>
      <c r="G1397" s="46" t="s">
        <v>102</v>
      </c>
      <c r="H1397" s="47">
        <v>0</v>
      </c>
      <c r="I1397" s="47">
        <v>0</v>
      </c>
      <c r="J1397" s="46" t="s">
        <v>3414</v>
      </c>
      <c r="K1397" s="48">
        <v>1</v>
      </c>
      <c r="L1397" s="48" t="s">
        <v>2614</v>
      </c>
      <c r="M1397" s="45" t="s">
        <v>117</v>
      </c>
      <c r="N1397" s="49">
        <v>0</v>
      </c>
      <c r="O1397" s="49">
        <v>0</v>
      </c>
      <c r="P1397" s="49">
        <v>0</v>
      </c>
      <c r="Q1397" s="45" t="s">
        <v>102</v>
      </c>
      <c r="R1397" s="45" t="s">
        <v>102</v>
      </c>
      <c r="S1397" s="45" t="s">
        <v>102</v>
      </c>
      <c r="T1397" s="45" t="s">
        <v>3059</v>
      </c>
      <c r="U1397" s="50">
        <v>4</v>
      </c>
    </row>
    <row r="1398" spans="2:21" ht="14.5" outlineLevel="3">
      <c r="B1398" s="43" t="s">
        <v>4057</v>
      </c>
      <c r="C1398" s="44" t="s">
        <v>4058</v>
      </c>
      <c r="D1398" s="45" t="s">
        <v>102</v>
      </c>
      <c r="E1398" s="46" t="s">
        <v>102</v>
      </c>
      <c r="F1398" s="45" t="s">
        <v>102</v>
      </c>
      <c r="G1398" s="46" t="s">
        <v>102</v>
      </c>
      <c r="H1398" s="47">
        <v>0</v>
      </c>
      <c r="I1398" s="47">
        <v>0</v>
      </c>
      <c r="J1398" s="46" t="s">
        <v>3414</v>
      </c>
      <c r="K1398" s="48">
        <v>1</v>
      </c>
      <c r="L1398" s="48" t="s">
        <v>2614</v>
      </c>
      <c r="M1398" s="45" t="s">
        <v>117</v>
      </c>
      <c r="N1398" s="49">
        <v>0</v>
      </c>
      <c r="O1398" s="49">
        <v>0</v>
      </c>
      <c r="P1398" s="49">
        <v>0</v>
      </c>
      <c r="Q1398" s="45" t="s">
        <v>102</v>
      </c>
      <c r="R1398" s="45" t="s">
        <v>102</v>
      </c>
      <c r="S1398" s="45" t="s">
        <v>102</v>
      </c>
      <c r="T1398" s="45" t="s">
        <v>2666</v>
      </c>
      <c r="U1398" s="50">
        <v>4</v>
      </c>
    </row>
    <row r="1399" spans="2:21" ht="14.5" outlineLevel="3">
      <c r="B1399" s="43" t="s">
        <v>4059</v>
      </c>
      <c r="C1399" s="44" t="s">
        <v>4060</v>
      </c>
      <c r="D1399" s="45" t="s">
        <v>102</v>
      </c>
      <c r="E1399" s="46" t="s">
        <v>102</v>
      </c>
      <c r="F1399" s="45" t="s">
        <v>102</v>
      </c>
      <c r="G1399" s="46" t="s">
        <v>102</v>
      </c>
      <c r="H1399" s="47">
        <v>0</v>
      </c>
      <c r="I1399" s="47">
        <v>0</v>
      </c>
      <c r="J1399" s="46" t="s">
        <v>3414</v>
      </c>
      <c r="K1399" s="48">
        <v>1</v>
      </c>
      <c r="L1399" s="48" t="s">
        <v>2614</v>
      </c>
      <c r="M1399" s="45" t="s">
        <v>117</v>
      </c>
      <c r="N1399" s="49">
        <v>0</v>
      </c>
      <c r="O1399" s="49">
        <v>0</v>
      </c>
      <c r="P1399" s="49">
        <v>0</v>
      </c>
      <c r="Q1399" s="45" t="s">
        <v>102</v>
      </c>
      <c r="R1399" s="45" t="s">
        <v>102</v>
      </c>
      <c r="S1399" s="45" t="s">
        <v>102</v>
      </c>
      <c r="T1399" s="45" t="s">
        <v>3504</v>
      </c>
      <c r="U1399" s="50">
        <v>4</v>
      </c>
    </row>
    <row r="1400" spans="2:21" ht="14.5" outlineLevel="3">
      <c r="B1400" s="43" t="s">
        <v>4061</v>
      </c>
      <c r="C1400" s="44" t="s">
        <v>4062</v>
      </c>
      <c r="D1400" s="45" t="s">
        <v>102</v>
      </c>
      <c r="E1400" s="46" t="s">
        <v>102</v>
      </c>
      <c r="F1400" s="45" t="s">
        <v>102</v>
      </c>
      <c r="G1400" s="46" t="s">
        <v>102</v>
      </c>
      <c r="H1400" s="47">
        <v>0</v>
      </c>
      <c r="I1400" s="47">
        <v>0</v>
      </c>
      <c r="J1400" s="46" t="s">
        <v>3414</v>
      </c>
      <c r="K1400" s="48">
        <v>1</v>
      </c>
      <c r="L1400" s="48" t="s">
        <v>2614</v>
      </c>
      <c r="M1400" s="45" t="s">
        <v>117</v>
      </c>
      <c r="N1400" s="49">
        <v>0</v>
      </c>
      <c r="O1400" s="49">
        <v>0</v>
      </c>
      <c r="P1400" s="49">
        <v>0</v>
      </c>
      <c r="Q1400" s="45" t="s">
        <v>102</v>
      </c>
      <c r="R1400" s="45" t="s">
        <v>102</v>
      </c>
      <c r="S1400" s="45" t="s">
        <v>102</v>
      </c>
      <c r="T1400" s="45" t="s">
        <v>3773</v>
      </c>
      <c r="U1400" s="50">
        <v>4</v>
      </c>
    </row>
    <row r="1401" spans="2:21" ht="14.5" outlineLevel="3">
      <c r="B1401" s="43" t="s">
        <v>4063</v>
      </c>
      <c r="C1401" s="44" t="s">
        <v>4064</v>
      </c>
      <c r="D1401" s="45" t="s">
        <v>102</v>
      </c>
      <c r="E1401" s="46" t="s">
        <v>102</v>
      </c>
      <c r="F1401" s="45" t="s">
        <v>102</v>
      </c>
      <c r="G1401" s="46" t="s">
        <v>102</v>
      </c>
      <c r="H1401" s="47">
        <v>0</v>
      </c>
      <c r="I1401" s="47">
        <v>0</v>
      </c>
      <c r="J1401" s="46" t="s">
        <v>3414</v>
      </c>
      <c r="K1401" s="48">
        <v>1</v>
      </c>
      <c r="L1401" s="48" t="s">
        <v>2614</v>
      </c>
      <c r="M1401" s="45" t="s">
        <v>117</v>
      </c>
      <c r="N1401" s="49">
        <v>0</v>
      </c>
      <c r="O1401" s="49">
        <v>0</v>
      </c>
      <c r="P1401" s="49">
        <v>0</v>
      </c>
      <c r="Q1401" s="45" t="s">
        <v>102</v>
      </c>
      <c r="R1401" s="45" t="s">
        <v>102</v>
      </c>
      <c r="S1401" s="45" t="s">
        <v>102</v>
      </c>
      <c r="T1401" s="45" t="s">
        <v>3088</v>
      </c>
      <c r="U1401" s="50">
        <v>4</v>
      </c>
    </row>
    <row r="1402" spans="2:21" ht="14.5" outlineLevel="3">
      <c r="B1402" s="43" t="s">
        <v>4065</v>
      </c>
      <c r="C1402" s="44" t="s">
        <v>4066</v>
      </c>
      <c r="D1402" s="45" t="s">
        <v>102</v>
      </c>
      <c r="E1402" s="46" t="s">
        <v>102</v>
      </c>
      <c r="F1402" s="45" t="s">
        <v>102</v>
      </c>
      <c r="G1402" s="46" t="s">
        <v>102</v>
      </c>
      <c r="H1402" s="47">
        <v>0</v>
      </c>
      <c r="I1402" s="47">
        <v>0</v>
      </c>
      <c r="J1402" s="46" t="s">
        <v>3414</v>
      </c>
      <c r="K1402" s="48">
        <v>1</v>
      </c>
      <c r="L1402" s="48" t="s">
        <v>2614</v>
      </c>
      <c r="M1402" s="45" t="s">
        <v>117</v>
      </c>
      <c r="N1402" s="49">
        <v>0</v>
      </c>
      <c r="O1402" s="49">
        <v>0</v>
      </c>
      <c r="P1402" s="49">
        <v>0</v>
      </c>
      <c r="Q1402" s="45" t="s">
        <v>102</v>
      </c>
      <c r="R1402" s="45" t="s">
        <v>102</v>
      </c>
      <c r="S1402" s="45" t="s">
        <v>102</v>
      </c>
      <c r="T1402" s="45" t="s">
        <v>3091</v>
      </c>
      <c r="U1402" s="50">
        <v>4</v>
      </c>
    </row>
    <row r="1403" spans="2:21" ht="14.5" outlineLevel="2">
      <c r="B1403" s="35" t="s">
        <v>4067</v>
      </c>
      <c r="C1403" s="36" t="s">
        <v>4068</v>
      </c>
      <c r="D1403" s="37" t="s">
        <v>102</v>
      </c>
      <c r="E1403" s="38" t="s">
        <v>102</v>
      </c>
      <c r="F1403" s="37" t="s">
        <v>102</v>
      </c>
      <c r="G1403" s="38" t="s">
        <v>102</v>
      </c>
      <c r="H1403" s="39">
        <v>0</v>
      </c>
      <c r="I1403" s="39">
        <v>0</v>
      </c>
      <c r="J1403" s="38" t="s">
        <v>3414</v>
      </c>
      <c r="K1403" s="40">
        <v>1</v>
      </c>
      <c r="L1403" s="40" t="s">
        <v>2614</v>
      </c>
      <c r="M1403" s="37" t="s">
        <v>117</v>
      </c>
      <c r="N1403" s="41">
        <v>0</v>
      </c>
      <c r="O1403" s="41">
        <v>0</v>
      </c>
      <c r="P1403" s="41">
        <v>0</v>
      </c>
      <c r="Q1403" s="37" t="s">
        <v>102</v>
      </c>
      <c r="R1403" s="37" t="s">
        <v>102</v>
      </c>
      <c r="S1403" s="37" t="s">
        <v>102</v>
      </c>
      <c r="T1403" s="37" t="s">
        <v>3780</v>
      </c>
      <c r="U1403" s="42">
        <v>4</v>
      </c>
    </row>
    <row r="1404" spans="2:21" ht="14.5" outlineLevel="3">
      <c r="B1404" s="43" t="s">
        <v>4069</v>
      </c>
      <c r="C1404" s="44" t="s">
        <v>4070</v>
      </c>
      <c r="D1404" s="45" t="s">
        <v>102</v>
      </c>
      <c r="E1404" s="46" t="s">
        <v>102</v>
      </c>
      <c r="F1404" s="45" t="s">
        <v>102</v>
      </c>
      <c r="G1404" s="46" t="s">
        <v>102</v>
      </c>
      <c r="H1404" s="47">
        <v>0</v>
      </c>
      <c r="I1404" s="47">
        <v>0</v>
      </c>
      <c r="J1404" s="46" t="s">
        <v>3414</v>
      </c>
      <c r="K1404" s="48">
        <v>1</v>
      </c>
      <c r="L1404" s="48" t="s">
        <v>2614</v>
      </c>
      <c r="M1404" s="45" t="s">
        <v>117</v>
      </c>
      <c r="N1404" s="49">
        <v>0</v>
      </c>
      <c r="O1404" s="49">
        <v>0</v>
      </c>
      <c r="P1404" s="49">
        <v>0</v>
      </c>
      <c r="Q1404" s="45" t="s">
        <v>102</v>
      </c>
      <c r="R1404" s="45" t="s">
        <v>102</v>
      </c>
      <c r="S1404" s="45" t="s">
        <v>102</v>
      </c>
      <c r="T1404" s="45" t="s">
        <v>3783</v>
      </c>
      <c r="U1404" s="50">
        <v>4</v>
      </c>
    </row>
    <row r="1405" spans="2:21" ht="14.5" outlineLevel="3">
      <c r="B1405" s="43" t="s">
        <v>4071</v>
      </c>
      <c r="C1405" s="44" t="s">
        <v>4072</v>
      </c>
      <c r="D1405" s="45" t="s">
        <v>102</v>
      </c>
      <c r="E1405" s="46" t="s">
        <v>102</v>
      </c>
      <c r="F1405" s="45" t="s">
        <v>102</v>
      </c>
      <c r="G1405" s="46" t="s">
        <v>102</v>
      </c>
      <c r="H1405" s="47">
        <v>0</v>
      </c>
      <c r="I1405" s="47">
        <v>0</v>
      </c>
      <c r="J1405" s="46" t="s">
        <v>3414</v>
      </c>
      <c r="K1405" s="48">
        <v>1</v>
      </c>
      <c r="L1405" s="48" t="s">
        <v>2614</v>
      </c>
      <c r="M1405" s="45" t="s">
        <v>117</v>
      </c>
      <c r="N1405" s="49">
        <v>0</v>
      </c>
      <c r="O1405" s="49">
        <v>0</v>
      </c>
      <c r="P1405" s="49">
        <v>0</v>
      </c>
      <c r="Q1405" s="45" t="s">
        <v>102</v>
      </c>
      <c r="R1405" s="45" t="s">
        <v>102</v>
      </c>
      <c r="S1405" s="45" t="s">
        <v>102</v>
      </c>
      <c r="T1405" s="45" t="s">
        <v>3094</v>
      </c>
      <c r="U1405" s="50">
        <v>4</v>
      </c>
    </row>
    <row r="1406" spans="2:21" ht="14.5" outlineLevel="3">
      <c r="B1406" s="43" t="s">
        <v>4073</v>
      </c>
      <c r="C1406" s="44" t="s">
        <v>4074</v>
      </c>
      <c r="D1406" s="45" t="s">
        <v>102</v>
      </c>
      <c r="E1406" s="46" t="s">
        <v>102</v>
      </c>
      <c r="F1406" s="45" t="s">
        <v>102</v>
      </c>
      <c r="G1406" s="46" t="s">
        <v>102</v>
      </c>
      <c r="H1406" s="47">
        <v>0</v>
      </c>
      <c r="I1406" s="47">
        <v>0</v>
      </c>
      <c r="J1406" s="46" t="s">
        <v>3414</v>
      </c>
      <c r="K1406" s="48">
        <v>1</v>
      </c>
      <c r="L1406" s="48" t="s">
        <v>2614</v>
      </c>
      <c r="M1406" s="45" t="s">
        <v>117</v>
      </c>
      <c r="N1406" s="49">
        <v>0</v>
      </c>
      <c r="O1406" s="49">
        <v>0</v>
      </c>
      <c r="P1406" s="49">
        <v>0</v>
      </c>
      <c r="Q1406" s="45" t="s">
        <v>102</v>
      </c>
      <c r="R1406" s="45" t="s">
        <v>102</v>
      </c>
      <c r="S1406" s="45" t="s">
        <v>102</v>
      </c>
      <c r="T1406" s="45" t="s">
        <v>3789</v>
      </c>
      <c r="U1406" s="50">
        <v>4</v>
      </c>
    </row>
    <row r="1407" spans="2:21" ht="14.5" outlineLevel="3">
      <c r="B1407" s="43" t="s">
        <v>4075</v>
      </c>
      <c r="C1407" s="44" t="s">
        <v>4076</v>
      </c>
      <c r="D1407" s="45" t="s">
        <v>102</v>
      </c>
      <c r="E1407" s="46" t="s">
        <v>102</v>
      </c>
      <c r="F1407" s="45" t="s">
        <v>102</v>
      </c>
      <c r="G1407" s="46" t="s">
        <v>102</v>
      </c>
      <c r="H1407" s="47">
        <v>0</v>
      </c>
      <c r="I1407" s="47">
        <v>0</v>
      </c>
      <c r="J1407" s="46" t="s">
        <v>3414</v>
      </c>
      <c r="K1407" s="48">
        <v>1</v>
      </c>
      <c r="L1407" s="48" t="s">
        <v>2614</v>
      </c>
      <c r="M1407" s="45" t="s">
        <v>117</v>
      </c>
      <c r="N1407" s="49">
        <v>0</v>
      </c>
      <c r="O1407" s="49">
        <v>0</v>
      </c>
      <c r="P1407" s="49">
        <v>0</v>
      </c>
      <c r="Q1407" s="45" t="s">
        <v>102</v>
      </c>
      <c r="R1407" s="45" t="s">
        <v>102</v>
      </c>
      <c r="S1407" s="45" t="s">
        <v>102</v>
      </c>
      <c r="T1407" s="45" t="s">
        <v>3792</v>
      </c>
      <c r="U1407" s="50">
        <v>4</v>
      </c>
    </row>
    <row r="1408" spans="2:21" ht="14.5" outlineLevel="3">
      <c r="B1408" s="43" t="s">
        <v>4077</v>
      </c>
      <c r="C1408" s="44" t="s">
        <v>4078</v>
      </c>
      <c r="D1408" s="45" t="s">
        <v>392</v>
      </c>
      <c r="E1408" s="46" t="s">
        <v>102</v>
      </c>
      <c r="F1408" s="45" t="s">
        <v>102</v>
      </c>
      <c r="G1408" s="46" t="s">
        <v>102</v>
      </c>
      <c r="H1408" s="47">
        <v>0</v>
      </c>
      <c r="I1408" s="47">
        <v>0</v>
      </c>
      <c r="J1408" s="46" t="s">
        <v>3414</v>
      </c>
      <c r="K1408" s="48">
        <v>1</v>
      </c>
      <c r="L1408" s="48" t="s">
        <v>2614</v>
      </c>
      <c r="M1408" s="45" t="s">
        <v>117</v>
      </c>
      <c r="N1408" s="49">
        <v>0</v>
      </c>
      <c r="O1408" s="49">
        <v>0</v>
      </c>
      <c r="P1408" s="49">
        <v>0</v>
      </c>
      <c r="Q1408" s="45" t="s">
        <v>102</v>
      </c>
      <c r="R1408" s="45" t="s">
        <v>102</v>
      </c>
      <c r="S1408" s="45" t="s">
        <v>102</v>
      </c>
      <c r="T1408" s="45" t="s">
        <v>2854</v>
      </c>
      <c r="U1408" s="50">
        <v>4</v>
      </c>
    </row>
    <row r="1409" spans="2:21" ht="14.5" outlineLevel="3">
      <c r="B1409" s="43" t="s">
        <v>4079</v>
      </c>
      <c r="C1409" s="44" t="s">
        <v>4080</v>
      </c>
      <c r="D1409" s="45" t="s">
        <v>102</v>
      </c>
      <c r="E1409" s="46" t="s">
        <v>102</v>
      </c>
      <c r="F1409" s="45" t="s">
        <v>102</v>
      </c>
      <c r="G1409" s="46" t="s">
        <v>102</v>
      </c>
      <c r="H1409" s="47">
        <v>0</v>
      </c>
      <c r="I1409" s="47">
        <v>0</v>
      </c>
      <c r="J1409" s="46" t="s">
        <v>102</v>
      </c>
      <c r="K1409" s="48">
        <v>0</v>
      </c>
      <c r="L1409" s="48" t="s">
        <v>102</v>
      </c>
      <c r="M1409" s="45" t="s">
        <v>102</v>
      </c>
      <c r="N1409" s="49">
        <v>0</v>
      </c>
      <c r="O1409" s="49">
        <v>0</v>
      </c>
      <c r="P1409" s="49">
        <v>0</v>
      </c>
      <c r="Q1409" s="45" t="s">
        <v>102</v>
      </c>
      <c r="R1409" s="45" t="s">
        <v>102</v>
      </c>
      <c r="S1409" s="45" t="s">
        <v>4081</v>
      </c>
      <c r="T1409" s="45" t="s">
        <v>102</v>
      </c>
      <c r="U1409" s="50">
        <v>3</v>
      </c>
    </row>
    <row r="1410" spans="2:21" ht="14.5" outlineLevel="3">
      <c r="B1410" s="43" t="s">
        <v>4082</v>
      </c>
      <c r="C1410" s="44" t="s">
        <v>4083</v>
      </c>
      <c r="D1410" s="45" t="s">
        <v>102</v>
      </c>
      <c r="E1410" s="46" t="s">
        <v>102</v>
      </c>
      <c r="F1410" s="45" t="s">
        <v>102</v>
      </c>
      <c r="G1410" s="46" t="s">
        <v>102</v>
      </c>
      <c r="H1410" s="47">
        <v>0</v>
      </c>
      <c r="I1410" s="47">
        <v>0</v>
      </c>
      <c r="J1410" s="46" t="s">
        <v>4084</v>
      </c>
      <c r="K1410" s="48">
        <v>1</v>
      </c>
      <c r="L1410" s="48" t="s">
        <v>2614</v>
      </c>
      <c r="M1410" s="45" t="s">
        <v>117</v>
      </c>
      <c r="N1410" s="49">
        <v>0</v>
      </c>
      <c r="O1410" s="49">
        <v>0</v>
      </c>
      <c r="P1410" s="49">
        <v>0</v>
      </c>
      <c r="Q1410" s="45" t="s">
        <v>102</v>
      </c>
      <c r="R1410" s="45" t="s">
        <v>102</v>
      </c>
      <c r="S1410" s="45" t="s">
        <v>102</v>
      </c>
      <c r="T1410" s="45" t="s">
        <v>223</v>
      </c>
      <c r="U1410" s="50">
        <v>4</v>
      </c>
    </row>
    <row r="1411" spans="2:21" ht="14.5" outlineLevel="3">
      <c r="B1411" s="43" t="s">
        <v>4085</v>
      </c>
      <c r="C1411" s="44" t="s">
        <v>4086</v>
      </c>
      <c r="D1411" s="45" t="s">
        <v>102</v>
      </c>
      <c r="E1411" s="46" t="s">
        <v>102</v>
      </c>
      <c r="F1411" s="45" t="s">
        <v>102</v>
      </c>
      <c r="G1411" s="46" t="s">
        <v>102</v>
      </c>
      <c r="H1411" s="47">
        <v>0</v>
      </c>
      <c r="I1411" s="47">
        <v>0</v>
      </c>
      <c r="J1411" s="46" t="s">
        <v>4084</v>
      </c>
      <c r="K1411" s="48">
        <v>1</v>
      </c>
      <c r="L1411" s="48" t="s">
        <v>2614</v>
      </c>
      <c r="M1411" s="45" t="s">
        <v>117</v>
      </c>
      <c r="N1411" s="49">
        <v>0</v>
      </c>
      <c r="O1411" s="49">
        <v>0</v>
      </c>
      <c r="P1411" s="49">
        <v>0</v>
      </c>
      <c r="Q1411" s="45" t="s">
        <v>102</v>
      </c>
      <c r="R1411" s="45" t="s">
        <v>102</v>
      </c>
      <c r="S1411" s="45" t="s">
        <v>102</v>
      </c>
      <c r="T1411" s="45" t="s">
        <v>778</v>
      </c>
      <c r="U1411" s="50">
        <v>4</v>
      </c>
    </row>
    <row r="1412" spans="2:21" ht="14.5" outlineLevel="3">
      <c r="B1412" s="43" t="s">
        <v>4087</v>
      </c>
      <c r="C1412" s="44" t="s">
        <v>4088</v>
      </c>
      <c r="D1412" s="45" t="s">
        <v>102</v>
      </c>
      <c r="E1412" s="46" t="s">
        <v>102</v>
      </c>
      <c r="F1412" s="45" t="s">
        <v>102</v>
      </c>
      <c r="G1412" s="46" t="s">
        <v>102</v>
      </c>
      <c r="H1412" s="47">
        <v>0</v>
      </c>
      <c r="I1412" s="47">
        <v>0</v>
      </c>
      <c r="J1412" s="46" t="s">
        <v>4084</v>
      </c>
      <c r="K1412" s="48">
        <v>1</v>
      </c>
      <c r="L1412" s="48" t="s">
        <v>2614</v>
      </c>
      <c r="M1412" s="45" t="s">
        <v>117</v>
      </c>
      <c r="N1412" s="49">
        <v>0</v>
      </c>
      <c r="O1412" s="49">
        <v>0</v>
      </c>
      <c r="P1412" s="49">
        <v>0</v>
      </c>
      <c r="Q1412" s="45" t="s">
        <v>102</v>
      </c>
      <c r="R1412" s="45" t="s">
        <v>102</v>
      </c>
      <c r="S1412" s="45" t="s">
        <v>102</v>
      </c>
      <c r="T1412" s="45" t="s">
        <v>831</v>
      </c>
      <c r="U1412" s="50">
        <v>4</v>
      </c>
    </row>
    <row r="1413" spans="2:21" ht="14.5" outlineLevel="3">
      <c r="B1413" s="43" t="s">
        <v>4089</v>
      </c>
      <c r="C1413" s="44" t="s">
        <v>4090</v>
      </c>
      <c r="D1413" s="45" t="s">
        <v>102</v>
      </c>
      <c r="E1413" s="46" t="s">
        <v>102</v>
      </c>
      <c r="F1413" s="45" t="s">
        <v>102</v>
      </c>
      <c r="G1413" s="46" t="s">
        <v>102</v>
      </c>
      <c r="H1413" s="47">
        <v>0</v>
      </c>
      <c r="I1413" s="47">
        <v>0</v>
      </c>
      <c r="J1413" s="46" t="s">
        <v>4084</v>
      </c>
      <c r="K1413" s="48">
        <v>1</v>
      </c>
      <c r="L1413" s="48" t="s">
        <v>2614</v>
      </c>
      <c r="M1413" s="45" t="s">
        <v>117</v>
      </c>
      <c r="N1413" s="49">
        <v>0</v>
      </c>
      <c r="O1413" s="49">
        <v>0</v>
      </c>
      <c r="P1413" s="49">
        <v>0</v>
      </c>
      <c r="Q1413" s="45" t="s">
        <v>102</v>
      </c>
      <c r="R1413" s="45" t="s">
        <v>102</v>
      </c>
      <c r="S1413" s="45" t="s">
        <v>102</v>
      </c>
      <c r="T1413" s="45" t="s">
        <v>835</v>
      </c>
      <c r="U1413" s="50">
        <v>4</v>
      </c>
    </row>
    <row r="1414" spans="2:21" ht="14.5" outlineLevel="3">
      <c r="B1414" s="43" t="s">
        <v>4091</v>
      </c>
      <c r="C1414" s="44" t="s">
        <v>4092</v>
      </c>
      <c r="D1414" s="45" t="s">
        <v>102</v>
      </c>
      <c r="E1414" s="46" t="s">
        <v>102</v>
      </c>
      <c r="F1414" s="45" t="s">
        <v>102</v>
      </c>
      <c r="G1414" s="46" t="s">
        <v>102</v>
      </c>
      <c r="H1414" s="47">
        <v>0</v>
      </c>
      <c r="I1414" s="47">
        <v>0</v>
      </c>
      <c r="J1414" s="46" t="s">
        <v>4084</v>
      </c>
      <c r="K1414" s="48">
        <v>1</v>
      </c>
      <c r="L1414" s="48" t="s">
        <v>2614</v>
      </c>
      <c r="M1414" s="45" t="s">
        <v>117</v>
      </c>
      <c r="N1414" s="49">
        <v>0</v>
      </c>
      <c r="O1414" s="49">
        <v>0</v>
      </c>
      <c r="P1414" s="49">
        <v>0</v>
      </c>
      <c r="Q1414" s="45" t="s">
        <v>102</v>
      </c>
      <c r="R1414" s="45" t="s">
        <v>102</v>
      </c>
      <c r="S1414" s="45" t="s">
        <v>102</v>
      </c>
      <c r="T1414" s="45" t="s">
        <v>840</v>
      </c>
      <c r="U1414" s="50">
        <v>4</v>
      </c>
    </row>
    <row r="1415" spans="2:21" ht="14.5" outlineLevel="3">
      <c r="B1415" s="43" t="s">
        <v>4093</v>
      </c>
      <c r="C1415" s="44" t="s">
        <v>4094</v>
      </c>
      <c r="D1415" s="45" t="s">
        <v>102</v>
      </c>
      <c r="E1415" s="46" t="s">
        <v>102</v>
      </c>
      <c r="F1415" s="45" t="s">
        <v>102</v>
      </c>
      <c r="G1415" s="46" t="s">
        <v>102</v>
      </c>
      <c r="H1415" s="47">
        <v>0</v>
      </c>
      <c r="I1415" s="47">
        <v>0</v>
      </c>
      <c r="J1415" s="46" t="s">
        <v>4084</v>
      </c>
      <c r="K1415" s="48">
        <v>1</v>
      </c>
      <c r="L1415" s="48" t="s">
        <v>2614</v>
      </c>
      <c r="M1415" s="45" t="s">
        <v>117</v>
      </c>
      <c r="N1415" s="49">
        <v>0</v>
      </c>
      <c r="O1415" s="49">
        <v>0</v>
      </c>
      <c r="P1415" s="49">
        <v>0</v>
      </c>
      <c r="Q1415" s="45" t="s">
        <v>102</v>
      </c>
      <c r="R1415" s="45" t="s">
        <v>102</v>
      </c>
      <c r="S1415" s="45" t="s">
        <v>102</v>
      </c>
      <c r="T1415" s="45" t="s">
        <v>845</v>
      </c>
      <c r="U1415" s="50">
        <v>4</v>
      </c>
    </row>
    <row r="1416" spans="2:21" ht="14.5" outlineLevel="3">
      <c r="B1416" s="43" t="s">
        <v>4095</v>
      </c>
      <c r="C1416" s="44" t="s">
        <v>4096</v>
      </c>
      <c r="D1416" s="45" t="s">
        <v>102</v>
      </c>
      <c r="E1416" s="46" t="s">
        <v>102</v>
      </c>
      <c r="F1416" s="45" t="s">
        <v>102</v>
      </c>
      <c r="G1416" s="46" t="s">
        <v>102</v>
      </c>
      <c r="H1416" s="47">
        <v>0</v>
      </c>
      <c r="I1416" s="47">
        <v>0</v>
      </c>
      <c r="J1416" s="46" t="s">
        <v>4084</v>
      </c>
      <c r="K1416" s="48">
        <v>1</v>
      </c>
      <c r="L1416" s="48" t="s">
        <v>2614</v>
      </c>
      <c r="M1416" s="45" t="s">
        <v>117</v>
      </c>
      <c r="N1416" s="49">
        <v>0</v>
      </c>
      <c r="O1416" s="49">
        <v>0</v>
      </c>
      <c r="P1416" s="49">
        <v>0</v>
      </c>
      <c r="Q1416" s="45" t="s">
        <v>102</v>
      </c>
      <c r="R1416" s="45" t="s">
        <v>102</v>
      </c>
      <c r="S1416" s="45" t="s">
        <v>102</v>
      </c>
      <c r="T1416" s="45" t="s">
        <v>850</v>
      </c>
      <c r="U1416" s="50">
        <v>4</v>
      </c>
    </row>
    <row r="1417" spans="2:21" ht="14.5" outlineLevel="3">
      <c r="B1417" s="43" t="s">
        <v>4097</v>
      </c>
      <c r="C1417" s="44" t="s">
        <v>4098</v>
      </c>
      <c r="D1417" s="45" t="s">
        <v>102</v>
      </c>
      <c r="E1417" s="46" t="s">
        <v>102</v>
      </c>
      <c r="F1417" s="45" t="s">
        <v>102</v>
      </c>
      <c r="G1417" s="46" t="s">
        <v>102</v>
      </c>
      <c r="H1417" s="47">
        <v>0</v>
      </c>
      <c r="I1417" s="47">
        <v>0</v>
      </c>
      <c r="J1417" s="46" t="s">
        <v>4084</v>
      </c>
      <c r="K1417" s="48">
        <v>1</v>
      </c>
      <c r="L1417" s="48" t="s">
        <v>2614</v>
      </c>
      <c r="M1417" s="45" t="s">
        <v>117</v>
      </c>
      <c r="N1417" s="49">
        <v>0</v>
      </c>
      <c r="O1417" s="49">
        <v>0</v>
      </c>
      <c r="P1417" s="49">
        <v>0</v>
      </c>
      <c r="Q1417" s="45" t="s">
        <v>102</v>
      </c>
      <c r="R1417" s="45" t="s">
        <v>102</v>
      </c>
      <c r="S1417" s="45" t="s">
        <v>102</v>
      </c>
      <c r="T1417" s="45" t="s">
        <v>855</v>
      </c>
      <c r="U1417" s="50">
        <v>4</v>
      </c>
    </row>
    <row r="1418" spans="2:21" ht="14.5" outlineLevel="3">
      <c r="B1418" s="43" t="s">
        <v>4099</v>
      </c>
      <c r="C1418" s="44" t="s">
        <v>4100</v>
      </c>
      <c r="D1418" s="45" t="s">
        <v>102</v>
      </c>
      <c r="E1418" s="46" t="s">
        <v>102</v>
      </c>
      <c r="F1418" s="45" t="s">
        <v>102</v>
      </c>
      <c r="G1418" s="46" t="s">
        <v>102</v>
      </c>
      <c r="H1418" s="47">
        <v>0</v>
      </c>
      <c r="I1418" s="47">
        <v>0</v>
      </c>
      <c r="J1418" s="46" t="s">
        <v>4084</v>
      </c>
      <c r="K1418" s="48">
        <v>1</v>
      </c>
      <c r="L1418" s="48" t="s">
        <v>2614</v>
      </c>
      <c r="M1418" s="45" t="s">
        <v>117</v>
      </c>
      <c r="N1418" s="49">
        <v>0</v>
      </c>
      <c r="O1418" s="49">
        <v>0</v>
      </c>
      <c r="P1418" s="49">
        <v>0</v>
      </c>
      <c r="Q1418" s="45" t="s">
        <v>102</v>
      </c>
      <c r="R1418" s="45" t="s">
        <v>102</v>
      </c>
      <c r="S1418" s="45" t="s">
        <v>102</v>
      </c>
      <c r="T1418" s="45" t="s">
        <v>860</v>
      </c>
      <c r="U1418" s="50">
        <v>4</v>
      </c>
    </row>
    <row r="1419" spans="2:21" ht="14.5" outlineLevel="3">
      <c r="B1419" s="43" t="s">
        <v>4101</v>
      </c>
      <c r="C1419" s="44" t="s">
        <v>4102</v>
      </c>
      <c r="D1419" s="45" t="s">
        <v>102</v>
      </c>
      <c r="E1419" s="46" t="s">
        <v>102</v>
      </c>
      <c r="F1419" s="45" t="s">
        <v>102</v>
      </c>
      <c r="G1419" s="46" t="s">
        <v>102</v>
      </c>
      <c r="H1419" s="47">
        <v>0</v>
      </c>
      <c r="I1419" s="47">
        <v>0</v>
      </c>
      <c r="J1419" s="46" t="s">
        <v>4084</v>
      </c>
      <c r="K1419" s="48">
        <v>1</v>
      </c>
      <c r="L1419" s="48" t="s">
        <v>2614</v>
      </c>
      <c r="M1419" s="45" t="s">
        <v>117</v>
      </c>
      <c r="N1419" s="49">
        <v>0</v>
      </c>
      <c r="O1419" s="49">
        <v>0</v>
      </c>
      <c r="P1419" s="49">
        <v>0</v>
      </c>
      <c r="Q1419" s="45" t="s">
        <v>102</v>
      </c>
      <c r="R1419" s="45" t="s">
        <v>102</v>
      </c>
      <c r="S1419" s="45" t="s">
        <v>102</v>
      </c>
      <c r="T1419" s="45" t="s">
        <v>450</v>
      </c>
      <c r="U1419" s="50">
        <v>4</v>
      </c>
    </row>
    <row r="1420" spans="2:21" ht="14.5" outlineLevel="3">
      <c r="B1420" s="43" t="s">
        <v>4103</v>
      </c>
      <c r="C1420" s="44" t="s">
        <v>4104</v>
      </c>
      <c r="D1420" s="45" t="s">
        <v>102</v>
      </c>
      <c r="E1420" s="46" t="s">
        <v>102</v>
      </c>
      <c r="F1420" s="45" t="s">
        <v>102</v>
      </c>
      <c r="G1420" s="46" t="s">
        <v>102</v>
      </c>
      <c r="H1420" s="47">
        <v>0</v>
      </c>
      <c r="I1420" s="47">
        <v>0</v>
      </c>
      <c r="J1420" s="46" t="s">
        <v>4084</v>
      </c>
      <c r="K1420" s="48">
        <v>1</v>
      </c>
      <c r="L1420" s="48" t="s">
        <v>2614</v>
      </c>
      <c r="M1420" s="45" t="s">
        <v>117</v>
      </c>
      <c r="N1420" s="49">
        <v>0</v>
      </c>
      <c r="O1420" s="49">
        <v>0</v>
      </c>
      <c r="P1420" s="49">
        <v>0</v>
      </c>
      <c r="Q1420" s="45" t="s">
        <v>102</v>
      </c>
      <c r="R1420" s="45" t="s">
        <v>102</v>
      </c>
      <c r="S1420" s="45" t="s">
        <v>102</v>
      </c>
      <c r="T1420" s="45" t="s">
        <v>923</v>
      </c>
      <c r="U1420" s="50">
        <v>4</v>
      </c>
    </row>
    <row r="1421" spans="2:21" ht="14.5" outlineLevel="3">
      <c r="B1421" s="43" t="s">
        <v>4105</v>
      </c>
      <c r="C1421" s="44" t="s">
        <v>4106</v>
      </c>
      <c r="D1421" s="45" t="s">
        <v>102</v>
      </c>
      <c r="E1421" s="46" t="s">
        <v>102</v>
      </c>
      <c r="F1421" s="45" t="s">
        <v>102</v>
      </c>
      <c r="G1421" s="46" t="s">
        <v>102</v>
      </c>
      <c r="H1421" s="47">
        <v>0</v>
      </c>
      <c r="I1421" s="47">
        <v>0</v>
      </c>
      <c r="J1421" s="46" t="s">
        <v>4084</v>
      </c>
      <c r="K1421" s="48">
        <v>1</v>
      </c>
      <c r="L1421" s="48" t="s">
        <v>2614</v>
      </c>
      <c r="M1421" s="45" t="s">
        <v>117</v>
      </c>
      <c r="N1421" s="49">
        <v>0</v>
      </c>
      <c r="O1421" s="49">
        <v>0</v>
      </c>
      <c r="P1421" s="49">
        <v>0</v>
      </c>
      <c r="Q1421" s="45" t="s">
        <v>102</v>
      </c>
      <c r="R1421" s="45" t="s">
        <v>102</v>
      </c>
      <c r="S1421" s="45" t="s">
        <v>102</v>
      </c>
      <c r="T1421" s="45" t="s">
        <v>455</v>
      </c>
      <c r="U1421" s="50">
        <v>4</v>
      </c>
    </row>
    <row r="1422" spans="2:21" ht="14.5" outlineLevel="3">
      <c r="B1422" s="43" t="s">
        <v>4107</v>
      </c>
      <c r="C1422" s="44" t="s">
        <v>4108</v>
      </c>
      <c r="D1422" s="45" t="s">
        <v>102</v>
      </c>
      <c r="E1422" s="46" t="s">
        <v>102</v>
      </c>
      <c r="F1422" s="45" t="s">
        <v>102</v>
      </c>
      <c r="G1422" s="46" t="s">
        <v>102</v>
      </c>
      <c r="H1422" s="47">
        <v>0</v>
      </c>
      <c r="I1422" s="47">
        <v>0</v>
      </c>
      <c r="J1422" s="46" t="s">
        <v>4084</v>
      </c>
      <c r="K1422" s="48">
        <v>1</v>
      </c>
      <c r="L1422" s="48" t="s">
        <v>2614</v>
      </c>
      <c r="M1422" s="45" t="s">
        <v>117</v>
      </c>
      <c r="N1422" s="49">
        <v>0</v>
      </c>
      <c r="O1422" s="49">
        <v>0</v>
      </c>
      <c r="P1422" s="49">
        <v>0</v>
      </c>
      <c r="Q1422" s="45" t="s">
        <v>102</v>
      </c>
      <c r="R1422" s="45" t="s">
        <v>102</v>
      </c>
      <c r="S1422" s="45" t="s">
        <v>102</v>
      </c>
      <c r="T1422" s="45" t="s">
        <v>995</v>
      </c>
      <c r="U1422" s="50">
        <v>4</v>
      </c>
    </row>
    <row r="1423" spans="2:21" ht="14.5" outlineLevel="3">
      <c r="B1423" s="43" t="s">
        <v>4109</v>
      </c>
      <c r="C1423" s="44" t="s">
        <v>4110</v>
      </c>
      <c r="D1423" s="45" t="s">
        <v>102</v>
      </c>
      <c r="E1423" s="46" t="s">
        <v>102</v>
      </c>
      <c r="F1423" s="45" t="s">
        <v>102</v>
      </c>
      <c r="G1423" s="46" t="s">
        <v>102</v>
      </c>
      <c r="H1423" s="47">
        <v>0</v>
      </c>
      <c r="I1423" s="47">
        <v>0</v>
      </c>
      <c r="J1423" s="46" t="s">
        <v>4084</v>
      </c>
      <c r="K1423" s="48">
        <v>1</v>
      </c>
      <c r="L1423" s="48" t="s">
        <v>2614</v>
      </c>
      <c r="M1423" s="45" t="s">
        <v>117</v>
      </c>
      <c r="N1423" s="49">
        <v>0</v>
      </c>
      <c r="O1423" s="49">
        <v>0</v>
      </c>
      <c r="P1423" s="49">
        <v>0</v>
      </c>
      <c r="Q1423" s="45" t="s">
        <v>102</v>
      </c>
      <c r="R1423" s="45" t="s">
        <v>102</v>
      </c>
      <c r="S1423" s="45" t="s">
        <v>102</v>
      </c>
      <c r="T1423" s="45" t="s">
        <v>1019</v>
      </c>
      <c r="U1423" s="50">
        <v>4</v>
      </c>
    </row>
    <row r="1424" spans="2:21" ht="14.5" outlineLevel="3">
      <c r="B1424" s="43" t="s">
        <v>4111</v>
      </c>
      <c r="C1424" s="44" t="s">
        <v>4112</v>
      </c>
      <c r="D1424" s="45" t="s">
        <v>102</v>
      </c>
      <c r="E1424" s="46" t="s">
        <v>102</v>
      </c>
      <c r="F1424" s="45" t="s">
        <v>102</v>
      </c>
      <c r="G1424" s="46" t="s">
        <v>102</v>
      </c>
      <c r="H1424" s="47">
        <v>0</v>
      </c>
      <c r="I1424" s="47">
        <v>0</v>
      </c>
      <c r="J1424" s="46" t="s">
        <v>4084</v>
      </c>
      <c r="K1424" s="48">
        <v>1</v>
      </c>
      <c r="L1424" s="48" t="s">
        <v>2614</v>
      </c>
      <c r="M1424" s="45" t="s">
        <v>117</v>
      </c>
      <c r="N1424" s="49">
        <v>0</v>
      </c>
      <c r="O1424" s="49">
        <v>0</v>
      </c>
      <c r="P1424" s="49">
        <v>0</v>
      </c>
      <c r="Q1424" s="45" t="s">
        <v>102</v>
      </c>
      <c r="R1424" s="45" t="s">
        <v>102</v>
      </c>
      <c r="S1424" s="45" t="s">
        <v>102</v>
      </c>
      <c r="T1424" s="45" t="s">
        <v>2781</v>
      </c>
      <c r="U1424" s="50">
        <v>4</v>
      </c>
    </row>
    <row r="1425" spans="2:21" ht="14.5" outlineLevel="3">
      <c r="B1425" s="43" t="s">
        <v>4113</v>
      </c>
      <c r="C1425" s="44" t="s">
        <v>4114</v>
      </c>
      <c r="D1425" s="45" t="s">
        <v>102</v>
      </c>
      <c r="E1425" s="46" t="s">
        <v>102</v>
      </c>
      <c r="F1425" s="45" t="s">
        <v>102</v>
      </c>
      <c r="G1425" s="46" t="s">
        <v>102</v>
      </c>
      <c r="H1425" s="47">
        <v>0</v>
      </c>
      <c r="I1425" s="47">
        <v>0</v>
      </c>
      <c r="J1425" s="46" t="s">
        <v>4115</v>
      </c>
      <c r="K1425" s="48">
        <v>1</v>
      </c>
      <c r="L1425" s="48" t="s">
        <v>2614</v>
      </c>
      <c r="M1425" s="45" t="s">
        <v>117</v>
      </c>
      <c r="N1425" s="49">
        <v>0</v>
      </c>
      <c r="O1425" s="49">
        <v>0</v>
      </c>
      <c r="P1425" s="49">
        <v>0</v>
      </c>
      <c r="Q1425" s="45" t="s">
        <v>102</v>
      </c>
      <c r="R1425" s="45" t="s">
        <v>102</v>
      </c>
      <c r="S1425" s="45" t="s">
        <v>102</v>
      </c>
      <c r="T1425" s="45" t="s">
        <v>2784</v>
      </c>
      <c r="U1425" s="50">
        <v>4</v>
      </c>
    </row>
    <row r="1426" spans="2:21" ht="14.5" outlineLevel="3">
      <c r="B1426" s="43" t="s">
        <v>4116</v>
      </c>
      <c r="C1426" s="44" t="s">
        <v>4117</v>
      </c>
      <c r="D1426" s="45" t="s">
        <v>102</v>
      </c>
      <c r="E1426" s="46" t="s">
        <v>102</v>
      </c>
      <c r="F1426" s="45" t="s">
        <v>102</v>
      </c>
      <c r="G1426" s="46" t="s">
        <v>102</v>
      </c>
      <c r="H1426" s="47">
        <v>0</v>
      </c>
      <c r="I1426" s="47">
        <v>0</v>
      </c>
      <c r="J1426" s="46" t="s">
        <v>4115</v>
      </c>
      <c r="K1426" s="48">
        <v>1</v>
      </c>
      <c r="L1426" s="48" t="s">
        <v>2614</v>
      </c>
      <c r="M1426" s="45" t="s">
        <v>117</v>
      </c>
      <c r="N1426" s="49">
        <v>0</v>
      </c>
      <c r="O1426" s="49">
        <v>0</v>
      </c>
      <c r="P1426" s="49">
        <v>0</v>
      </c>
      <c r="Q1426" s="45" t="s">
        <v>102</v>
      </c>
      <c r="R1426" s="45" t="s">
        <v>102</v>
      </c>
      <c r="S1426" s="45" t="s">
        <v>102</v>
      </c>
      <c r="T1426" s="45" t="s">
        <v>2787</v>
      </c>
      <c r="U1426" s="50">
        <v>4</v>
      </c>
    </row>
    <row r="1427" spans="2:21" ht="14.5" outlineLevel="3">
      <c r="B1427" s="43" t="s">
        <v>4118</v>
      </c>
      <c r="C1427" s="44" t="s">
        <v>4119</v>
      </c>
      <c r="D1427" s="45" t="s">
        <v>102</v>
      </c>
      <c r="E1427" s="46" t="s">
        <v>102</v>
      </c>
      <c r="F1427" s="45" t="s">
        <v>102</v>
      </c>
      <c r="G1427" s="46" t="s">
        <v>102</v>
      </c>
      <c r="H1427" s="47">
        <v>0</v>
      </c>
      <c r="I1427" s="47">
        <v>0</v>
      </c>
      <c r="J1427" s="46" t="s">
        <v>4115</v>
      </c>
      <c r="K1427" s="48">
        <v>1</v>
      </c>
      <c r="L1427" s="48" t="s">
        <v>2614</v>
      </c>
      <c r="M1427" s="45" t="s">
        <v>117</v>
      </c>
      <c r="N1427" s="49">
        <v>0</v>
      </c>
      <c r="O1427" s="49">
        <v>0</v>
      </c>
      <c r="P1427" s="49">
        <v>0</v>
      </c>
      <c r="Q1427" s="45" t="s">
        <v>102</v>
      </c>
      <c r="R1427" s="45" t="s">
        <v>102</v>
      </c>
      <c r="S1427" s="45" t="s">
        <v>102</v>
      </c>
      <c r="T1427" s="45" t="s">
        <v>3746</v>
      </c>
      <c r="U1427" s="50">
        <v>4</v>
      </c>
    </row>
    <row r="1428" spans="2:21" ht="14.5" outlineLevel="3">
      <c r="B1428" s="43" t="s">
        <v>4120</v>
      </c>
      <c r="C1428" s="44" t="s">
        <v>4121</v>
      </c>
      <c r="D1428" s="45" t="s">
        <v>102</v>
      </c>
      <c r="E1428" s="46" t="s">
        <v>102</v>
      </c>
      <c r="F1428" s="45" t="s">
        <v>102</v>
      </c>
      <c r="G1428" s="46" t="s">
        <v>102</v>
      </c>
      <c r="H1428" s="47">
        <v>0</v>
      </c>
      <c r="I1428" s="47">
        <v>0</v>
      </c>
      <c r="J1428" s="46" t="s">
        <v>4084</v>
      </c>
      <c r="K1428" s="48">
        <v>1</v>
      </c>
      <c r="L1428" s="48" t="s">
        <v>2614</v>
      </c>
      <c r="M1428" s="45" t="s">
        <v>117</v>
      </c>
      <c r="N1428" s="49">
        <v>0</v>
      </c>
      <c r="O1428" s="49">
        <v>0</v>
      </c>
      <c r="P1428" s="49">
        <v>0</v>
      </c>
      <c r="Q1428" s="45" t="s">
        <v>102</v>
      </c>
      <c r="R1428" s="45" t="s">
        <v>102</v>
      </c>
      <c r="S1428" s="45" t="s">
        <v>102</v>
      </c>
      <c r="T1428" s="45" t="s">
        <v>466</v>
      </c>
      <c r="U1428" s="50">
        <v>4</v>
      </c>
    </row>
    <row r="1429" spans="2:21" ht="14.5" outlineLevel="3">
      <c r="B1429" s="43" t="s">
        <v>4122</v>
      </c>
      <c r="C1429" s="44" t="s">
        <v>4123</v>
      </c>
      <c r="D1429" s="45" t="s">
        <v>102</v>
      </c>
      <c r="E1429" s="46" t="s">
        <v>102</v>
      </c>
      <c r="F1429" s="45" t="s">
        <v>102</v>
      </c>
      <c r="G1429" s="46" t="s">
        <v>102</v>
      </c>
      <c r="H1429" s="47">
        <v>0</v>
      </c>
      <c r="I1429" s="47">
        <v>0</v>
      </c>
      <c r="J1429" s="46" t="s">
        <v>4084</v>
      </c>
      <c r="K1429" s="48">
        <v>1</v>
      </c>
      <c r="L1429" s="48" t="s">
        <v>2614</v>
      </c>
      <c r="M1429" s="45" t="s">
        <v>117</v>
      </c>
      <c r="N1429" s="49">
        <v>0</v>
      </c>
      <c r="O1429" s="49">
        <v>0</v>
      </c>
      <c r="P1429" s="49">
        <v>0</v>
      </c>
      <c r="Q1429" s="45" t="s">
        <v>102</v>
      </c>
      <c r="R1429" s="45" t="s">
        <v>102</v>
      </c>
      <c r="S1429" s="45" t="s">
        <v>102</v>
      </c>
      <c r="T1429" s="45" t="s">
        <v>472</v>
      </c>
      <c r="U1429" s="50">
        <v>4</v>
      </c>
    </row>
    <row r="1430" spans="2:21" ht="14.5" outlineLevel="3">
      <c r="B1430" s="43" t="s">
        <v>4124</v>
      </c>
      <c r="C1430" s="44" t="s">
        <v>4125</v>
      </c>
      <c r="D1430" s="45" t="s">
        <v>102</v>
      </c>
      <c r="E1430" s="46" t="s">
        <v>102</v>
      </c>
      <c r="F1430" s="45" t="s">
        <v>102</v>
      </c>
      <c r="G1430" s="46" t="s">
        <v>102</v>
      </c>
      <c r="H1430" s="47">
        <v>0</v>
      </c>
      <c r="I1430" s="47">
        <v>0</v>
      </c>
      <c r="J1430" s="46" t="s">
        <v>4084</v>
      </c>
      <c r="K1430" s="48">
        <v>1</v>
      </c>
      <c r="L1430" s="48" t="s">
        <v>2614</v>
      </c>
      <c r="M1430" s="45" t="s">
        <v>117</v>
      </c>
      <c r="N1430" s="49">
        <v>0</v>
      </c>
      <c r="O1430" s="49">
        <v>0</v>
      </c>
      <c r="P1430" s="49">
        <v>0</v>
      </c>
      <c r="Q1430" s="45" t="s">
        <v>102</v>
      </c>
      <c r="R1430" s="45" t="s">
        <v>102</v>
      </c>
      <c r="S1430" s="45" t="s">
        <v>102</v>
      </c>
      <c r="T1430" s="45" t="s">
        <v>2666</v>
      </c>
      <c r="U1430" s="50">
        <v>4</v>
      </c>
    </row>
    <row r="1431" spans="2:21" ht="14.5" outlineLevel="3">
      <c r="B1431" s="43" t="s">
        <v>4126</v>
      </c>
      <c r="C1431" s="44" t="s">
        <v>4127</v>
      </c>
      <c r="D1431" s="45" t="s">
        <v>102</v>
      </c>
      <c r="E1431" s="46" t="s">
        <v>102</v>
      </c>
      <c r="F1431" s="45" t="s">
        <v>102</v>
      </c>
      <c r="G1431" s="46" t="s">
        <v>102</v>
      </c>
      <c r="H1431" s="47">
        <v>0</v>
      </c>
      <c r="I1431" s="47">
        <v>0</v>
      </c>
      <c r="J1431" s="46" t="s">
        <v>4084</v>
      </c>
      <c r="K1431" s="48">
        <v>1</v>
      </c>
      <c r="L1431" s="48" t="s">
        <v>2614</v>
      </c>
      <c r="M1431" s="45" t="s">
        <v>117</v>
      </c>
      <c r="N1431" s="49">
        <v>0</v>
      </c>
      <c r="O1431" s="49">
        <v>0</v>
      </c>
      <c r="P1431" s="49">
        <v>0</v>
      </c>
      <c r="Q1431" s="45" t="s">
        <v>102</v>
      </c>
      <c r="R1431" s="45" t="s">
        <v>102</v>
      </c>
      <c r="S1431" s="45" t="s">
        <v>102</v>
      </c>
      <c r="T1431" s="45" t="s">
        <v>3504</v>
      </c>
      <c r="U1431" s="50">
        <v>4</v>
      </c>
    </row>
    <row r="1432" spans="2:21" ht="14.5" outlineLevel="3">
      <c r="B1432" s="43" t="s">
        <v>4128</v>
      </c>
      <c r="C1432" s="44" t="s">
        <v>4129</v>
      </c>
      <c r="D1432" s="45" t="s">
        <v>102</v>
      </c>
      <c r="E1432" s="46" t="s">
        <v>102</v>
      </c>
      <c r="F1432" s="45" t="s">
        <v>102</v>
      </c>
      <c r="G1432" s="46" t="s">
        <v>102</v>
      </c>
      <c r="H1432" s="47">
        <v>0</v>
      </c>
      <c r="I1432" s="47">
        <v>0</v>
      </c>
      <c r="J1432" s="46" t="s">
        <v>4084</v>
      </c>
      <c r="K1432" s="48">
        <v>1</v>
      </c>
      <c r="L1432" s="48" t="s">
        <v>2614</v>
      </c>
      <c r="M1432" s="45" t="s">
        <v>117</v>
      </c>
      <c r="N1432" s="49">
        <v>0</v>
      </c>
      <c r="O1432" s="49">
        <v>0</v>
      </c>
      <c r="P1432" s="49">
        <v>0</v>
      </c>
      <c r="Q1432" s="45" t="s">
        <v>102</v>
      </c>
      <c r="R1432" s="45" t="s">
        <v>102</v>
      </c>
      <c r="S1432" s="45" t="s">
        <v>102</v>
      </c>
      <c r="T1432" s="45" t="s">
        <v>3773</v>
      </c>
      <c r="U1432" s="50">
        <v>4</v>
      </c>
    </row>
    <row r="1433" spans="2:21" ht="14.5" outlineLevel="3">
      <c r="B1433" s="43" t="s">
        <v>4130</v>
      </c>
      <c r="C1433" s="44" t="s">
        <v>4131</v>
      </c>
      <c r="D1433" s="45" t="s">
        <v>102</v>
      </c>
      <c r="E1433" s="46" t="s">
        <v>102</v>
      </c>
      <c r="F1433" s="45" t="s">
        <v>102</v>
      </c>
      <c r="G1433" s="46" t="s">
        <v>102</v>
      </c>
      <c r="H1433" s="47">
        <v>0</v>
      </c>
      <c r="I1433" s="47">
        <v>0</v>
      </c>
      <c r="J1433" s="46" t="s">
        <v>4084</v>
      </c>
      <c r="K1433" s="48">
        <v>1</v>
      </c>
      <c r="L1433" s="48" t="s">
        <v>2614</v>
      </c>
      <c r="M1433" s="45" t="s">
        <v>117</v>
      </c>
      <c r="N1433" s="49">
        <v>0</v>
      </c>
      <c r="O1433" s="49">
        <v>0</v>
      </c>
      <c r="P1433" s="49">
        <v>0</v>
      </c>
      <c r="Q1433" s="45" t="s">
        <v>102</v>
      </c>
      <c r="R1433" s="45" t="s">
        <v>102</v>
      </c>
      <c r="S1433" s="45" t="s">
        <v>102</v>
      </c>
      <c r="T1433" s="45" t="s">
        <v>3088</v>
      </c>
      <c r="U1433" s="50">
        <v>4</v>
      </c>
    </row>
    <row r="1434" spans="2:21" ht="14.5" outlineLevel="3">
      <c r="B1434" s="43" t="s">
        <v>4132</v>
      </c>
      <c r="C1434" s="44" t="s">
        <v>4133</v>
      </c>
      <c r="D1434" s="45" t="s">
        <v>102</v>
      </c>
      <c r="E1434" s="46" t="s">
        <v>102</v>
      </c>
      <c r="F1434" s="45" t="s">
        <v>102</v>
      </c>
      <c r="G1434" s="46" t="s">
        <v>102</v>
      </c>
      <c r="H1434" s="47">
        <v>0</v>
      </c>
      <c r="I1434" s="47">
        <v>0</v>
      </c>
      <c r="J1434" s="46" t="s">
        <v>4084</v>
      </c>
      <c r="K1434" s="48">
        <v>1</v>
      </c>
      <c r="L1434" s="48" t="s">
        <v>2614</v>
      </c>
      <c r="M1434" s="45" t="s">
        <v>117</v>
      </c>
      <c r="N1434" s="49">
        <v>0</v>
      </c>
      <c r="O1434" s="49">
        <v>0</v>
      </c>
      <c r="P1434" s="49">
        <v>0</v>
      </c>
      <c r="Q1434" s="45" t="s">
        <v>102</v>
      </c>
      <c r="R1434" s="45" t="s">
        <v>102</v>
      </c>
      <c r="S1434" s="45" t="s">
        <v>102</v>
      </c>
      <c r="T1434" s="45" t="s">
        <v>3091</v>
      </c>
      <c r="U1434" s="50">
        <v>4</v>
      </c>
    </row>
    <row r="1435" spans="2:21" ht="14.5" outlineLevel="3">
      <c r="B1435" s="43" t="s">
        <v>4134</v>
      </c>
      <c r="C1435" s="44" t="s">
        <v>4135</v>
      </c>
      <c r="D1435" s="45" t="s">
        <v>102</v>
      </c>
      <c r="E1435" s="46" t="s">
        <v>102</v>
      </c>
      <c r="F1435" s="45" t="s">
        <v>102</v>
      </c>
      <c r="G1435" s="46" t="s">
        <v>102</v>
      </c>
      <c r="H1435" s="47">
        <v>0</v>
      </c>
      <c r="I1435" s="47">
        <v>0</v>
      </c>
      <c r="J1435" s="46" t="s">
        <v>4084</v>
      </c>
      <c r="K1435" s="48">
        <v>1</v>
      </c>
      <c r="L1435" s="48" t="s">
        <v>2614</v>
      </c>
      <c r="M1435" s="45" t="s">
        <v>117</v>
      </c>
      <c r="N1435" s="49">
        <v>0</v>
      </c>
      <c r="O1435" s="49">
        <v>0</v>
      </c>
      <c r="P1435" s="49">
        <v>0</v>
      </c>
      <c r="Q1435" s="45" t="s">
        <v>102</v>
      </c>
      <c r="R1435" s="45" t="s">
        <v>102</v>
      </c>
      <c r="S1435" s="45" t="s">
        <v>102</v>
      </c>
      <c r="T1435" s="45" t="s">
        <v>3780</v>
      </c>
      <c r="U1435" s="50">
        <v>4</v>
      </c>
    </row>
    <row r="1436" spans="2:21" ht="14.5" outlineLevel="2">
      <c r="B1436" s="35" t="s">
        <v>4136</v>
      </c>
      <c r="C1436" s="36" t="s">
        <v>4137</v>
      </c>
      <c r="D1436" s="37" t="s">
        <v>102</v>
      </c>
      <c r="E1436" s="38" t="s">
        <v>102</v>
      </c>
      <c r="F1436" s="37" t="s">
        <v>102</v>
      </c>
      <c r="G1436" s="38" t="s">
        <v>102</v>
      </c>
      <c r="H1436" s="39">
        <v>0</v>
      </c>
      <c r="I1436" s="39">
        <v>0</v>
      </c>
      <c r="J1436" s="38" t="s">
        <v>4084</v>
      </c>
      <c r="K1436" s="40">
        <v>1</v>
      </c>
      <c r="L1436" s="40" t="s">
        <v>2614</v>
      </c>
      <c r="M1436" s="37" t="s">
        <v>117</v>
      </c>
      <c r="N1436" s="41">
        <v>0</v>
      </c>
      <c r="O1436" s="41">
        <v>0</v>
      </c>
      <c r="P1436" s="41">
        <v>0</v>
      </c>
      <c r="Q1436" s="37" t="s">
        <v>102</v>
      </c>
      <c r="R1436" s="37" t="s">
        <v>102</v>
      </c>
      <c r="S1436" s="37" t="s">
        <v>102</v>
      </c>
      <c r="T1436" s="37" t="s">
        <v>3783</v>
      </c>
      <c r="U1436" s="42">
        <v>4</v>
      </c>
    </row>
    <row r="1437" spans="2:21" ht="14.5" outlineLevel="3">
      <c r="B1437" s="43" t="s">
        <v>4138</v>
      </c>
      <c r="C1437" s="44" t="s">
        <v>4139</v>
      </c>
      <c r="D1437" s="45" t="s">
        <v>102</v>
      </c>
      <c r="E1437" s="46" t="s">
        <v>102</v>
      </c>
      <c r="F1437" s="45" t="s">
        <v>102</v>
      </c>
      <c r="G1437" s="46" t="s">
        <v>102</v>
      </c>
      <c r="H1437" s="47">
        <v>0</v>
      </c>
      <c r="I1437" s="47">
        <v>0</v>
      </c>
      <c r="J1437" s="46" t="s">
        <v>4084</v>
      </c>
      <c r="K1437" s="48">
        <v>1</v>
      </c>
      <c r="L1437" s="48" t="s">
        <v>2614</v>
      </c>
      <c r="M1437" s="45" t="s">
        <v>117</v>
      </c>
      <c r="N1437" s="49">
        <v>0</v>
      </c>
      <c r="O1437" s="49">
        <v>0</v>
      </c>
      <c r="P1437" s="49">
        <v>0</v>
      </c>
      <c r="Q1437" s="45" t="s">
        <v>102</v>
      </c>
      <c r="R1437" s="45" t="s">
        <v>102</v>
      </c>
      <c r="S1437" s="45" t="s">
        <v>102</v>
      </c>
      <c r="T1437" s="45" t="s">
        <v>3094</v>
      </c>
      <c r="U1437" s="50">
        <v>4</v>
      </c>
    </row>
    <row r="1438" spans="2:21" ht="14.5" outlineLevel="3">
      <c r="B1438" s="43" t="s">
        <v>4140</v>
      </c>
      <c r="C1438" s="44" t="s">
        <v>4141</v>
      </c>
      <c r="D1438" s="45" t="s">
        <v>102</v>
      </c>
      <c r="E1438" s="46" t="s">
        <v>102</v>
      </c>
      <c r="F1438" s="45" t="s">
        <v>102</v>
      </c>
      <c r="G1438" s="46" t="s">
        <v>102</v>
      </c>
      <c r="H1438" s="47">
        <v>0</v>
      </c>
      <c r="I1438" s="47">
        <v>0</v>
      </c>
      <c r="J1438" s="46" t="s">
        <v>4084</v>
      </c>
      <c r="K1438" s="48">
        <v>1</v>
      </c>
      <c r="L1438" s="48" t="s">
        <v>2614</v>
      </c>
      <c r="M1438" s="45" t="s">
        <v>117</v>
      </c>
      <c r="N1438" s="49">
        <v>0</v>
      </c>
      <c r="O1438" s="49">
        <v>0</v>
      </c>
      <c r="P1438" s="49">
        <v>0</v>
      </c>
      <c r="Q1438" s="45" t="s">
        <v>102</v>
      </c>
      <c r="R1438" s="45" t="s">
        <v>102</v>
      </c>
      <c r="S1438" s="45" t="s">
        <v>102</v>
      </c>
      <c r="T1438" s="45" t="s">
        <v>3789</v>
      </c>
      <c r="U1438" s="50">
        <v>4</v>
      </c>
    </row>
    <row r="1439" spans="2:21" ht="14.5" outlineLevel="3">
      <c r="B1439" s="43" t="s">
        <v>4142</v>
      </c>
      <c r="C1439" s="44" t="s">
        <v>4143</v>
      </c>
      <c r="D1439" s="45" t="s">
        <v>102</v>
      </c>
      <c r="E1439" s="46" t="s">
        <v>102</v>
      </c>
      <c r="F1439" s="45" t="s">
        <v>102</v>
      </c>
      <c r="G1439" s="46" t="s">
        <v>102</v>
      </c>
      <c r="H1439" s="47">
        <v>0</v>
      </c>
      <c r="I1439" s="47">
        <v>0</v>
      </c>
      <c r="J1439" s="46" t="s">
        <v>4084</v>
      </c>
      <c r="K1439" s="48">
        <v>1</v>
      </c>
      <c r="L1439" s="48" t="s">
        <v>2614</v>
      </c>
      <c r="M1439" s="45" t="s">
        <v>117</v>
      </c>
      <c r="N1439" s="49">
        <v>0</v>
      </c>
      <c r="O1439" s="49">
        <v>0</v>
      </c>
      <c r="P1439" s="49">
        <v>0</v>
      </c>
      <c r="Q1439" s="45" t="s">
        <v>102</v>
      </c>
      <c r="R1439" s="45" t="s">
        <v>102</v>
      </c>
      <c r="S1439" s="45" t="s">
        <v>102</v>
      </c>
      <c r="T1439" s="45" t="s">
        <v>3792</v>
      </c>
      <c r="U1439" s="50">
        <v>4</v>
      </c>
    </row>
    <row r="1440" spans="2:21" ht="14.5" outlineLevel="3">
      <c r="B1440" s="43" t="s">
        <v>4144</v>
      </c>
      <c r="C1440" s="44" t="s">
        <v>4145</v>
      </c>
      <c r="D1440" s="45" t="s">
        <v>102</v>
      </c>
      <c r="E1440" s="46" t="s">
        <v>102</v>
      </c>
      <c r="F1440" s="45" t="s">
        <v>102</v>
      </c>
      <c r="G1440" s="46" t="s">
        <v>102</v>
      </c>
      <c r="H1440" s="47">
        <v>0</v>
      </c>
      <c r="I1440" s="47">
        <v>0</v>
      </c>
      <c r="J1440" s="46" t="s">
        <v>4084</v>
      </c>
      <c r="K1440" s="48">
        <v>1</v>
      </c>
      <c r="L1440" s="48" t="s">
        <v>2614</v>
      </c>
      <c r="M1440" s="45" t="s">
        <v>117</v>
      </c>
      <c r="N1440" s="49">
        <v>0</v>
      </c>
      <c r="O1440" s="49">
        <v>0</v>
      </c>
      <c r="P1440" s="49">
        <v>0</v>
      </c>
      <c r="Q1440" s="45" t="s">
        <v>102</v>
      </c>
      <c r="R1440" s="45" t="s">
        <v>102</v>
      </c>
      <c r="S1440" s="45" t="s">
        <v>102</v>
      </c>
      <c r="T1440" s="45" t="s">
        <v>3431</v>
      </c>
      <c r="U1440" s="50">
        <v>4</v>
      </c>
    </row>
    <row r="1441" spans="2:21" ht="14.5" outlineLevel="3">
      <c r="B1441" s="43" t="s">
        <v>4146</v>
      </c>
      <c r="C1441" s="44" t="s">
        <v>4147</v>
      </c>
      <c r="D1441" s="45" t="s">
        <v>102</v>
      </c>
      <c r="E1441" s="46" t="s">
        <v>102</v>
      </c>
      <c r="F1441" s="45" t="s">
        <v>102</v>
      </c>
      <c r="G1441" s="46" t="s">
        <v>102</v>
      </c>
      <c r="H1441" s="47">
        <v>0</v>
      </c>
      <c r="I1441" s="47">
        <v>0</v>
      </c>
      <c r="J1441" s="46" t="s">
        <v>4084</v>
      </c>
      <c r="K1441" s="48">
        <v>1</v>
      </c>
      <c r="L1441" s="48" t="s">
        <v>2614</v>
      </c>
      <c r="M1441" s="45" t="s">
        <v>117</v>
      </c>
      <c r="N1441" s="49">
        <v>0</v>
      </c>
      <c r="O1441" s="49">
        <v>0</v>
      </c>
      <c r="P1441" s="49">
        <v>0</v>
      </c>
      <c r="Q1441" s="45" t="s">
        <v>102</v>
      </c>
      <c r="R1441" s="45" t="s">
        <v>102</v>
      </c>
      <c r="S1441" s="45" t="s">
        <v>102</v>
      </c>
      <c r="T1441" s="45" t="s">
        <v>3434</v>
      </c>
      <c r="U1441" s="50">
        <v>4</v>
      </c>
    </row>
    <row r="1442" spans="2:21" ht="14.5" outlineLevel="3">
      <c r="B1442" s="43" t="s">
        <v>4148</v>
      </c>
      <c r="C1442" s="44" t="s">
        <v>4149</v>
      </c>
      <c r="D1442" s="45" t="s">
        <v>102</v>
      </c>
      <c r="E1442" s="46" t="s">
        <v>102</v>
      </c>
      <c r="F1442" s="45" t="s">
        <v>102</v>
      </c>
      <c r="G1442" s="46" t="s">
        <v>102</v>
      </c>
      <c r="H1442" s="47">
        <v>0</v>
      </c>
      <c r="I1442" s="47">
        <v>0</v>
      </c>
      <c r="J1442" s="46" t="s">
        <v>102</v>
      </c>
      <c r="K1442" s="48">
        <v>0</v>
      </c>
      <c r="L1442" s="48" t="s">
        <v>102</v>
      </c>
      <c r="M1442" s="45" t="s">
        <v>102</v>
      </c>
      <c r="N1442" s="49">
        <v>0</v>
      </c>
      <c r="O1442" s="49">
        <v>0</v>
      </c>
      <c r="P1442" s="49">
        <v>0</v>
      </c>
      <c r="Q1442" s="45" t="s">
        <v>102</v>
      </c>
      <c r="R1442" s="45" t="s">
        <v>102</v>
      </c>
      <c r="S1442" s="45" t="s">
        <v>4150</v>
      </c>
      <c r="T1442" s="45" t="s">
        <v>102</v>
      </c>
      <c r="U1442" s="50">
        <v>3</v>
      </c>
    </row>
    <row r="1443" spans="2:21" ht="14.5" outlineLevel="3">
      <c r="B1443" s="43" t="s">
        <v>4151</v>
      </c>
      <c r="C1443" s="44" t="s">
        <v>4152</v>
      </c>
      <c r="D1443" s="45" t="s">
        <v>102</v>
      </c>
      <c r="E1443" s="46" t="s">
        <v>102</v>
      </c>
      <c r="F1443" s="45" t="s">
        <v>102</v>
      </c>
      <c r="G1443" s="46" t="s">
        <v>102</v>
      </c>
      <c r="H1443" s="47">
        <v>0</v>
      </c>
      <c r="I1443" s="47">
        <v>0</v>
      </c>
      <c r="J1443" s="46" t="s">
        <v>3682</v>
      </c>
      <c r="K1443" s="48">
        <v>0</v>
      </c>
      <c r="L1443" s="48" t="s">
        <v>116</v>
      </c>
      <c r="M1443" s="45" t="s">
        <v>117</v>
      </c>
      <c r="N1443" s="49">
        <v>0</v>
      </c>
      <c r="O1443" s="49">
        <v>0</v>
      </c>
      <c r="P1443" s="49">
        <v>0</v>
      </c>
      <c r="Q1443" s="45" t="s">
        <v>102</v>
      </c>
      <c r="R1443" s="45" t="s">
        <v>102</v>
      </c>
      <c r="S1443" s="45" t="s">
        <v>102</v>
      </c>
      <c r="T1443" s="45" t="s">
        <v>223</v>
      </c>
      <c r="U1443" s="50">
        <v>4</v>
      </c>
    </row>
    <row r="1444" spans="2:21" ht="14.5" outlineLevel="3">
      <c r="B1444" s="43" t="s">
        <v>4153</v>
      </c>
      <c r="C1444" s="44" t="s">
        <v>4154</v>
      </c>
      <c r="D1444" s="45" t="s">
        <v>102</v>
      </c>
      <c r="E1444" s="46" t="s">
        <v>102</v>
      </c>
      <c r="F1444" s="45" t="s">
        <v>102</v>
      </c>
      <c r="G1444" s="46" t="s">
        <v>102</v>
      </c>
      <c r="H1444" s="47">
        <v>0</v>
      </c>
      <c r="I1444" s="47">
        <v>0</v>
      </c>
      <c r="J1444" s="46" t="s">
        <v>3682</v>
      </c>
      <c r="K1444" s="48">
        <v>0</v>
      </c>
      <c r="L1444" s="48" t="s">
        <v>116</v>
      </c>
      <c r="M1444" s="45" t="s">
        <v>117</v>
      </c>
      <c r="N1444" s="49">
        <v>0</v>
      </c>
      <c r="O1444" s="49">
        <v>0</v>
      </c>
      <c r="P1444" s="49">
        <v>0</v>
      </c>
      <c r="Q1444" s="45" t="s">
        <v>102</v>
      </c>
      <c r="R1444" s="45" t="s">
        <v>102</v>
      </c>
      <c r="S1444" s="45" t="s">
        <v>102</v>
      </c>
      <c r="T1444" s="45" t="s">
        <v>778</v>
      </c>
      <c r="U1444" s="50">
        <v>4</v>
      </c>
    </row>
    <row r="1445" spans="2:21" ht="14.5" outlineLevel="3">
      <c r="B1445" s="43" t="s">
        <v>4155</v>
      </c>
      <c r="C1445" s="44" t="s">
        <v>4156</v>
      </c>
      <c r="D1445" s="45" t="s">
        <v>102</v>
      </c>
      <c r="E1445" s="46" t="s">
        <v>102</v>
      </c>
      <c r="F1445" s="45" t="s">
        <v>102</v>
      </c>
      <c r="G1445" s="46" t="s">
        <v>102</v>
      </c>
      <c r="H1445" s="47">
        <v>0</v>
      </c>
      <c r="I1445" s="47">
        <v>0</v>
      </c>
      <c r="J1445" s="46" t="s">
        <v>3682</v>
      </c>
      <c r="K1445" s="48">
        <v>0</v>
      </c>
      <c r="L1445" s="48" t="s">
        <v>116</v>
      </c>
      <c r="M1445" s="45" t="s">
        <v>117</v>
      </c>
      <c r="N1445" s="49">
        <v>0</v>
      </c>
      <c r="O1445" s="49">
        <v>0</v>
      </c>
      <c r="P1445" s="49">
        <v>0</v>
      </c>
      <c r="Q1445" s="45" t="s">
        <v>102</v>
      </c>
      <c r="R1445" s="45" t="s">
        <v>102</v>
      </c>
      <c r="S1445" s="45" t="s">
        <v>102</v>
      </c>
      <c r="T1445" s="45" t="s">
        <v>831</v>
      </c>
      <c r="U1445" s="50">
        <v>4</v>
      </c>
    </row>
    <row r="1446" spans="2:21" ht="14.5" outlineLevel="3">
      <c r="B1446" s="43" t="s">
        <v>4157</v>
      </c>
      <c r="C1446" s="44" t="s">
        <v>4158</v>
      </c>
      <c r="D1446" s="45" t="s">
        <v>102</v>
      </c>
      <c r="E1446" s="46" t="s">
        <v>102</v>
      </c>
      <c r="F1446" s="45" t="s">
        <v>102</v>
      </c>
      <c r="G1446" s="46" t="s">
        <v>102</v>
      </c>
      <c r="H1446" s="47">
        <v>0</v>
      </c>
      <c r="I1446" s="47">
        <v>0</v>
      </c>
      <c r="J1446" s="46" t="s">
        <v>3682</v>
      </c>
      <c r="K1446" s="48">
        <v>0</v>
      </c>
      <c r="L1446" s="48" t="s">
        <v>116</v>
      </c>
      <c r="M1446" s="45" t="s">
        <v>117</v>
      </c>
      <c r="N1446" s="49">
        <v>0</v>
      </c>
      <c r="O1446" s="49">
        <v>0</v>
      </c>
      <c r="P1446" s="49">
        <v>0</v>
      </c>
      <c r="Q1446" s="45" t="s">
        <v>102</v>
      </c>
      <c r="R1446" s="45" t="s">
        <v>102</v>
      </c>
      <c r="S1446" s="45" t="s">
        <v>102</v>
      </c>
      <c r="T1446" s="45" t="s">
        <v>835</v>
      </c>
      <c r="U1446" s="50">
        <v>4</v>
      </c>
    </row>
    <row r="1447" spans="2:21" ht="14.5" outlineLevel="3">
      <c r="B1447" s="43" t="s">
        <v>4159</v>
      </c>
      <c r="C1447" s="44" t="s">
        <v>4160</v>
      </c>
      <c r="D1447" s="45" t="s">
        <v>102</v>
      </c>
      <c r="E1447" s="46" t="s">
        <v>102</v>
      </c>
      <c r="F1447" s="45" t="s">
        <v>102</v>
      </c>
      <c r="G1447" s="46" t="s">
        <v>102</v>
      </c>
      <c r="H1447" s="47">
        <v>0</v>
      </c>
      <c r="I1447" s="47">
        <v>0</v>
      </c>
      <c r="J1447" s="46" t="s">
        <v>3682</v>
      </c>
      <c r="K1447" s="48">
        <v>0</v>
      </c>
      <c r="L1447" s="48" t="s">
        <v>116</v>
      </c>
      <c r="M1447" s="45" t="s">
        <v>117</v>
      </c>
      <c r="N1447" s="49">
        <v>0</v>
      </c>
      <c r="O1447" s="49">
        <v>0</v>
      </c>
      <c r="P1447" s="49">
        <v>0</v>
      </c>
      <c r="Q1447" s="45" t="s">
        <v>102</v>
      </c>
      <c r="R1447" s="45" t="s">
        <v>102</v>
      </c>
      <c r="S1447" s="45" t="s">
        <v>102</v>
      </c>
      <c r="T1447" s="45" t="s">
        <v>840</v>
      </c>
      <c r="U1447" s="50">
        <v>4</v>
      </c>
    </row>
    <row r="1448" spans="2:21" ht="14.5" outlineLevel="3">
      <c r="B1448" s="43" t="s">
        <v>4161</v>
      </c>
      <c r="C1448" s="44" t="s">
        <v>4162</v>
      </c>
      <c r="D1448" s="45" t="s">
        <v>102</v>
      </c>
      <c r="E1448" s="46" t="s">
        <v>102</v>
      </c>
      <c r="F1448" s="45" t="s">
        <v>102</v>
      </c>
      <c r="G1448" s="46" t="s">
        <v>102</v>
      </c>
      <c r="H1448" s="47">
        <v>0</v>
      </c>
      <c r="I1448" s="47">
        <v>0</v>
      </c>
      <c r="J1448" s="46" t="s">
        <v>3682</v>
      </c>
      <c r="K1448" s="48">
        <v>0</v>
      </c>
      <c r="L1448" s="48" t="s">
        <v>116</v>
      </c>
      <c r="M1448" s="45" t="s">
        <v>117</v>
      </c>
      <c r="N1448" s="49">
        <v>0</v>
      </c>
      <c r="O1448" s="49">
        <v>0</v>
      </c>
      <c r="P1448" s="49">
        <v>0</v>
      </c>
      <c r="Q1448" s="45" t="s">
        <v>102</v>
      </c>
      <c r="R1448" s="45" t="s">
        <v>102</v>
      </c>
      <c r="S1448" s="45" t="s">
        <v>102</v>
      </c>
      <c r="T1448" s="45" t="s">
        <v>860</v>
      </c>
      <c r="U1448" s="50">
        <v>4</v>
      </c>
    </row>
    <row r="1449" spans="2:21" ht="14.5" outlineLevel="3">
      <c r="B1449" s="43" t="s">
        <v>4163</v>
      </c>
      <c r="C1449" s="44" t="s">
        <v>4164</v>
      </c>
      <c r="D1449" s="45" t="s">
        <v>102</v>
      </c>
      <c r="E1449" s="46" t="s">
        <v>102</v>
      </c>
      <c r="F1449" s="45" t="s">
        <v>102</v>
      </c>
      <c r="G1449" s="46" t="s">
        <v>102</v>
      </c>
      <c r="H1449" s="47">
        <v>0</v>
      </c>
      <c r="I1449" s="47">
        <v>0</v>
      </c>
      <c r="J1449" s="46" t="s">
        <v>3682</v>
      </c>
      <c r="K1449" s="48">
        <v>0</v>
      </c>
      <c r="L1449" s="48" t="s">
        <v>116</v>
      </c>
      <c r="M1449" s="45" t="s">
        <v>117</v>
      </c>
      <c r="N1449" s="49">
        <v>0</v>
      </c>
      <c r="O1449" s="49">
        <v>0</v>
      </c>
      <c r="P1449" s="49">
        <v>0</v>
      </c>
      <c r="Q1449" s="45" t="s">
        <v>102</v>
      </c>
      <c r="R1449" s="45" t="s">
        <v>102</v>
      </c>
      <c r="S1449" s="45" t="s">
        <v>102</v>
      </c>
      <c r="T1449" s="45" t="s">
        <v>450</v>
      </c>
      <c r="U1449" s="50">
        <v>4</v>
      </c>
    </row>
    <row r="1450" spans="2:21" ht="14.5" outlineLevel="3">
      <c r="B1450" s="43" t="s">
        <v>4165</v>
      </c>
      <c r="C1450" s="44" t="s">
        <v>4166</v>
      </c>
      <c r="D1450" s="45" t="s">
        <v>102</v>
      </c>
      <c r="E1450" s="46" t="s">
        <v>102</v>
      </c>
      <c r="F1450" s="45" t="s">
        <v>102</v>
      </c>
      <c r="G1450" s="46" t="s">
        <v>102</v>
      </c>
      <c r="H1450" s="47">
        <v>0</v>
      </c>
      <c r="I1450" s="47">
        <v>0</v>
      </c>
      <c r="J1450" s="46" t="s">
        <v>3682</v>
      </c>
      <c r="K1450" s="48">
        <v>0</v>
      </c>
      <c r="L1450" s="48" t="s">
        <v>116</v>
      </c>
      <c r="M1450" s="45" t="s">
        <v>117</v>
      </c>
      <c r="N1450" s="49">
        <v>0</v>
      </c>
      <c r="O1450" s="49">
        <v>0</v>
      </c>
      <c r="P1450" s="49">
        <v>0</v>
      </c>
      <c r="Q1450" s="45" t="s">
        <v>102</v>
      </c>
      <c r="R1450" s="45" t="s">
        <v>102</v>
      </c>
      <c r="S1450" s="45" t="s">
        <v>102</v>
      </c>
      <c r="T1450" s="45" t="s">
        <v>923</v>
      </c>
      <c r="U1450" s="50">
        <v>4</v>
      </c>
    </row>
    <row r="1451" spans="2:21" ht="14.5" outlineLevel="1">
      <c r="B1451" s="27" t="s">
        <v>4167</v>
      </c>
      <c r="C1451" s="28" t="s">
        <v>4168</v>
      </c>
      <c r="D1451" s="29" t="s">
        <v>102</v>
      </c>
      <c r="E1451" s="30" t="s">
        <v>102</v>
      </c>
      <c r="F1451" s="29" t="s">
        <v>102</v>
      </c>
      <c r="G1451" s="30" t="s">
        <v>102</v>
      </c>
      <c r="H1451" s="31">
        <v>0</v>
      </c>
      <c r="I1451" s="31">
        <v>0</v>
      </c>
      <c r="J1451" s="30" t="s">
        <v>3682</v>
      </c>
      <c r="K1451" s="32">
        <v>0</v>
      </c>
      <c r="L1451" s="32" t="s">
        <v>116</v>
      </c>
      <c r="M1451" s="29" t="s">
        <v>117</v>
      </c>
      <c r="N1451" s="33">
        <v>0</v>
      </c>
      <c r="O1451" s="33">
        <v>0</v>
      </c>
      <c r="P1451" s="33">
        <v>0</v>
      </c>
      <c r="Q1451" s="29" t="s">
        <v>102</v>
      </c>
      <c r="R1451" s="29" t="s">
        <v>102</v>
      </c>
      <c r="S1451" s="29" t="s">
        <v>102</v>
      </c>
      <c r="T1451" s="29" t="s">
        <v>455</v>
      </c>
      <c r="U1451" s="34">
        <v>4</v>
      </c>
    </row>
    <row r="1452" spans="2:21" ht="14.5" outlineLevel="2">
      <c r="B1452" s="35" t="s">
        <v>4169</v>
      </c>
      <c r="C1452" s="36" t="s">
        <v>4170</v>
      </c>
      <c r="D1452" s="37" t="s">
        <v>102</v>
      </c>
      <c r="E1452" s="38" t="s">
        <v>102</v>
      </c>
      <c r="F1452" s="37" t="s">
        <v>102</v>
      </c>
      <c r="G1452" s="38" t="s">
        <v>102</v>
      </c>
      <c r="H1452" s="39">
        <v>0</v>
      </c>
      <c r="I1452" s="39">
        <v>0</v>
      </c>
      <c r="J1452" s="38" t="s">
        <v>3682</v>
      </c>
      <c r="K1452" s="40">
        <v>0</v>
      </c>
      <c r="L1452" s="40" t="s">
        <v>116</v>
      </c>
      <c r="M1452" s="37" t="s">
        <v>117</v>
      </c>
      <c r="N1452" s="41">
        <v>0</v>
      </c>
      <c r="O1452" s="41">
        <v>0</v>
      </c>
      <c r="P1452" s="41">
        <v>0</v>
      </c>
      <c r="Q1452" s="37" t="s">
        <v>102</v>
      </c>
      <c r="R1452" s="37" t="s">
        <v>102</v>
      </c>
      <c r="S1452" s="37" t="s">
        <v>102</v>
      </c>
      <c r="T1452" s="37" t="s">
        <v>3729</v>
      </c>
      <c r="U1452" s="42">
        <v>4</v>
      </c>
    </row>
    <row r="1453" spans="2:21" ht="14.5" outlineLevel="3">
      <c r="B1453" s="43" t="s">
        <v>4171</v>
      </c>
      <c r="C1453" s="44" t="s">
        <v>4172</v>
      </c>
      <c r="D1453" s="45" t="s">
        <v>102</v>
      </c>
      <c r="E1453" s="46" t="s">
        <v>102</v>
      </c>
      <c r="F1453" s="45" t="s">
        <v>102</v>
      </c>
      <c r="G1453" s="46" t="s">
        <v>102</v>
      </c>
      <c r="H1453" s="47">
        <v>0</v>
      </c>
      <c r="I1453" s="47">
        <v>0</v>
      </c>
      <c r="J1453" s="46" t="s">
        <v>3682</v>
      </c>
      <c r="K1453" s="48">
        <v>0</v>
      </c>
      <c r="L1453" s="48" t="s">
        <v>116</v>
      </c>
      <c r="M1453" s="45" t="s">
        <v>117</v>
      </c>
      <c r="N1453" s="49">
        <v>0</v>
      </c>
      <c r="O1453" s="49">
        <v>0</v>
      </c>
      <c r="P1453" s="49">
        <v>0</v>
      </c>
      <c r="Q1453" s="45" t="s">
        <v>102</v>
      </c>
      <c r="R1453" s="45" t="s">
        <v>102</v>
      </c>
      <c r="S1453" s="45" t="s">
        <v>102</v>
      </c>
      <c r="T1453" s="45" t="s">
        <v>995</v>
      </c>
      <c r="U1453" s="50">
        <v>4</v>
      </c>
    </row>
    <row r="1454" spans="2:21" ht="14.5" outlineLevel="1">
      <c r="B1454" s="27" t="s">
        <v>4173</v>
      </c>
      <c r="C1454" s="28" t="s">
        <v>4174</v>
      </c>
      <c r="D1454" s="29" t="s">
        <v>102</v>
      </c>
      <c r="E1454" s="30" t="s">
        <v>102</v>
      </c>
      <c r="F1454" s="29" t="s">
        <v>102</v>
      </c>
      <c r="G1454" s="30" t="s">
        <v>102</v>
      </c>
      <c r="H1454" s="31">
        <v>0</v>
      </c>
      <c r="I1454" s="31">
        <v>0</v>
      </c>
      <c r="J1454" s="30" t="s">
        <v>3682</v>
      </c>
      <c r="K1454" s="32">
        <v>0</v>
      </c>
      <c r="L1454" s="32" t="s">
        <v>116</v>
      </c>
      <c r="M1454" s="29" t="s">
        <v>117</v>
      </c>
      <c r="N1454" s="33">
        <v>0</v>
      </c>
      <c r="O1454" s="33">
        <v>0</v>
      </c>
      <c r="P1454" s="33">
        <v>0</v>
      </c>
      <c r="Q1454" s="29" t="s">
        <v>102</v>
      </c>
      <c r="R1454" s="29" t="s">
        <v>102</v>
      </c>
      <c r="S1454" s="29" t="s">
        <v>102</v>
      </c>
      <c r="T1454" s="29" t="s">
        <v>1019</v>
      </c>
      <c r="U1454" s="34">
        <v>4</v>
      </c>
    </row>
    <row r="1455" spans="2:21" ht="14.5" outlineLevel="2">
      <c r="B1455" s="35" t="s">
        <v>4175</v>
      </c>
      <c r="C1455" s="36" t="s">
        <v>4176</v>
      </c>
      <c r="D1455" s="37" t="s">
        <v>102</v>
      </c>
      <c r="E1455" s="38" t="s">
        <v>102</v>
      </c>
      <c r="F1455" s="37" t="s">
        <v>102</v>
      </c>
      <c r="G1455" s="38" t="s">
        <v>102</v>
      </c>
      <c r="H1455" s="39">
        <v>0</v>
      </c>
      <c r="I1455" s="39">
        <v>0</v>
      </c>
      <c r="J1455" s="38" t="s">
        <v>3682</v>
      </c>
      <c r="K1455" s="40">
        <v>0</v>
      </c>
      <c r="L1455" s="40" t="s">
        <v>116</v>
      </c>
      <c r="M1455" s="37" t="s">
        <v>117</v>
      </c>
      <c r="N1455" s="41">
        <v>0</v>
      </c>
      <c r="O1455" s="41">
        <v>0</v>
      </c>
      <c r="P1455" s="41">
        <v>0</v>
      </c>
      <c r="Q1455" s="37" t="s">
        <v>102</v>
      </c>
      <c r="R1455" s="37" t="s">
        <v>102</v>
      </c>
      <c r="S1455" s="37" t="s">
        <v>102</v>
      </c>
      <c r="T1455" s="37" t="s">
        <v>2781</v>
      </c>
      <c r="U1455" s="42">
        <v>4</v>
      </c>
    </row>
    <row r="1456" spans="2:21" ht="14.5" outlineLevel="3">
      <c r="B1456" s="43" t="s">
        <v>4177</v>
      </c>
      <c r="C1456" s="44" t="s">
        <v>4178</v>
      </c>
      <c r="D1456" s="45" t="s">
        <v>102</v>
      </c>
      <c r="E1456" s="46" t="s">
        <v>102</v>
      </c>
      <c r="F1456" s="45" t="s">
        <v>102</v>
      </c>
      <c r="G1456" s="46" t="s">
        <v>102</v>
      </c>
      <c r="H1456" s="47">
        <v>0</v>
      </c>
      <c r="I1456" s="47">
        <v>0</v>
      </c>
      <c r="J1456" s="46" t="s">
        <v>3682</v>
      </c>
      <c r="K1456" s="48">
        <v>0</v>
      </c>
      <c r="L1456" s="48" t="s">
        <v>116</v>
      </c>
      <c r="M1456" s="45" t="s">
        <v>117</v>
      </c>
      <c r="N1456" s="49">
        <v>0</v>
      </c>
      <c r="O1456" s="49">
        <v>0</v>
      </c>
      <c r="P1456" s="49">
        <v>0</v>
      </c>
      <c r="Q1456" s="45" t="s">
        <v>102</v>
      </c>
      <c r="R1456" s="45" t="s">
        <v>102</v>
      </c>
      <c r="S1456" s="45" t="s">
        <v>102</v>
      </c>
      <c r="T1456" s="45" t="s">
        <v>466</v>
      </c>
      <c r="U1456" s="50">
        <v>4</v>
      </c>
    </row>
    <row r="1457" spans="2:21" ht="14.5" outlineLevel="3">
      <c r="B1457" s="43" t="s">
        <v>4179</v>
      </c>
      <c r="C1457" s="44" t="s">
        <v>4180</v>
      </c>
      <c r="D1457" s="45" t="s">
        <v>102</v>
      </c>
      <c r="E1457" s="46" t="s">
        <v>102</v>
      </c>
      <c r="F1457" s="45" t="s">
        <v>102</v>
      </c>
      <c r="G1457" s="46" t="s">
        <v>102</v>
      </c>
      <c r="H1457" s="47">
        <v>0</v>
      </c>
      <c r="I1457" s="47">
        <v>0</v>
      </c>
      <c r="J1457" s="46" t="s">
        <v>102</v>
      </c>
      <c r="K1457" s="48">
        <v>0</v>
      </c>
      <c r="L1457" s="48" t="s">
        <v>102</v>
      </c>
      <c r="M1457" s="45" t="s">
        <v>102</v>
      </c>
      <c r="N1457" s="49">
        <v>0</v>
      </c>
      <c r="O1457" s="49">
        <v>0</v>
      </c>
      <c r="P1457" s="49">
        <v>0</v>
      </c>
      <c r="Q1457" s="45" t="s">
        <v>102</v>
      </c>
      <c r="R1457" s="45" t="s">
        <v>4181</v>
      </c>
      <c r="S1457" s="45" t="s">
        <v>102</v>
      </c>
      <c r="T1457" s="45" t="s">
        <v>102</v>
      </c>
      <c r="U1457" s="50">
        <v>2</v>
      </c>
    </row>
    <row r="1458" spans="2:21" ht="14.5" outlineLevel="3">
      <c r="B1458" s="43" t="s">
        <v>4182</v>
      </c>
      <c r="C1458" s="44" t="s">
        <v>4183</v>
      </c>
      <c r="D1458" s="45" t="s">
        <v>102</v>
      </c>
      <c r="E1458" s="46" t="s">
        <v>102</v>
      </c>
      <c r="F1458" s="45" t="s">
        <v>102</v>
      </c>
      <c r="G1458" s="46" t="s">
        <v>102</v>
      </c>
      <c r="H1458" s="47">
        <v>0</v>
      </c>
      <c r="I1458" s="47">
        <v>0</v>
      </c>
      <c r="J1458" s="46" t="s">
        <v>102</v>
      </c>
      <c r="K1458" s="48">
        <v>0</v>
      </c>
      <c r="L1458" s="48" t="s">
        <v>102</v>
      </c>
      <c r="M1458" s="45" t="s">
        <v>102</v>
      </c>
      <c r="N1458" s="49">
        <v>0</v>
      </c>
      <c r="O1458" s="49">
        <v>0</v>
      </c>
      <c r="P1458" s="49">
        <v>0</v>
      </c>
      <c r="Q1458" s="45" t="s">
        <v>102</v>
      </c>
      <c r="R1458" s="45" t="s">
        <v>102</v>
      </c>
      <c r="S1458" s="45" t="s">
        <v>4184</v>
      </c>
      <c r="T1458" s="45" t="s">
        <v>102</v>
      </c>
      <c r="U1458" s="50">
        <v>3</v>
      </c>
    </row>
    <row r="1459" spans="2:21" ht="14.5" outlineLevel="3">
      <c r="B1459" s="43" t="s">
        <v>4185</v>
      </c>
      <c r="C1459" s="44" t="s">
        <v>4186</v>
      </c>
      <c r="D1459" s="45" t="s">
        <v>392</v>
      </c>
      <c r="E1459" s="46" t="s">
        <v>102</v>
      </c>
      <c r="F1459" s="45" t="s">
        <v>102</v>
      </c>
      <c r="G1459" s="46" t="s">
        <v>102</v>
      </c>
      <c r="H1459" s="47">
        <v>0</v>
      </c>
      <c r="I1459" s="47">
        <v>0</v>
      </c>
      <c r="J1459" s="46" t="s">
        <v>2662</v>
      </c>
      <c r="K1459" s="48">
        <v>1</v>
      </c>
      <c r="L1459" s="48" t="s">
        <v>2614</v>
      </c>
      <c r="M1459" s="45" t="s">
        <v>117</v>
      </c>
      <c r="N1459" s="49">
        <v>0</v>
      </c>
      <c r="O1459" s="49">
        <v>0</v>
      </c>
      <c r="P1459" s="49">
        <v>0</v>
      </c>
      <c r="Q1459" s="45" t="s">
        <v>102</v>
      </c>
      <c r="R1459" s="45" t="s">
        <v>102</v>
      </c>
      <c r="S1459" s="45" t="s">
        <v>102</v>
      </c>
      <c r="T1459" s="45" t="s">
        <v>2781</v>
      </c>
      <c r="U1459" s="50">
        <v>4</v>
      </c>
    </row>
    <row r="1460" spans="2:21" ht="14.5" outlineLevel="3">
      <c r="B1460" s="43" t="s">
        <v>4187</v>
      </c>
      <c r="C1460" s="44" t="s">
        <v>4188</v>
      </c>
      <c r="D1460" s="45" t="s">
        <v>102</v>
      </c>
      <c r="E1460" s="46" t="s">
        <v>102</v>
      </c>
      <c r="F1460" s="45" t="s">
        <v>102</v>
      </c>
      <c r="G1460" s="46" t="s">
        <v>102</v>
      </c>
      <c r="H1460" s="47">
        <v>0</v>
      </c>
      <c r="I1460" s="47">
        <v>0</v>
      </c>
      <c r="J1460" s="46" t="s">
        <v>102</v>
      </c>
      <c r="K1460" s="48">
        <v>0</v>
      </c>
      <c r="L1460" s="48" t="s">
        <v>102</v>
      </c>
      <c r="M1460" s="45" t="s">
        <v>102</v>
      </c>
      <c r="N1460" s="49">
        <v>0</v>
      </c>
      <c r="O1460" s="49">
        <v>0</v>
      </c>
      <c r="P1460" s="49">
        <v>0</v>
      </c>
      <c r="Q1460" s="45" t="s">
        <v>102</v>
      </c>
      <c r="R1460" s="45" t="s">
        <v>4189</v>
      </c>
      <c r="S1460" s="45" t="s">
        <v>102</v>
      </c>
      <c r="T1460" s="45" t="s">
        <v>102</v>
      </c>
      <c r="U1460" s="50">
        <v>2</v>
      </c>
    </row>
    <row r="1461" spans="2:21" ht="14.5" outlineLevel="3">
      <c r="B1461" s="43" t="s">
        <v>4190</v>
      </c>
      <c r="C1461" s="44" t="s">
        <v>4191</v>
      </c>
      <c r="D1461" s="45" t="s">
        <v>102</v>
      </c>
      <c r="E1461" s="46" t="s">
        <v>102</v>
      </c>
      <c r="F1461" s="45" t="s">
        <v>102</v>
      </c>
      <c r="G1461" s="46" t="s">
        <v>102</v>
      </c>
      <c r="H1461" s="47">
        <v>0</v>
      </c>
      <c r="I1461" s="47">
        <v>0</v>
      </c>
      <c r="J1461" s="46" t="s">
        <v>102</v>
      </c>
      <c r="K1461" s="48">
        <v>0</v>
      </c>
      <c r="L1461" s="48" t="s">
        <v>102</v>
      </c>
      <c r="M1461" s="45" t="s">
        <v>102</v>
      </c>
      <c r="N1461" s="49">
        <v>0</v>
      </c>
      <c r="O1461" s="49">
        <v>0</v>
      </c>
      <c r="P1461" s="49">
        <v>0</v>
      </c>
      <c r="Q1461" s="45" t="s">
        <v>102</v>
      </c>
      <c r="R1461" s="45" t="s">
        <v>102</v>
      </c>
      <c r="S1461" s="45" t="s">
        <v>4192</v>
      </c>
      <c r="T1461" s="45" t="s">
        <v>102</v>
      </c>
      <c r="U1461" s="50">
        <v>3</v>
      </c>
    </row>
    <row r="1462" spans="2:21" ht="14.5" outlineLevel="3">
      <c r="B1462" s="43" t="s">
        <v>4193</v>
      </c>
      <c r="C1462" s="44" t="s">
        <v>4194</v>
      </c>
      <c r="D1462" s="45" t="s">
        <v>4002</v>
      </c>
      <c r="E1462" s="46" t="s">
        <v>102</v>
      </c>
      <c r="F1462" s="45" t="s">
        <v>102</v>
      </c>
      <c r="G1462" s="46" t="s">
        <v>102</v>
      </c>
      <c r="H1462" s="47">
        <v>0</v>
      </c>
      <c r="I1462" s="47">
        <v>0</v>
      </c>
      <c r="J1462" s="46" t="s">
        <v>4195</v>
      </c>
      <c r="K1462" s="48">
        <v>1</v>
      </c>
      <c r="L1462" s="48" t="s">
        <v>2614</v>
      </c>
      <c r="M1462" s="45" t="s">
        <v>117</v>
      </c>
      <c r="N1462" s="49">
        <v>0</v>
      </c>
      <c r="O1462" s="49">
        <v>0</v>
      </c>
      <c r="P1462" s="49">
        <v>0</v>
      </c>
      <c r="Q1462" s="45" t="s">
        <v>102</v>
      </c>
      <c r="R1462" s="45" t="s">
        <v>102</v>
      </c>
      <c r="S1462" s="45" t="s">
        <v>102</v>
      </c>
      <c r="T1462" s="45" t="s">
        <v>1019</v>
      </c>
      <c r="U1462" s="50">
        <v>4</v>
      </c>
    </row>
    <row r="1463" spans="2:21" ht="14.5" outlineLevel="3">
      <c r="B1463" s="43" t="s">
        <v>4196</v>
      </c>
      <c r="C1463" s="44" t="s">
        <v>4197</v>
      </c>
      <c r="D1463" s="45" t="s">
        <v>392</v>
      </c>
      <c r="E1463" s="46" t="s">
        <v>102</v>
      </c>
      <c r="F1463" s="45" t="s">
        <v>102</v>
      </c>
      <c r="G1463" s="46" t="s">
        <v>102</v>
      </c>
      <c r="H1463" s="47">
        <v>0</v>
      </c>
      <c r="I1463" s="47">
        <v>0</v>
      </c>
      <c r="J1463" s="46" t="s">
        <v>4195</v>
      </c>
      <c r="K1463" s="48">
        <v>1</v>
      </c>
      <c r="L1463" s="48" t="s">
        <v>2614</v>
      </c>
      <c r="M1463" s="45" t="s">
        <v>117</v>
      </c>
      <c r="N1463" s="49">
        <v>0</v>
      </c>
      <c r="O1463" s="49">
        <v>0</v>
      </c>
      <c r="P1463" s="49">
        <v>0</v>
      </c>
      <c r="Q1463" s="45" t="s">
        <v>102</v>
      </c>
      <c r="R1463" s="45" t="s">
        <v>102</v>
      </c>
      <c r="S1463" s="45" t="s">
        <v>102</v>
      </c>
      <c r="T1463" s="45" t="s">
        <v>2815</v>
      </c>
      <c r="U1463" s="50">
        <v>4</v>
      </c>
    </row>
    <row r="1464" spans="2:21" ht="14.5" outlineLevel="3">
      <c r="B1464" s="43" t="s">
        <v>4198</v>
      </c>
      <c r="C1464" s="44" t="s">
        <v>4199</v>
      </c>
      <c r="D1464" s="45" t="s">
        <v>4002</v>
      </c>
      <c r="E1464" s="46" t="s">
        <v>102</v>
      </c>
      <c r="F1464" s="45" t="s">
        <v>102</v>
      </c>
      <c r="G1464" s="46" t="s">
        <v>102</v>
      </c>
      <c r="H1464" s="47">
        <v>0</v>
      </c>
      <c r="I1464" s="47">
        <v>0</v>
      </c>
      <c r="J1464" s="46" t="s">
        <v>4195</v>
      </c>
      <c r="K1464" s="48">
        <v>1</v>
      </c>
      <c r="L1464" s="48" t="s">
        <v>116</v>
      </c>
      <c r="M1464" s="45" t="s">
        <v>117</v>
      </c>
      <c r="N1464" s="49">
        <v>0</v>
      </c>
      <c r="O1464" s="49">
        <v>0</v>
      </c>
      <c r="P1464" s="49">
        <v>0</v>
      </c>
      <c r="Q1464" s="45" t="s">
        <v>102</v>
      </c>
      <c r="R1464" s="45" t="s">
        <v>102</v>
      </c>
      <c r="S1464" s="45" t="s">
        <v>102</v>
      </c>
      <c r="T1464" s="45" t="s">
        <v>2825</v>
      </c>
      <c r="U1464" s="50">
        <v>4</v>
      </c>
    </row>
    <row r="1465" spans="2:21" ht="14.5" outlineLevel="3">
      <c r="B1465" s="43" t="s">
        <v>4200</v>
      </c>
      <c r="C1465" s="44" t="s">
        <v>4201</v>
      </c>
      <c r="D1465" s="45" t="s">
        <v>392</v>
      </c>
      <c r="E1465" s="46" t="s">
        <v>102</v>
      </c>
      <c r="F1465" s="45" t="s">
        <v>102</v>
      </c>
      <c r="G1465" s="46" t="s">
        <v>102</v>
      </c>
      <c r="H1465" s="47">
        <v>0</v>
      </c>
      <c r="I1465" s="47">
        <v>0</v>
      </c>
      <c r="J1465" s="46" t="s">
        <v>4195</v>
      </c>
      <c r="K1465" s="48">
        <v>1</v>
      </c>
      <c r="L1465" s="48" t="s">
        <v>116</v>
      </c>
      <c r="M1465" s="45" t="s">
        <v>117</v>
      </c>
      <c r="N1465" s="49">
        <v>0</v>
      </c>
      <c r="O1465" s="49">
        <v>0</v>
      </c>
      <c r="P1465" s="49">
        <v>0</v>
      </c>
      <c r="Q1465" s="45" t="s">
        <v>102</v>
      </c>
      <c r="R1465" s="45" t="s">
        <v>102</v>
      </c>
      <c r="S1465" s="45" t="s">
        <v>102</v>
      </c>
      <c r="T1465" s="45" t="s">
        <v>461</v>
      </c>
      <c r="U1465" s="50">
        <v>4</v>
      </c>
    </row>
    <row r="1466" spans="2:21" ht="14.5" outlineLevel="3">
      <c r="B1466" s="43" t="s">
        <v>4202</v>
      </c>
      <c r="C1466" s="44" t="s">
        <v>4203</v>
      </c>
      <c r="D1466" s="45" t="s">
        <v>392</v>
      </c>
      <c r="E1466" s="46" t="s">
        <v>102</v>
      </c>
      <c r="F1466" s="45" t="s">
        <v>102</v>
      </c>
      <c r="G1466" s="46" t="s">
        <v>102</v>
      </c>
      <c r="H1466" s="47">
        <v>0</v>
      </c>
      <c r="I1466" s="47">
        <v>0</v>
      </c>
      <c r="J1466" s="46" t="s">
        <v>4195</v>
      </c>
      <c r="K1466" s="48">
        <v>1</v>
      </c>
      <c r="L1466" s="48" t="s">
        <v>2614</v>
      </c>
      <c r="M1466" s="45" t="s">
        <v>117</v>
      </c>
      <c r="N1466" s="49">
        <v>0</v>
      </c>
      <c r="O1466" s="49">
        <v>0</v>
      </c>
      <c r="P1466" s="49">
        <v>0</v>
      </c>
      <c r="Q1466" s="45" t="s">
        <v>102</v>
      </c>
      <c r="R1466" s="45" t="s">
        <v>102</v>
      </c>
      <c r="S1466" s="45" t="s">
        <v>102</v>
      </c>
      <c r="T1466" s="45" t="s">
        <v>2828</v>
      </c>
      <c r="U1466" s="50">
        <v>4</v>
      </c>
    </row>
    <row r="1467" spans="2:21" ht="14.5" outlineLevel="2">
      <c r="B1467" s="35" t="s">
        <v>4204</v>
      </c>
      <c r="C1467" s="36" t="s">
        <v>4205</v>
      </c>
      <c r="D1467" s="37" t="s">
        <v>392</v>
      </c>
      <c r="E1467" s="38" t="s">
        <v>102</v>
      </c>
      <c r="F1467" s="37" t="s">
        <v>102</v>
      </c>
      <c r="G1467" s="38" t="s">
        <v>102</v>
      </c>
      <c r="H1467" s="39">
        <v>0</v>
      </c>
      <c r="I1467" s="39">
        <v>0</v>
      </c>
      <c r="J1467" s="38" t="s">
        <v>4195</v>
      </c>
      <c r="K1467" s="40">
        <v>1</v>
      </c>
      <c r="L1467" s="40" t="s">
        <v>2614</v>
      </c>
      <c r="M1467" s="37" t="s">
        <v>117</v>
      </c>
      <c r="N1467" s="41">
        <v>0</v>
      </c>
      <c r="O1467" s="41">
        <v>0</v>
      </c>
      <c r="P1467" s="41">
        <v>0</v>
      </c>
      <c r="Q1467" s="37" t="s">
        <v>102</v>
      </c>
      <c r="R1467" s="37" t="s">
        <v>102</v>
      </c>
      <c r="S1467" s="37" t="s">
        <v>102</v>
      </c>
      <c r="T1467" s="37" t="s">
        <v>2773</v>
      </c>
      <c r="U1467" s="42">
        <v>4</v>
      </c>
    </row>
    <row r="1468" spans="2:21" ht="14.5" outlineLevel="3">
      <c r="B1468" s="43" t="s">
        <v>4206</v>
      </c>
      <c r="C1468" s="44" t="s">
        <v>4207</v>
      </c>
      <c r="D1468" s="45" t="s">
        <v>392</v>
      </c>
      <c r="E1468" s="46" t="s">
        <v>102</v>
      </c>
      <c r="F1468" s="45" t="s">
        <v>102</v>
      </c>
      <c r="G1468" s="46" t="s">
        <v>102</v>
      </c>
      <c r="H1468" s="47">
        <v>0</v>
      </c>
      <c r="I1468" s="47">
        <v>0</v>
      </c>
      <c r="J1468" s="46" t="s">
        <v>4195</v>
      </c>
      <c r="K1468" s="48">
        <v>1</v>
      </c>
      <c r="L1468" s="48" t="s">
        <v>2614</v>
      </c>
      <c r="M1468" s="45" t="s">
        <v>117</v>
      </c>
      <c r="N1468" s="49">
        <v>0</v>
      </c>
      <c r="O1468" s="49">
        <v>0</v>
      </c>
      <c r="P1468" s="49">
        <v>0</v>
      </c>
      <c r="Q1468" s="45" t="s">
        <v>102</v>
      </c>
      <c r="R1468" s="45" t="s">
        <v>102</v>
      </c>
      <c r="S1468" s="45" t="s">
        <v>102</v>
      </c>
      <c r="T1468" s="45" t="s">
        <v>3066</v>
      </c>
      <c r="U1468" s="50">
        <v>4</v>
      </c>
    </row>
    <row r="1469" spans="2:21" ht="14.5" outlineLevel="2">
      <c r="B1469" s="35" t="s">
        <v>4208</v>
      </c>
      <c r="C1469" s="36" t="s">
        <v>4209</v>
      </c>
      <c r="D1469" s="37" t="s">
        <v>392</v>
      </c>
      <c r="E1469" s="38" t="s">
        <v>102</v>
      </c>
      <c r="F1469" s="37" t="s">
        <v>102</v>
      </c>
      <c r="G1469" s="38" t="s">
        <v>102</v>
      </c>
      <c r="H1469" s="39">
        <v>0</v>
      </c>
      <c r="I1469" s="39">
        <v>0</v>
      </c>
      <c r="J1469" s="38" t="s">
        <v>4195</v>
      </c>
      <c r="K1469" s="40">
        <v>1</v>
      </c>
      <c r="L1469" s="40" t="s">
        <v>2614</v>
      </c>
      <c r="M1469" s="37" t="s">
        <v>117</v>
      </c>
      <c r="N1469" s="41">
        <v>0</v>
      </c>
      <c r="O1469" s="41">
        <v>0</v>
      </c>
      <c r="P1469" s="41">
        <v>0</v>
      </c>
      <c r="Q1469" s="37" t="s">
        <v>102</v>
      </c>
      <c r="R1469" s="37" t="s">
        <v>102</v>
      </c>
      <c r="S1469" s="37" t="s">
        <v>102</v>
      </c>
      <c r="T1469" s="37" t="s">
        <v>3069</v>
      </c>
      <c r="U1469" s="42">
        <v>4</v>
      </c>
    </row>
    <row r="1470" spans="2:21" ht="14.5" outlineLevel="3">
      <c r="B1470" s="43" t="s">
        <v>4210</v>
      </c>
      <c r="C1470" s="44" t="s">
        <v>4211</v>
      </c>
      <c r="D1470" s="45" t="s">
        <v>392</v>
      </c>
      <c r="E1470" s="46" t="s">
        <v>102</v>
      </c>
      <c r="F1470" s="45" t="s">
        <v>102</v>
      </c>
      <c r="G1470" s="46" t="s">
        <v>102</v>
      </c>
      <c r="H1470" s="47">
        <v>0</v>
      </c>
      <c r="I1470" s="47">
        <v>0</v>
      </c>
      <c r="J1470" s="46" t="s">
        <v>4195</v>
      </c>
      <c r="K1470" s="48">
        <v>1</v>
      </c>
      <c r="L1470" s="48" t="s">
        <v>2614</v>
      </c>
      <c r="M1470" s="45" t="s">
        <v>117</v>
      </c>
      <c r="N1470" s="49">
        <v>0</v>
      </c>
      <c r="O1470" s="49">
        <v>0</v>
      </c>
      <c r="P1470" s="49">
        <v>0</v>
      </c>
      <c r="Q1470" s="45" t="s">
        <v>102</v>
      </c>
      <c r="R1470" s="45" t="s">
        <v>102</v>
      </c>
      <c r="S1470" s="45" t="s">
        <v>102</v>
      </c>
      <c r="T1470" s="45" t="s">
        <v>3072</v>
      </c>
      <c r="U1470" s="50">
        <v>4</v>
      </c>
    </row>
    <row r="1471" spans="2:21" ht="14.5" outlineLevel="2">
      <c r="B1471" s="35" t="s">
        <v>4212</v>
      </c>
      <c r="C1471" s="36" t="s">
        <v>4213</v>
      </c>
      <c r="D1471" s="37" t="s">
        <v>392</v>
      </c>
      <c r="E1471" s="38" t="s">
        <v>102</v>
      </c>
      <c r="F1471" s="37" t="s">
        <v>102</v>
      </c>
      <c r="G1471" s="38" t="s">
        <v>102</v>
      </c>
      <c r="H1471" s="39">
        <v>0</v>
      </c>
      <c r="I1471" s="39">
        <v>0</v>
      </c>
      <c r="J1471" s="38" t="s">
        <v>4195</v>
      </c>
      <c r="K1471" s="40">
        <v>1</v>
      </c>
      <c r="L1471" s="40" t="s">
        <v>2614</v>
      </c>
      <c r="M1471" s="37" t="s">
        <v>117</v>
      </c>
      <c r="N1471" s="41">
        <v>0</v>
      </c>
      <c r="O1471" s="41">
        <v>0</v>
      </c>
      <c r="P1471" s="41">
        <v>0</v>
      </c>
      <c r="Q1471" s="37" t="s">
        <v>102</v>
      </c>
      <c r="R1471" s="37" t="s">
        <v>102</v>
      </c>
      <c r="S1471" s="37" t="s">
        <v>102</v>
      </c>
      <c r="T1471" s="37" t="s">
        <v>3075</v>
      </c>
      <c r="U1471" s="42">
        <v>4</v>
      </c>
    </row>
    <row r="1472" spans="2:21" ht="14.5" outlineLevel="3">
      <c r="B1472" s="43" t="s">
        <v>4214</v>
      </c>
      <c r="C1472" s="44" t="s">
        <v>4215</v>
      </c>
      <c r="D1472" s="45" t="s">
        <v>392</v>
      </c>
      <c r="E1472" s="46" t="s">
        <v>102</v>
      </c>
      <c r="F1472" s="45" t="s">
        <v>102</v>
      </c>
      <c r="G1472" s="46" t="s">
        <v>102</v>
      </c>
      <c r="H1472" s="47">
        <v>0</v>
      </c>
      <c r="I1472" s="47">
        <v>0</v>
      </c>
      <c r="J1472" s="46" t="s">
        <v>4195</v>
      </c>
      <c r="K1472" s="48">
        <v>1</v>
      </c>
      <c r="L1472" s="48" t="s">
        <v>2614</v>
      </c>
      <c r="M1472" s="45" t="s">
        <v>117</v>
      </c>
      <c r="N1472" s="49">
        <v>0</v>
      </c>
      <c r="O1472" s="49">
        <v>0</v>
      </c>
      <c r="P1472" s="49">
        <v>0</v>
      </c>
      <c r="Q1472" s="45" t="s">
        <v>102</v>
      </c>
      <c r="R1472" s="45" t="s">
        <v>102</v>
      </c>
      <c r="S1472" s="45" t="s">
        <v>102</v>
      </c>
      <c r="T1472" s="45" t="s">
        <v>3078</v>
      </c>
      <c r="U1472" s="50">
        <v>4</v>
      </c>
    </row>
    <row r="1473" spans="2:21" ht="14.5" outlineLevel="3">
      <c r="B1473" s="43" t="s">
        <v>4216</v>
      </c>
      <c r="C1473" s="44" t="s">
        <v>4217</v>
      </c>
      <c r="D1473" s="45" t="s">
        <v>102</v>
      </c>
      <c r="E1473" s="46" t="s">
        <v>102</v>
      </c>
      <c r="F1473" s="45" t="s">
        <v>102</v>
      </c>
      <c r="G1473" s="46" t="s">
        <v>102</v>
      </c>
      <c r="H1473" s="47">
        <v>0</v>
      </c>
      <c r="I1473" s="47">
        <v>0</v>
      </c>
      <c r="J1473" s="46" t="s">
        <v>102</v>
      </c>
      <c r="K1473" s="48">
        <v>0</v>
      </c>
      <c r="L1473" s="48" t="s">
        <v>102</v>
      </c>
      <c r="M1473" s="45" t="s">
        <v>102</v>
      </c>
      <c r="N1473" s="49">
        <v>0</v>
      </c>
      <c r="O1473" s="49">
        <v>0</v>
      </c>
      <c r="P1473" s="49">
        <v>0</v>
      </c>
      <c r="Q1473" s="45" t="s">
        <v>102</v>
      </c>
      <c r="R1473" s="45" t="s">
        <v>102</v>
      </c>
      <c r="S1473" s="45" t="s">
        <v>4218</v>
      </c>
      <c r="T1473" s="45" t="s">
        <v>102</v>
      </c>
      <c r="U1473" s="50">
        <v>3</v>
      </c>
    </row>
    <row r="1474" spans="2:21" ht="14.5" outlineLevel="3">
      <c r="B1474" s="43" t="s">
        <v>4219</v>
      </c>
      <c r="C1474" s="44" t="s">
        <v>4220</v>
      </c>
      <c r="D1474" s="45" t="s">
        <v>392</v>
      </c>
      <c r="E1474" s="46" t="s">
        <v>102</v>
      </c>
      <c r="F1474" s="45" t="s">
        <v>102</v>
      </c>
      <c r="G1474" s="46" t="s">
        <v>102</v>
      </c>
      <c r="H1474" s="47">
        <v>0</v>
      </c>
      <c r="I1474" s="47">
        <v>0</v>
      </c>
      <c r="J1474" s="46" t="s">
        <v>2662</v>
      </c>
      <c r="K1474" s="48">
        <v>1</v>
      </c>
      <c r="L1474" s="48" t="s">
        <v>2614</v>
      </c>
      <c r="M1474" s="45" t="s">
        <v>117</v>
      </c>
      <c r="N1474" s="49">
        <v>0</v>
      </c>
      <c r="O1474" s="49">
        <v>0</v>
      </c>
      <c r="P1474" s="49">
        <v>0</v>
      </c>
      <c r="Q1474" s="45" t="s">
        <v>102</v>
      </c>
      <c r="R1474" s="45" t="s">
        <v>102</v>
      </c>
      <c r="S1474" s="45" t="s">
        <v>102</v>
      </c>
      <c r="T1474" s="45" t="s">
        <v>1019</v>
      </c>
      <c r="U1474" s="50">
        <v>4</v>
      </c>
    </row>
    <row r="1475" spans="2:21" ht="14.5" outlineLevel="2">
      <c r="B1475" s="35" t="s">
        <v>4221</v>
      </c>
      <c r="C1475" s="36" t="s">
        <v>4222</v>
      </c>
      <c r="D1475" s="37" t="s">
        <v>102</v>
      </c>
      <c r="E1475" s="38" t="s">
        <v>102</v>
      </c>
      <c r="F1475" s="37" t="s">
        <v>102</v>
      </c>
      <c r="G1475" s="38" t="s">
        <v>102</v>
      </c>
      <c r="H1475" s="39">
        <v>0</v>
      </c>
      <c r="I1475" s="39">
        <v>0</v>
      </c>
      <c r="J1475" s="38" t="s">
        <v>102</v>
      </c>
      <c r="K1475" s="40">
        <v>0</v>
      </c>
      <c r="L1475" s="40" t="s">
        <v>102</v>
      </c>
      <c r="M1475" s="37" t="s">
        <v>102</v>
      </c>
      <c r="N1475" s="41">
        <v>0</v>
      </c>
      <c r="O1475" s="41">
        <v>0</v>
      </c>
      <c r="P1475" s="41">
        <v>0</v>
      </c>
      <c r="Q1475" s="37" t="s">
        <v>102</v>
      </c>
      <c r="R1475" s="37" t="s">
        <v>102</v>
      </c>
      <c r="S1475" s="37" t="s">
        <v>4223</v>
      </c>
      <c r="T1475" s="37" t="s">
        <v>102</v>
      </c>
      <c r="U1475" s="42">
        <v>3</v>
      </c>
    </row>
    <row r="1476" spans="2:21" ht="14.5" outlineLevel="3">
      <c r="B1476" s="43" t="s">
        <v>4224</v>
      </c>
      <c r="C1476" s="44" t="s">
        <v>4225</v>
      </c>
      <c r="D1476" s="45" t="s">
        <v>392</v>
      </c>
      <c r="E1476" s="46" t="s">
        <v>102</v>
      </c>
      <c r="F1476" s="45" t="s">
        <v>102</v>
      </c>
      <c r="G1476" s="46" t="s">
        <v>102</v>
      </c>
      <c r="H1476" s="47">
        <v>0</v>
      </c>
      <c r="I1476" s="47">
        <v>0</v>
      </c>
      <c r="J1476" s="46" t="s">
        <v>4195</v>
      </c>
      <c r="K1476" s="48">
        <v>1</v>
      </c>
      <c r="L1476" s="48" t="s">
        <v>2614</v>
      </c>
      <c r="M1476" s="45" t="s">
        <v>117</v>
      </c>
      <c r="N1476" s="49">
        <v>0</v>
      </c>
      <c r="O1476" s="49">
        <v>0</v>
      </c>
      <c r="P1476" s="49">
        <v>0</v>
      </c>
      <c r="Q1476" s="45" t="s">
        <v>102</v>
      </c>
      <c r="R1476" s="45" t="s">
        <v>102</v>
      </c>
      <c r="S1476" s="45" t="s">
        <v>102</v>
      </c>
      <c r="T1476" s="45" t="s">
        <v>1019</v>
      </c>
      <c r="U1476" s="50">
        <v>4</v>
      </c>
    </row>
    <row r="1477" spans="2:21" ht="14.5" outlineLevel="3">
      <c r="B1477" s="43" t="s">
        <v>4226</v>
      </c>
      <c r="C1477" s="44" t="s">
        <v>4227</v>
      </c>
      <c r="D1477" s="45" t="s">
        <v>102</v>
      </c>
      <c r="E1477" s="46" t="s">
        <v>102</v>
      </c>
      <c r="F1477" s="45" t="s">
        <v>102</v>
      </c>
      <c r="G1477" s="46" t="s">
        <v>102</v>
      </c>
      <c r="H1477" s="47">
        <v>0</v>
      </c>
      <c r="I1477" s="47">
        <v>0</v>
      </c>
      <c r="J1477" s="46" t="s">
        <v>102</v>
      </c>
      <c r="K1477" s="48">
        <v>0</v>
      </c>
      <c r="L1477" s="48" t="s">
        <v>102</v>
      </c>
      <c r="M1477" s="45" t="s">
        <v>102</v>
      </c>
      <c r="N1477" s="49">
        <v>0</v>
      </c>
      <c r="O1477" s="49">
        <v>0</v>
      </c>
      <c r="P1477" s="49">
        <v>0</v>
      </c>
      <c r="Q1477" s="45" t="s">
        <v>102</v>
      </c>
      <c r="R1477" s="45" t="s">
        <v>102</v>
      </c>
      <c r="S1477" s="45" t="s">
        <v>4228</v>
      </c>
      <c r="T1477" s="45" t="s">
        <v>102</v>
      </c>
      <c r="U1477" s="50">
        <v>3</v>
      </c>
    </row>
    <row r="1478" spans="2:21" ht="14.5" outlineLevel="3">
      <c r="B1478" s="43" t="s">
        <v>4229</v>
      </c>
      <c r="C1478" s="44" t="s">
        <v>4230</v>
      </c>
      <c r="D1478" s="45" t="s">
        <v>392</v>
      </c>
      <c r="E1478" s="46" t="s">
        <v>102</v>
      </c>
      <c r="F1478" s="45" t="s">
        <v>102</v>
      </c>
      <c r="G1478" s="46" t="s">
        <v>102</v>
      </c>
      <c r="H1478" s="47">
        <v>0</v>
      </c>
      <c r="I1478" s="47">
        <v>0</v>
      </c>
      <c r="J1478" s="46" t="s">
        <v>4195</v>
      </c>
      <c r="K1478" s="48">
        <v>1</v>
      </c>
      <c r="L1478" s="48" t="s">
        <v>2614</v>
      </c>
      <c r="M1478" s="45" t="s">
        <v>117</v>
      </c>
      <c r="N1478" s="49">
        <v>0</v>
      </c>
      <c r="O1478" s="49">
        <v>0</v>
      </c>
      <c r="P1478" s="49">
        <v>0</v>
      </c>
      <c r="Q1478" s="45" t="s">
        <v>102</v>
      </c>
      <c r="R1478" s="45" t="s">
        <v>102</v>
      </c>
      <c r="S1478" s="45" t="s">
        <v>102</v>
      </c>
      <c r="T1478" s="45" t="s">
        <v>1019</v>
      </c>
      <c r="U1478" s="50">
        <v>4</v>
      </c>
    </row>
    <row r="1479" spans="2:21" ht="14.5" outlineLevel="3">
      <c r="B1479" s="43" t="s">
        <v>4231</v>
      </c>
      <c r="C1479" s="44" t="s">
        <v>4232</v>
      </c>
      <c r="D1479" s="45" t="s">
        <v>392</v>
      </c>
      <c r="E1479" s="46" t="s">
        <v>102</v>
      </c>
      <c r="F1479" s="45" t="s">
        <v>102</v>
      </c>
      <c r="G1479" s="46" t="s">
        <v>102</v>
      </c>
      <c r="H1479" s="47">
        <v>0</v>
      </c>
      <c r="I1479" s="47">
        <v>0</v>
      </c>
      <c r="J1479" s="46" t="s">
        <v>4195</v>
      </c>
      <c r="K1479" s="48">
        <v>1</v>
      </c>
      <c r="L1479" s="48" t="s">
        <v>2614</v>
      </c>
      <c r="M1479" s="45" t="s">
        <v>117</v>
      </c>
      <c r="N1479" s="49">
        <v>0</v>
      </c>
      <c r="O1479" s="49">
        <v>0</v>
      </c>
      <c r="P1479" s="49">
        <v>0</v>
      </c>
      <c r="Q1479" s="45" t="s">
        <v>102</v>
      </c>
      <c r="R1479" s="45" t="s">
        <v>102</v>
      </c>
      <c r="S1479" s="45" t="s">
        <v>102</v>
      </c>
      <c r="T1479" s="45" t="s">
        <v>2815</v>
      </c>
      <c r="U1479" s="50">
        <v>4</v>
      </c>
    </row>
    <row r="1480" spans="2:21" ht="14.5" outlineLevel="3">
      <c r="B1480" s="43" t="s">
        <v>4233</v>
      </c>
      <c r="C1480" s="44" t="s">
        <v>4234</v>
      </c>
      <c r="D1480" s="45" t="s">
        <v>392</v>
      </c>
      <c r="E1480" s="46" t="s">
        <v>102</v>
      </c>
      <c r="F1480" s="45" t="s">
        <v>102</v>
      </c>
      <c r="G1480" s="46" t="s">
        <v>102</v>
      </c>
      <c r="H1480" s="47">
        <v>0</v>
      </c>
      <c r="I1480" s="47">
        <v>0</v>
      </c>
      <c r="J1480" s="46" t="s">
        <v>4195</v>
      </c>
      <c r="K1480" s="48">
        <v>1</v>
      </c>
      <c r="L1480" s="48" t="s">
        <v>2614</v>
      </c>
      <c r="M1480" s="45" t="s">
        <v>117</v>
      </c>
      <c r="N1480" s="49">
        <v>0</v>
      </c>
      <c r="O1480" s="49">
        <v>0</v>
      </c>
      <c r="P1480" s="49">
        <v>0</v>
      </c>
      <c r="Q1480" s="45" t="s">
        <v>102</v>
      </c>
      <c r="R1480" s="45" t="s">
        <v>102</v>
      </c>
      <c r="S1480" s="45" t="s">
        <v>102</v>
      </c>
      <c r="T1480" s="45" t="s">
        <v>461</v>
      </c>
      <c r="U1480" s="50">
        <v>4</v>
      </c>
    </row>
    <row r="1481" spans="2:21" ht="14.5" outlineLevel="3">
      <c r="B1481" s="43" t="s">
        <v>4235</v>
      </c>
      <c r="C1481" s="44" t="s">
        <v>4236</v>
      </c>
      <c r="D1481" s="45" t="s">
        <v>102</v>
      </c>
      <c r="E1481" s="46" t="s">
        <v>102</v>
      </c>
      <c r="F1481" s="45" t="s">
        <v>102</v>
      </c>
      <c r="G1481" s="46" t="s">
        <v>102</v>
      </c>
      <c r="H1481" s="47">
        <v>0</v>
      </c>
      <c r="I1481" s="47">
        <v>0</v>
      </c>
      <c r="J1481" s="46" t="s">
        <v>102</v>
      </c>
      <c r="K1481" s="48">
        <v>0</v>
      </c>
      <c r="L1481" s="48" t="s">
        <v>102</v>
      </c>
      <c r="M1481" s="45" t="s">
        <v>102</v>
      </c>
      <c r="N1481" s="49">
        <v>0</v>
      </c>
      <c r="O1481" s="49">
        <v>0</v>
      </c>
      <c r="P1481" s="49">
        <v>0</v>
      </c>
      <c r="Q1481" s="45" t="s">
        <v>102</v>
      </c>
      <c r="R1481" s="45" t="s">
        <v>102</v>
      </c>
      <c r="S1481" s="45" t="s">
        <v>2530</v>
      </c>
      <c r="T1481" s="45" t="s">
        <v>102</v>
      </c>
      <c r="U1481" s="50">
        <v>3</v>
      </c>
    </row>
    <row r="1482" spans="2:21" ht="14.5" outlineLevel="3">
      <c r="B1482" s="43" t="s">
        <v>4237</v>
      </c>
      <c r="C1482" s="44" t="s">
        <v>4238</v>
      </c>
      <c r="D1482" s="45" t="s">
        <v>4002</v>
      </c>
      <c r="E1482" s="46" t="s">
        <v>102</v>
      </c>
      <c r="F1482" s="45" t="s">
        <v>102</v>
      </c>
      <c r="G1482" s="46" t="s">
        <v>102</v>
      </c>
      <c r="H1482" s="47">
        <v>0</v>
      </c>
      <c r="I1482" s="47">
        <v>0</v>
      </c>
      <c r="J1482" s="46" t="s">
        <v>4195</v>
      </c>
      <c r="K1482" s="48">
        <v>1</v>
      </c>
      <c r="L1482" s="48" t="s">
        <v>2614</v>
      </c>
      <c r="M1482" s="45" t="s">
        <v>117</v>
      </c>
      <c r="N1482" s="49">
        <v>0</v>
      </c>
      <c r="O1482" s="49">
        <v>0</v>
      </c>
      <c r="P1482" s="49">
        <v>0</v>
      </c>
      <c r="Q1482" s="45" t="s">
        <v>102</v>
      </c>
      <c r="R1482" s="45" t="s">
        <v>102</v>
      </c>
      <c r="S1482" s="45" t="s">
        <v>102</v>
      </c>
      <c r="T1482" s="45" t="s">
        <v>1019</v>
      </c>
      <c r="U1482" s="50">
        <v>4</v>
      </c>
    </row>
    <row r="1483" spans="2:21" ht="14.5" outlineLevel="3">
      <c r="B1483" s="43" t="s">
        <v>4239</v>
      </c>
      <c r="C1483" s="44" t="s">
        <v>4240</v>
      </c>
      <c r="D1483" s="45" t="s">
        <v>4002</v>
      </c>
      <c r="E1483" s="46" t="s">
        <v>102</v>
      </c>
      <c r="F1483" s="45" t="s">
        <v>102</v>
      </c>
      <c r="G1483" s="46" t="s">
        <v>102</v>
      </c>
      <c r="H1483" s="47">
        <v>0</v>
      </c>
      <c r="I1483" s="47">
        <v>0</v>
      </c>
      <c r="J1483" s="46" t="s">
        <v>4195</v>
      </c>
      <c r="K1483" s="48">
        <v>1</v>
      </c>
      <c r="L1483" s="48" t="s">
        <v>2614</v>
      </c>
      <c r="M1483" s="45" t="s">
        <v>117</v>
      </c>
      <c r="N1483" s="49">
        <v>0</v>
      </c>
      <c r="O1483" s="49">
        <v>0</v>
      </c>
      <c r="P1483" s="49">
        <v>0</v>
      </c>
      <c r="Q1483" s="45" t="s">
        <v>102</v>
      </c>
      <c r="R1483" s="45" t="s">
        <v>102</v>
      </c>
      <c r="S1483" s="45" t="s">
        <v>102</v>
      </c>
      <c r="T1483" s="45" t="s">
        <v>2828</v>
      </c>
      <c r="U1483" s="50">
        <v>4</v>
      </c>
    </row>
    <row r="1484" spans="2:21" ht="14.5" outlineLevel="3">
      <c r="B1484" s="43" t="s">
        <v>4241</v>
      </c>
      <c r="C1484" s="44" t="s">
        <v>4242</v>
      </c>
      <c r="D1484" s="45" t="s">
        <v>392</v>
      </c>
      <c r="E1484" s="46" t="s">
        <v>102</v>
      </c>
      <c r="F1484" s="45" t="s">
        <v>102</v>
      </c>
      <c r="G1484" s="46" t="s">
        <v>102</v>
      </c>
      <c r="H1484" s="47">
        <v>0</v>
      </c>
      <c r="I1484" s="47">
        <v>0</v>
      </c>
      <c r="J1484" s="46" t="s">
        <v>4195</v>
      </c>
      <c r="K1484" s="48">
        <v>1</v>
      </c>
      <c r="L1484" s="48" t="s">
        <v>2614</v>
      </c>
      <c r="M1484" s="45" t="s">
        <v>117</v>
      </c>
      <c r="N1484" s="49">
        <v>0</v>
      </c>
      <c r="O1484" s="49">
        <v>0</v>
      </c>
      <c r="P1484" s="49">
        <v>0</v>
      </c>
      <c r="Q1484" s="45" t="s">
        <v>102</v>
      </c>
      <c r="R1484" s="45" t="s">
        <v>102</v>
      </c>
      <c r="S1484" s="45" t="s">
        <v>102</v>
      </c>
      <c r="T1484" s="45" t="s">
        <v>2773</v>
      </c>
      <c r="U1484" s="50">
        <v>4</v>
      </c>
    </row>
    <row r="1485" spans="2:21" ht="14.5" outlineLevel="3">
      <c r="B1485" s="43" t="s">
        <v>4243</v>
      </c>
      <c r="C1485" s="44" t="s">
        <v>4244</v>
      </c>
      <c r="D1485" s="45" t="s">
        <v>4002</v>
      </c>
      <c r="E1485" s="46" t="s">
        <v>102</v>
      </c>
      <c r="F1485" s="45" t="s">
        <v>102</v>
      </c>
      <c r="G1485" s="46" t="s">
        <v>102</v>
      </c>
      <c r="H1485" s="47">
        <v>0</v>
      </c>
      <c r="I1485" s="47">
        <v>0</v>
      </c>
      <c r="J1485" s="46" t="s">
        <v>4195</v>
      </c>
      <c r="K1485" s="48">
        <v>1</v>
      </c>
      <c r="L1485" s="48" t="s">
        <v>2614</v>
      </c>
      <c r="M1485" s="45" t="s">
        <v>117</v>
      </c>
      <c r="N1485" s="49">
        <v>0</v>
      </c>
      <c r="O1485" s="49">
        <v>0</v>
      </c>
      <c r="P1485" s="49">
        <v>0</v>
      </c>
      <c r="Q1485" s="45" t="s">
        <v>102</v>
      </c>
      <c r="R1485" s="45" t="s">
        <v>102</v>
      </c>
      <c r="S1485" s="45" t="s">
        <v>102</v>
      </c>
      <c r="T1485" s="45" t="s">
        <v>2831</v>
      </c>
      <c r="U1485" s="50">
        <v>4</v>
      </c>
    </row>
    <row r="1486" spans="2:21" ht="14.5" outlineLevel="1">
      <c r="B1486" s="27" t="s">
        <v>4245</v>
      </c>
      <c r="C1486" s="28" t="s">
        <v>4246</v>
      </c>
      <c r="D1486" s="29" t="s">
        <v>392</v>
      </c>
      <c r="E1486" s="30" t="s">
        <v>102</v>
      </c>
      <c r="F1486" s="29" t="s">
        <v>102</v>
      </c>
      <c r="G1486" s="30" t="s">
        <v>102</v>
      </c>
      <c r="H1486" s="31">
        <v>0</v>
      </c>
      <c r="I1486" s="31">
        <v>0</v>
      </c>
      <c r="J1486" s="30" t="s">
        <v>4195</v>
      </c>
      <c r="K1486" s="32">
        <v>1</v>
      </c>
      <c r="L1486" s="32" t="s">
        <v>2614</v>
      </c>
      <c r="M1486" s="29" t="s">
        <v>117</v>
      </c>
      <c r="N1486" s="33">
        <v>0</v>
      </c>
      <c r="O1486" s="33">
        <v>0</v>
      </c>
      <c r="P1486" s="33">
        <v>0</v>
      </c>
      <c r="Q1486" s="29" t="s">
        <v>102</v>
      </c>
      <c r="R1486" s="29" t="s">
        <v>102</v>
      </c>
      <c r="S1486" s="29" t="s">
        <v>102</v>
      </c>
      <c r="T1486" s="29" t="s">
        <v>527</v>
      </c>
      <c r="U1486" s="34">
        <v>4</v>
      </c>
    </row>
    <row r="1487" spans="2:21" ht="14.5" outlineLevel="2">
      <c r="B1487" s="35" t="s">
        <v>4247</v>
      </c>
      <c r="C1487" s="36" t="s">
        <v>4248</v>
      </c>
      <c r="D1487" s="37" t="s">
        <v>392</v>
      </c>
      <c r="E1487" s="38" t="s">
        <v>102</v>
      </c>
      <c r="F1487" s="37" t="s">
        <v>102</v>
      </c>
      <c r="G1487" s="38" t="s">
        <v>102</v>
      </c>
      <c r="H1487" s="39">
        <v>0</v>
      </c>
      <c r="I1487" s="39">
        <v>0</v>
      </c>
      <c r="J1487" s="38" t="s">
        <v>4195</v>
      </c>
      <c r="K1487" s="40">
        <v>1</v>
      </c>
      <c r="L1487" s="40" t="s">
        <v>2614</v>
      </c>
      <c r="M1487" s="37" t="s">
        <v>117</v>
      </c>
      <c r="N1487" s="41">
        <v>0</v>
      </c>
      <c r="O1487" s="41">
        <v>0</v>
      </c>
      <c r="P1487" s="41">
        <v>0</v>
      </c>
      <c r="Q1487" s="37" t="s">
        <v>102</v>
      </c>
      <c r="R1487" s="37" t="s">
        <v>102</v>
      </c>
      <c r="S1487" s="37" t="s">
        <v>102</v>
      </c>
      <c r="T1487" s="37" t="s">
        <v>2666</v>
      </c>
      <c r="U1487" s="42">
        <v>4</v>
      </c>
    </row>
    <row r="1488" spans="2:21" ht="14.5" outlineLevel="3">
      <c r="B1488" s="43" t="s">
        <v>4249</v>
      </c>
      <c r="C1488" s="44" t="s">
        <v>4250</v>
      </c>
      <c r="D1488" s="45" t="s">
        <v>392</v>
      </c>
      <c r="E1488" s="46" t="s">
        <v>102</v>
      </c>
      <c r="F1488" s="45" t="s">
        <v>102</v>
      </c>
      <c r="G1488" s="46" t="s">
        <v>102</v>
      </c>
      <c r="H1488" s="47">
        <v>0</v>
      </c>
      <c r="I1488" s="47">
        <v>0</v>
      </c>
      <c r="J1488" s="46" t="s">
        <v>4195</v>
      </c>
      <c r="K1488" s="48">
        <v>1</v>
      </c>
      <c r="L1488" s="48" t="s">
        <v>2614</v>
      </c>
      <c r="M1488" s="45" t="s">
        <v>117</v>
      </c>
      <c r="N1488" s="49">
        <v>0</v>
      </c>
      <c r="O1488" s="49">
        <v>0</v>
      </c>
      <c r="P1488" s="49">
        <v>0</v>
      </c>
      <c r="Q1488" s="45" t="s">
        <v>102</v>
      </c>
      <c r="R1488" s="45" t="s">
        <v>102</v>
      </c>
      <c r="S1488" s="45" t="s">
        <v>102</v>
      </c>
      <c r="T1488" s="45" t="s">
        <v>3407</v>
      </c>
      <c r="U1488" s="50">
        <v>4</v>
      </c>
    </row>
    <row r="1489" spans="2:21" ht="14.5" outlineLevel="3">
      <c r="B1489" s="43" t="s">
        <v>4251</v>
      </c>
      <c r="C1489" s="44" t="s">
        <v>4252</v>
      </c>
      <c r="D1489" s="45" t="s">
        <v>392</v>
      </c>
      <c r="E1489" s="46" t="s">
        <v>102</v>
      </c>
      <c r="F1489" s="45" t="s">
        <v>102</v>
      </c>
      <c r="G1489" s="46" t="s">
        <v>102</v>
      </c>
      <c r="H1489" s="47">
        <v>0</v>
      </c>
      <c r="I1489" s="47">
        <v>0</v>
      </c>
      <c r="J1489" s="46" t="s">
        <v>4195</v>
      </c>
      <c r="K1489" s="48">
        <v>1</v>
      </c>
      <c r="L1489" s="48" t="s">
        <v>2614</v>
      </c>
      <c r="M1489" s="45" t="s">
        <v>117</v>
      </c>
      <c r="N1489" s="49">
        <v>0</v>
      </c>
      <c r="O1489" s="49">
        <v>0</v>
      </c>
      <c r="P1489" s="49">
        <v>0</v>
      </c>
      <c r="Q1489" s="45" t="s">
        <v>102</v>
      </c>
      <c r="R1489" s="45" t="s">
        <v>102</v>
      </c>
      <c r="S1489" s="45" t="s">
        <v>102</v>
      </c>
      <c r="T1489" s="45" t="s">
        <v>4253</v>
      </c>
      <c r="U1489" s="50">
        <v>4</v>
      </c>
    </row>
    <row r="1490" spans="2:21" ht="14.5" outlineLevel="3">
      <c r="B1490" s="43" t="s">
        <v>4254</v>
      </c>
      <c r="C1490" s="44" t="s">
        <v>4255</v>
      </c>
      <c r="D1490" s="45" t="s">
        <v>392</v>
      </c>
      <c r="E1490" s="46" t="s">
        <v>102</v>
      </c>
      <c r="F1490" s="45" t="s">
        <v>102</v>
      </c>
      <c r="G1490" s="46" t="s">
        <v>102</v>
      </c>
      <c r="H1490" s="47">
        <v>0</v>
      </c>
      <c r="I1490" s="47">
        <v>0</v>
      </c>
      <c r="J1490" s="46" t="s">
        <v>4195</v>
      </c>
      <c r="K1490" s="48">
        <v>1</v>
      </c>
      <c r="L1490" s="48" t="s">
        <v>2614</v>
      </c>
      <c r="M1490" s="45" t="s">
        <v>117</v>
      </c>
      <c r="N1490" s="49">
        <v>0</v>
      </c>
      <c r="O1490" s="49">
        <v>0</v>
      </c>
      <c r="P1490" s="49">
        <v>0</v>
      </c>
      <c r="Q1490" s="45" t="s">
        <v>102</v>
      </c>
      <c r="R1490" s="45" t="s">
        <v>102</v>
      </c>
      <c r="S1490" s="45" t="s">
        <v>102</v>
      </c>
      <c r="T1490" s="45" t="s">
        <v>3415</v>
      </c>
      <c r="U1490" s="50">
        <v>4</v>
      </c>
    </row>
    <row r="1491" spans="2:21" ht="14.5" outlineLevel="3">
      <c r="B1491" s="43" t="s">
        <v>4256</v>
      </c>
      <c r="C1491" s="44" t="s">
        <v>4257</v>
      </c>
      <c r="D1491" s="45" t="s">
        <v>392</v>
      </c>
      <c r="E1491" s="46" t="s">
        <v>102</v>
      </c>
      <c r="F1491" s="45" t="s">
        <v>102</v>
      </c>
      <c r="G1491" s="46" t="s">
        <v>102</v>
      </c>
      <c r="H1491" s="47">
        <v>0</v>
      </c>
      <c r="I1491" s="47">
        <v>0</v>
      </c>
      <c r="J1491" s="46" t="s">
        <v>4195</v>
      </c>
      <c r="K1491" s="48">
        <v>1</v>
      </c>
      <c r="L1491" s="48" t="s">
        <v>2614</v>
      </c>
      <c r="M1491" s="45" t="s">
        <v>117</v>
      </c>
      <c r="N1491" s="49">
        <v>0</v>
      </c>
      <c r="O1491" s="49">
        <v>0</v>
      </c>
      <c r="P1491" s="49">
        <v>0</v>
      </c>
      <c r="Q1491" s="45" t="s">
        <v>102</v>
      </c>
      <c r="R1491" s="45" t="s">
        <v>102</v>
      </c>
      <c r="S1491" s="45" t="s">
        <v>102</v>
      </c>
      <c r="T1491" s="45" t="s">
        <v>2854</v>
      </c>
      <c r="U1491" s="50">
        <v>4</v>
      </c>
    </row>
    <row r="1492" spans="2:21" ht="14.5" outlineLevel="3">
      <c r="B1492" s="43" t="s">
        <v>4258</v>
      </c>
      <c r="C1492" s="44" t="s">
        <v>4259</v>
      </c>
      <c r="D1492" s="45" t="s">
        <v>102</v>
      </c>
      <c r="E1492" s="46" t="s">
        <v>102</v>
      </c>
      <c r="F1492" s="45" t="s">
        <v>102</v>
      </c>
      <c r="G1492" s="46" t="s">
        <v>102</v>
      </c>
      <c r="H1492" s="47">
        <v>0</v>
      </c>
      <c r="I1492" s="47">
        <v>0</v>
      </c>
      <c r="J1492" s="46" t="s">
        <v>102</v>
      </c>
      <c r="K1492" s="48">
        <v>0</v>
      </c>
      <c r="L1492" s="48" t="s">
        <v>102</v>
      </c>
      <c r="M1492" s="45" t="s">
        <v>102</v>
      </c>
      <c r="N1492" s="49">
        <v>0</v>
      </c>
      <c r="O1492" s="49">
        <v>0</v>
      </c>
      <c r="P1492" s="49">
        <v>0</v>
      </c>
      <c r="Q1492" s="45" t="s">
        <v>102</v>
      </c>
      <c r="R1492" s="45" t="s">
        <v>4260</v>
      </c>
      <c r="S1492" s="45" t="s">
        <v>102</v>
      </c>
      <c r="T1492" s="45" t="s">
        <v>102</v>
      </c>
      <c r="U1492" s="50">
        <v>2</v>
      </c>
    </row>
    <row r="1493" spans="2:21" ht="14.5" outlineLevel="3">
      <c r="B1493" s="43" t="s">
        <v>4261</v>
      </c>
      <c r="C1493" s="44" t="s">
        <v>4262</v>
      </c>
      <c r="D1493" s="45" t="s">
        <v>102</v>
      </c>
      <c r="E1493" s="46" t="s">
        <v>102</v>
      </c>
      <c r="F1493" s="45" t="s">
        <v>102</v>
      </c>
      <c r="G1493" s="46" t="s">
        <v>102</v>
      </c>
      <c r="H1493" s="47">
        <v>0</v>
      </c>
      <c r="I1493" s="47">
        <v>0</v>
      </c>
      <c r="J1493" s="46" t="s">
        <v>102</v>
      </c>
      <c r="K1493" s="48">
        <v>0</v>
      </c>
      <c r="L1493" s="48" t="s">
        <v>102</v>
      </c>
      <c r="M1493" s="45" t="s">
        <v>102</v>
      </c>
      <c r="N1493" s="49">
        <v>0</v>
      </c>
      <c r="O1493" s="49">
        <v>0</v>
      </c>
      <c r="P1493" s="49">
        <v>0</v>
      </c>
      <c r="Q1493" s="45" t="s">
        <v>102</v>
      </c>
      <c r="R1493" s="45" t="s">
        <v>102</v>
      </c>
      <c r="S1493" s="45" t="s">
        <v>4263</v>
      </c>
      <c r="T1493" s="45" t="s">
        <v>102</v>
      </c>
      <c r="U1493" s="50">
        <v>3</v>
      </c>
    </row>
    <row r="1494" spans="2:21" ht="14.5" outlineLevel="2">
      <c r="B1494" s="35" t="s">
        <v>4264</v>
      </c>
      <c r="C1494" s="36" t="s">
        <v>4265</v>
      </c>
      <c r="D1494" s="37" t="s">
        <v>4002</v>
      </c>
      <c r="E1494" s="38" t="s">
        <v>102</v>
      </c>
      <c r="F1494" s="37" t="s">
        <v>102</v>
      </c>
      <c r="G1494" s="38" t="s">
        <v>102</v>
      </c>
      <c r="H1494" s="39">
        <v>0</v>
      </c>
      <c r="I1494" s="39">
        <v>0</v>
      </c>
      <c r="J1494" s="38" t="s">
        <v>3682</v>
      </c>
      <c r="K1494" s="40">
        <v>11</v>
      </c>
      <c r="L1494" s="40" t="s">
        <v>2614</v>
      </c>
      <c r="M1494" s="37" t="s">
        <v>117</v>
      </c>
      <c r="N1494" s="41">
        <v>0</v>
      </c>
      <c r="O1494" s="41">
        <v>0</v>
      </c>
      <c r="P1494" s="41">
        <v>0</v>
      </c>
      <c r="Q1494" s="37" t="s">
        <v>102</v>
      </c>
      <c r="R1494" s="37" t="s">
        <v>102</v>
      </c>
      <c r="S1494" s="37" t="s">
        <v>102</v>
      </c>
      <c r="T1494" s="37" t="s">
        <v>1019</v>
      </c>
      <c r="U1494" s="42">
        <v>4</v>
      </c>
    </row>
    <row r="1495" spans="2:21" ht="14.5" outlineLevel="3">
      <c r="B1495" s="43" t="s">
        <v>4266</v>
      </c>
      <c r="C1495" s="44" t="s">
        <v>4267</v>
      </c>
      <c r="D1495" s="45" t="s">
        <v>4002</v>
      </c>
      <c r="E1495" s="46" t="s">
        <v>102</v>
      </c>
      <c r="F1495" s="45" t="s">
        <v>102</v>
      </c>
      <c r="G1495" s="46" t="s">
        <v>102</v>
      </c>
      <c r="H1495" s="47">
        <v>0</v>
      </c>
      <c r="I1495" s="47">
        <v>0</v>
      </c>
      <c r="J1495" s="46" t="s">
        <v>3682</v>
      </c>
      <c r="K1495" s="48">
        <v>1</v>
      </c>
      <c r="L1495" s="48" t="s">
        <v>2614</v>
      </c>
      <c r="M1495" s="45" t="s">
        <v>117</v>
      </c>
      <c r="N1495" s="49">
        <v>0</v>
      </c>
      <c r="O1495" s="49">
        <v>0</v>
      </c>
      <c r="P1495" s="49">
        <v>0</v>
      </c>
      <c r="Q1495" s="45" t="s">
        <v>102</v>
      </c>
      <c r="R1495" s="45" t="s">
        <v>102</v>
      </c>
      <c r="S1495" s="45" t="s">
        <v>102</v>
      </c>
      <c r="T1495" s="45" t="s">
        <v>2815</v>
      </c>
      <c r="U1495" s="50">
        <v>4</v>
      </c>
    </row>
    <row r="1496" spans="2:21" ht="14.5" outlineLevel="2">
      <c r="B1496" s="35" t="s">
        <v>4268</v>
      </c>
      <c r="C1496" s="36" t="s">
        <v>4269</v>
      </c>
      <c r="D1496" s="37" t="s">
        <v>4002</v>
      </c>
      <c r="E1496" s="38" t="s">
        <v>102</v>
      </c>
      <c r="F1496" s="37" t="s">
        <v>102</v>
      </c>
      <c r="G1496" s="38" t="s">
        <v>102</v>
      </c>
      <c r="H1496" s="39">
        <v>0</v>
      </c>
      <c r="I1496" s="39">
        <v>0</v>
      </c>
      <c r="J1496" s="38" t="s">
        <v>3682</v>
      </c>
      <c r="K1496" s="40">
        <v>1</v>
      </c>
      <c r="L1496" s="40" t="s">
        <v>2614</v>
      </c>
      <c r="M1496" s="37" t="s">
        <v>117</v>
      </c>
      <c r="N1496" s="41">
        <v>0</v>
      </c>
      <c r="O1496" s="41">
        <v>0</v>
      </c>
      <c r="P1496" s="41">
        <v>0</v>
      </c>
      <c r="Q1496" s="37" t="s">
        <v>102</v>
      </c>
      <c r="R1496" s="37" t="s">
        <v>102</v>
      </c>
      <c r="S1496" s="37" t="s">
        <v>102</v>
      </c>
      <c r="T1496" s="37" t="s">
        <v>2828</v>
      </c>
      <c r="U1496" s="42">
        <v>4</v>
      </c>
    </row>
    <row r="1497" spans="2:21" ht="14.5" outlineLevel="3">
      <c r="B1497" s="43" t="s">
        <v>4270</v>
      </c>
      <c r="C1497" s="44" t="s">
        <v>4271</v>
      </c>
      <c r="D1497" s="45" t="s">
        <v>392</v>
      </c>
      <c r="E1497" s="46" t="s">
        <v>102</v>
      </c>
      <c r="F1497" s="45" t="s">
        <v>102</v>
      </c>
      <c r="G1497" s="46" t="s">
        <v>102</v>
      </c>
      <c r="H1497" s="47">
        <v>0</v>
      </c>
      <c r="I1497" s="47">
        <v>0</v>
      </c>
      <c r="J1497" s="46" t="s">
        <v>3682</v>
      </c>
      <c r="K1497" s="48">
        <v>1</v>
      </c>
      <c r="L1497" s="48" t="s">
        <v>2614</v>
      </c>
      <c r="M1497" s="45" t="s">
        <v>117</v>
      </c>
      <c r="N1497" s="49">
        <v>0</v>
      </c>
      <c r="O1497" s="49">
        <v>0</v>
      </c>
      <c r="P1497" s="49">
        <v>0</v>
      </c>
      <c r="Q1497" s="45" t="s">
        <v>102</v>
      </c>
      <c r="R1497" s="45" t="s">
        <v>102</v>
      </c>
      <c r="S1497" s="45" t="s">
        <v>102</v>
      </c>
      <c r="T1497" s="45" t="s">
        <v>2831</v>
      </c>
      <c r="U1497" s="50">
        <v>4</v>
      </c>
    </row>
    <row r="1498" spans="2:21" ht="14.5" outlineLevel="3">
      <c r="B1498" s="43" t="s">
        <v>4272</v>
      </c>
      <c r="C1498" s="44" t="s">
        <v>4273</v>
      </c>
      <c r="D1498" s="45" t="s">
        <v>4002</v>
      </c>
      <c r="E1498" s="46" t="s">
        <v>102</v>
      </c>
      <c r="F1498" s="45" t="s">
        <v>102</v>
      </c>
      <c r="G1498" s="46" t="s">
        <v>102</v>
      </c>
      <c r="H1498" s="47">
        <v>0</v>
      </c>
      <c r="I1498" s="47">
        <v>0</v>
      </c>
      <c r="J1498" s="46" t="s">
        <v>3788</v>
      </c>
      <c r="K1498" s="48">
        <v>1</v>
      </c>
      <c r="L1498" s="48" t="s">
        <v>2614</v>
      </c>
      <c r="M1498" s="45" t="s">
        <v>117</v>
      </c>
      <c r="N1498" s="49">
        <v>0</v>
      </c>
      <c r="O1498" s="49">
        <v>0</v>
      </c>
      <c r="P1498" s="49">
        <v>0</v>
      </c>
      <c r="Q1498" s="45" t="s">
        <v>102</v>
      </c>
      <c r="R1498" s="45" t="s">
        <v>102</v>
      </c>
      <c r="S1498" s="45" t="s">
        <v>102</v>
      </c>
      <c r="T1498" s="45" t="s">
        <v>2666</v>
      </c>
      <c r="U1498" s="50">
        <v>4</v>
      </c>
    </row>
    <row r="1499" spans="2:21" ht="14.5" outlineLevel="3">
      <c r="B1499" s="43" t="s">
        <v>4274</v>
      </c>
      <c r="C1499" s="44" t="s">
        <v>4275</v>
      </c>
      <c r="D1499" s="45" t="s">
        <v>392</v>
      </c>
      <c r="E1499" s="46" t="s">
        <v>102</v>
      </c>
      <c r="F1499" s="45" t="s">
        <v>102</v>
      </c>
      <c r="G1499" s="46" t="s">
        <v>102</v>
      </c>
      <c r="H1499" s="47">
        <v>0</v>
      </c>
      <c r="I1499" s="47">
        <v>0</v>
      </c>
      <c r="J1499" s="46" t="s">
        <v>3682</v>
      </c>
      <c r="K1499" s="48">
        <v>1</v>
      </c>
      <c r="L1499" s="48" t="s">
        <v>2614</v>
      </c>
      <c r="M1499" s="45" t="s">
        <v>117</v>
      </c>
      <c r="N1499" s="49">
        <v>0</v>
      </c>
      <c r="O1499" s="49">
        <v>0</v>
      </c>
      <c r="P1499" s="49">
        <v>0</v>
      </c>
      <c r="Q1499" s="45" t="s">
        <v>102</v>
      </c>
      <c r="R1499" s="45" t="s">
        <v>102</v>
      </c>
      <c r="S1499" s="45" t="s">
        <v>102</v>
      </c>
      <c r="T1499" s="45" t="s">
        <v>2854</v>
      </c>
      <c r="U1499" s="50">
        <v>4</v>
      </c>
    </row>
    <row r="1500" spans="2:21" ht="14.5" outlineLevel="3">
      <c r="B1500" s="43" t="s">
        <v>4276</v>
      </c>
      <c r="C1500" s="44" t="s">
        <v>4277</v>
      </c>
      <c r="D1500" s="45" t="s">
        <v>102</v>
      </c>
      <c r="E1500" s="46" t="s">
        <v>102</v>
      </c>
      <c r="F1500" s="45" t="s">
        <v>102</v>
      </c>
      <c r="G1500" s="46" t="s">
        <v>102</v>
      </c>
      <c r="H1500" s="47">
        <v>0</v>
      </c>
      <c r="I1500" s="47">
        <v>0</v>
      </c>
      <c r="J1500" s="46" t="s">
        <v>102</v>
      </c>
      <c r="K1500" s="48">
        <v>0</v>
      </c>
      <c r="L1500" s="48" t="s">
        <v>102</v>
      </c>
      <c r="M1500" s="45" t="s">
        <v>102</v>
      </c>
      <c r="N1500" s="49">
        <v>0</v>
      </c>
      <c r="O1500" s="49">
        <v>0</v>
      </c>
      <c r="P1500" s="49">
        <v>0</v>
      </c>
      <c r="Q1500" s="45" t="s">
        <v>102</v>
      </c>
      <c r="R1500" s="45" t="s">
        <v>102</v>
      </c>
      <c r="S1500" s="45" t="s">
        <v>4278</v>
      </c>
      <c r="T1500" s="45" t="s">
        <v>102</v>
      </c>
      <c r="U1500" s="50">
        <v>3</v>
      </c>
    </row>
    <row r="1501" spans="2:21" ht="14.5" outlineLevel="3">
      <c r="B1501" s="43" t="s">
        <v>4279</v>
      </c>
      <c r="C1501" s="44" t="s">
        <v>4280</v>
      </c>
      <c r="D1501" s="45" t="s">
        <v>4002</v>
      </c>
      <c r="E1501" s="46" t="s">
        <v>102</v>
      </c>
      <c r="F1501" s="45" t="s">
        <v>102</v>
      </c>
      <c r="G1501" s="46" t="s">
        <v>102</v>
      </c>
      <c r="H1501" s="47">
        <v>0</v>
      </c>
      <c r="I1501" s="47">
        <v>0</v>
      </c>
      <c r="J1501" s="46" t="s">
        <v>4281</v>
      </c>
      <c r="K1501" s="48">
        <v>1</v>
      </c>
      <c r="L1501" s="48" t="s">
        <v>2614</v>
      </c>
      <c r="M1501" s="45" t="s">
        <v>117</v>
      </c>
      <c r="N1501" s="49">
        <v>0</v>
      </c>
      <c r="O1501" s="49">
        <v>0</v>
      </c>
      <c r="P1501" s="49">
        <v>0</v>
      </c>
      <c r="Q1501" s="45" t="s">
        <v>102</v>
      </c>
      <c r="R1501" s="45" t="s">
        <v>102</v>
      </c>
      <c r="S1501" s="45" t="s">
        <v>102</v>
      </c>
      <c r="T1501" s="45" t="s">
        <v>1019</v>
      </c>
      <c r="U1501" s="50">
        <v>4</v>
      </c>
    </row>
    <row r="1502" spans="2:21" ht="14.5" outlineLevel="3">
      <c r="B1502" s="43" t="s">
        <v>4282</v>
      </c>
      <c r="C1502" s="44" t="s">
        <v>4283</v>
      </c>
      <c r="D1502" s="45" t="s">
        <v>102</v>
      </c>
      <c r="E1502" s="46" t="s">
        <v>102</v>
      </c>
      <c r="F1502" s="45" t="s">
        <v>102</v>
      </c>
      <c r="G1502" s="46" t="s">
        <v>102</v>
      </c>
      <c r="H1502" s="47">
        <v>0</v>
      </c>
      <c r="I1502" s="47">
        <v>0</v>
      </c>
      <c r="J1502" s="46" t="s">
        <v>102</v>
      </c>
      <c r="K1502" s="48">
        <v>0</v>
      </c>
      <c r="L1502" s="48" t="s">
        <v>102</v>
      </c>
      <c r="M1502" s="45" t="s">
        <v>102</v>
      </c>
      <c r="N1502" s="49">
        <v>0</v>
      </c>
      <c r="O1502" s="49">
        <v>0</v>
      </c>
      <c r="P1502" s="49">
        <v>0</v>
      </c>
      <c r="Q1502" s="45" t="s">
        <v>102</v>
      </c>
      <c r="R1502" s="45" t="s">
        <v>102</v>
      </c>
      <c r="S1502" s="45" t="s">
        <v>4284</v>
      </c>
      <c r="T1502" s="45" t="s">
        <v>102</v>
      </c>
      <c r="U1502" s="50">
        <v>3</v>
      </c>
    </row>
    <row r="1503" spans="2:21" ht="14.5" outlineLevel="3">
      <c r="B1503" s="43" t="s">
        <v>4285</v>
      </c>
      <c r="C1503" s="44" t="s">
        <v>4286</v>
      </c>
      <c r="D1503" s="45" t="s">
        <v>4002</v>
      </c>
      <c r="E1503" s="46" t="s">
        <v>102</v>
      </c>
      <c r="F1503" s="45" t="s">
        <v>102</v>
      </c>
      <c r="G1503" s="46" t="s">
        <v>102</v>
      </c>
      <c r="H1503" s="47">
        <v>0</v>
      </c>
      <c r="I1503" s="47">
        <v>0</v>
      </c>
      <c r="J1503" s="46" t="s">
        <v>4287</v>
      </c>
      <c r="K1503" s="48">
        <v>1</v>
      </c>
      <c r="L1503" s="48" t="s">
        <v>2614</v>
      </c>
      <c r="M1503" s="45" t="s">
        <v>117</v>
      </c>
      <c r="N1503" s="49">
        <v>0</v>
      </c>
      <c r="O1503" s="49">
        <v>0</v>
      </c>
      <c r="P1503" s="49">
        <v>0</v>
      </c>
      <c r="Q1503" s="45" t="s">
        <v>102</v>
      </c>
      <c r="R1503" s="45" t="s">
        <v>102</v>
      </c>
      <c r="S1503" s="45" t="s">
        <v>102</v>
      </c>
      <c r="T1503" s="45" t="s">
        <v>1019</v>
      </c>
      <c r="U1503" s="50">
        <v>4</v>
      </c>
    </row>
    <row r="1504" spans="2:21" ht="14.5" outlineLevel="3">
      <c r="B1504" s="43" t="s">
        <v>4288</v>
      </c>
      <c r="C1504" s="44" t="s">
        <v>4289</v>
      </c>
      <c r="D1504" s="45" t="s">
        <v>4002</v>
      </c>
      <c r="E1504" s="46" t="s">
        <v>102</v>
      </c>
      <c r="F1504" s="45" t="s">
        <v>102</v>
      </c>
      <c r="G1504" s="46" t="s">
        <v>102</v>
      </c>
      <c r="H1504" s="47">
        <v>0</v>
      </c>
      <c r="I1504" s="47">
        <v>0</v>
      </c>
      <c r="J1504" s="46" t="s">
        <v>4287</v>
      </c>
      <c r="K1504" s="48">
        <v>1</v>
      </c>
      <c r="L1504" s="48" t="s">
        <v>2614</v>
      </c>
      <c r="M1504" s="45" t="s">
        <v>117</v>
      </c>
      <c r="N1504" s="49">
        <v>0</v>
      </c>
      <c r="O1504" s="49">
        <v>0</v>
      </c>
      <c r="P1504" s="49">
        <v>0</v>
      </c>
      <c r="Q1504" s="45" t="s">
        <v>102</v>
      </c>
      <c r="R1504" s="45" t="s">
        <v>102</v>
      </c>
      <c r="S1504" s="45" t="s">
        <v>102</v>
      </c>
      <c r="T1504" s="45" t="s">
        <v>2828</v>
      </c>
      <c r="U1504" s="50">
        <v>4</v>
      </c>
    </row>
    <row r="1505" spans="2:21" ht="14.5" outlineLevel="3">
      <c r="B1505" s="43" t="s">
        <v>4290</v>
      </c>
      <c r="C1505" s="44" t="s">
        <v>4291</v>
      </c>
      <c r="D1505" s="45" t="s">
        <v>4002</v>
      </c>
      <c r="E1505" s="46" t="s">
        <v>102</v>
      </c>
      <c r="F1505" s="45" t="s">
        <v>102</v>
      </c>
      <c r="G1505" s="46" t="s">
        <v>102</v>
      </c>
      <c r="H1505" s="47">
        <v>0</v>
      </c>
      <c r="I1505" s="47">
        <v>0</v>
      </c>
      <c r="J1505" s="46" t="s">
        <v>4287</v>
      </c>
      <c r="K1505" s="48">
        <v>1</v>
      </c>
      <c r="L1505" s="48" t="s">
        <v>2614</v>
      </c>
      <c r="M1505" s="45" t="s">
        <v>117</v>
      </c>
      <c r="N1505" s="49">
        <v>0</v>
      </c>
      <c r="O1505" s="49">
        <v>0</v>
      </c>
      <c r="P1505" s="49">
        <v>0</v>
      </c>
      <c r="Q1505" s="45" t="s">
        <v>102</v>
      </c>
      <c r="R1505" s="45" t="s">
        <v>102</v>
      </c>
      <c r="S1505" s="45" t="s">
        <v>102</v>
      </c>
      <c r="T1505" s="45" t="s">
        <v>3495</v>
      </c>
      <c r="U1505" s="50">
        <v>4</v>
      </c>
    </row>
    <row r="1506" spans="2:21" ht="14.5" outlineLevel="3">
      <c r="B1506" s="43" t="s">
        <v>4292</v>
      </c>
      <c r="C1506" s="44" t="s">
        <v>4293</v>
      </c>
      <c r="D1506" s="45" t="s">
        <v>4002</v>
      </c>
      <c r="E1506" s="46" t="s">
        <v>102</v>
      </c>
      <c r="F1506" s="45" t="s">
        <v>102</v>
      </c>
      <c r="G1506" s="46" t="s">
        <v>102</v>
      </c>
      <c r="H1506" s="47">
        <v>0</v>
      </c>
      <c r="I1506" s="47">
        <v>0</v>
      </c>
      <c r="J1506" s="46" t="s">
        <v>4287</v>
      </c>
      <c r="K1506" s="48">
        <v>1</v>
      </c>
      <c r="L1506" s="48" t="s">
        <v>2614</v>
      </c>
      <c r="M1506" s="45" t="s">
        <v>117</v>
      </c>
      <c r="N1506" s="49">
        <v>0</v>
      </c>
      <c r="O1506" s="49">
        <v>0</v>
      </c>
      <c r="P1506" s="49">
        <v>0</v>
      </c>
      <c r="Q1506" s="45" t="s">
        <v>102</v>
      </c>
      <c r="R1506" s="45" t="s">
        <v>102</v>
      </c>
      <c r="S1506" s="45" t="s">
        <v>102</v>
      </c>
      <c r="T1506" s="45" t="s">
        <v>2831</v>
      </c>
      <c r="U1506" s="50">
        <v>4</v>
      </c>
    </row>
    <row r="1507" spans="2:21" ht="14.5" outlineLevel="3">
      <c r="B1507" s="43" t="s">
        <v>4294</v>
      </c>
      <c r="C1507" s="44" t="s">
        <v>4295</v>
      </c>
      <c r="D1507" s="45" t="s">
        <v>392</v>
      </c>
      <c r="E1507" s="46" t="s">
        <v>102</v>
      </c>
      <c r="F1507" s="45" t="s">
        <v>102</v>
      </c>
      <c r="G1507" s="46" t="s">
        <v>102</v>
      </c>
      <c r="H1507" s="47">
        <v>0</v>
      </c>
      <c r="I1507" s="47">
        <v>0</v>
      </c>
      <c r="J1507" s="46" t="s">
        <v>4287</v>
      </c>
      <c r="K1507" s="48">
        <v>1</v>
      </c>
      <c r="L1507" s="48" t="s">
        <v>2614</v>
      </c>
      <c r="M1507" s="45" t="s">
        <v>117</v>
      </c>
      <c r="N1507" s="49">
        <v>0</v>
      </c>
      <c r="O1507" s="49">
        <v>0</v>
      </c>
      <c r="P1507" s="49">
        <v>0</v>
      </c>
      <c r="Q1507" s="45" t="s">
        <v>102</v>
      </c>
      <c r="R1507" s="45" t="s">
        <v>102</v>
      </c>
      <c r="S1507" s="45" t="s">
        <v>102</v>
      </c>
      <c r="T1507" s="45" t="s">
        <v>527</v>
      </c>
      <c r="U1507" s="50">
        <v>4</v>
      </c>
    </row>
    <row r="1508" spans="2:21" ht="14.5" outlineLevel="3">
      <c r="B1508" s="43" t="s">
        <v>4296</v>
      </c>
      <c r="C1508" s="44" t="s">
        <v>4297</v>
      </c>
      <c r="D1508" s="45" t="s">
        <v>392</v>
      </c>
      <c r="E1508" s="46" t="s">
        <v>102</v>
      </c>
      <c r="F1508" s="45" t="s">
        <v>102</v>
      </c>
      <c r="G1508" s="46" t="s">
        <v>102</v>
      </c>
      <c r="H1508" s="47">
        <v>0</v>
      </c>
      <c r="I1508" s="47">
        <v>0</v>
      </c>
      <c r="J1508" s="46" t="s">
        <v>4287</v>
      </c>
      <c r="K1508" s="48">
        <v>1</v>
      </c>
      <c r="L1508" s="48" t="s">
        <v>2614</v>
      </c>
      <c r="M1508" s="45" t="s">
        <v>117</v>
      </c>
      <c r="N1508" s="49">
        <v>0</v>
      </c>
      <c r="O1508" s="49">
        <v>0</v>
      </c>
      <c r="P1508" s="49">
        <v>0</v>
      </c>
      <c r="Q1508" s="45" t="s">
        <v>102</v>
      </c>
      <c r="R1508" s="45" t="s">
        <v>102</v>
      </c>
      <c r="S1508" s="45" t="s">
        <v>102</v>
      </c>
      <c r="T1508" s="45" t="s">
        <v>532</v>
      </c>
      <c r="U1508" s="50">
        <v>4</v>
      </c>
    </row>
    <row r="1509" spans="2:21" ht="14.5" outlineLevel="3">
      <c r="B1509" s="43" t="s">
        <v>4298</v>
      </c>
      <c r="C1509" s="44" t="s">
        <v>4299</v>
      </c>
      <c r="D1509" s="45" t="s">
        <v>392</v>
      </c>
      <c r="E1509" s="46" t="s">
        <v>102</v>
      </c>
      <c r="F1509" s="45" t="s">
        <v>102</v>
      </c>
      <c r="G1509" s="46" t="s">
        <v>102</v>
      </c>
      <c r="H1509" s="47">
        <v>0</v>
      </c>
      <c r="I1509" s="47">
        <v>0</v>
      </c>
      <c r="J1509" s="46" t="s">
        <v>4287</v>
      </c>
      <c r="K1509" s="48">
        <v>1</v>
      </c>
      <c r="L1509" s="48" t="s">
        <v>2614</v>
      </c>
      <c r="M1509" s="45" t="s">
        <v>117</v>
      </c>
      <c r="N1509" s="49">
        <v>0</v>
      </c>
      <c r="O1509" s="49">
        <v>0</v>
      </c>
      <c r="P1509" s="49">
        <v>0</v>
      </c>
      <c r="Q1509" s="45" t="s">
        <v>102</v>
      </c>
      <c r="R1509" s="45" t="s">
        <v>102</v>
      </c>
      <c r="S1509" s="45" t="s">
        <v>102</v>
      </c>
      <c r="T1509" s="45" t="s">
        <v>4300</v>
      </c>
      <c r="U1509" s="50">
        <v>4</v>
      </c>
    </row>
    <row r="1510" spans="2:21" ht="14.5" outlineLevel="3">
      <c r="B1510" s="43" t="s">
        <v>4301</v>
      </c>
      <c r="C1510" s="44" t="s">
        <v>4302</v>
      </c>
      <c r="D1510" s="45" t="s">
        <v>392</v>
      </c>
      <c r="E1510" s="46" t="s">
        <v>102</v>
      </c>
      <c r="F1510" s="45" t="s">
        <v>102</v>
      </c>
      <c r="G1510" s="46" t="s">
        <v>102</v>
      </c>
      <c r="H1510" s="47">
        <v>0</v>
      </c>
      <c r="I1510" s="47">
        <v>0</v>
      </c>
      <c r="J1510" s="46" t="s">
        <v>4287</v>
      </c>
      <c r="K1510" s="48">
        <v>1</v>
      </c>
      <c r="L1510" s="48" t="s">
        <v>2614</v>
      </c>
      <c r="M1510" s="45" t="s">
        <v>117</v>
      </c>
      <c r="N1510" s="49">
        <v>0</v>
      </c>
      <c r="O1510" s="49">
        <v>0</v>
      </c>
      <c r="P1510" s="49">
        <v>0</v>
      </c>
      <c r="Q1510" s="45" t="s">
        <v>102</v>
      </c>
      <c r="R1510" s="45" t="s">
        <v>102</v>
      </c>
      <c r="S1510" s="45" t="s">
        <v>102</v>
      </c>
      <c r="T1510" s="45" t="s">
        <v>4303</v>
      </c>
      <c r="U1510" s="50">
        <v>4</v>
      </c>
    </row>
    <row r="1511" spans="2:21" ht="14.5" outlineLevel="3">
      <c r="B1511" s="43" t="s">
        <v>4304</v>
      </c>
      <c r="C1511" s="44" t="s">
        <v>4305</v>
      </c>
      <c r="D1511" s="45" t="s">
        <v>392</v>
      </c>
      <c r="E1511" s="46" t="s">
        <v>102</v>
      </c>
      <c r="F1511" s="45" t="s">
        <v>102</v>
      </c>
      <c r="G1511" s="46" t="s">
        <v>102</v>
      </c>
      <c r="H1511" s="47">
        <v>0</v>
      </c>
      <c r="I1511" s="47">
        <v>0</v>
      </c>
      <c r="J1511" s="46" t="s">
        <v>4287</v>
      </c>
      <c r="K1511" s="48">
        <v>1</v>
      </c>
      <c r="L1511" s="48" t="s">
        <v>2614</v>
      </c>
      <c r="M1511" s="45" t="s">
        <v>117</v>
      </c>
      <c r="N1511" s="49">
        <v>0</v>
      </c>
      <c r="O1511" s="49">
        <v>0</v>
      </c>
      <c r="P1511" s="49">
        <v>0</v>
      </c>
      <c r="Q1511" s="45" t="s">
        <v>102</v>
      </c>
      <c r="R1511" s="45" t="s">
        <v>102</v>
      </c>
      <c r="S1511" s="45" t="s">
        <v>102</v>
      </c>
      <c r="T1511" s="45" t="s">
        <v>4306</v>
      </c>
      <c r="U1511" s="50">
        <v>4</v>
      </c>
    </row>
    <row r="1512" spans="2:21" ht="14.5" outlineLevel="3">
      <c r="B1512" s="43" t="s">
        <v>4307</v>
      </c>
      <c r="C1512" s="44" t="s">
        <v>4308</v>
      </c>
      <c r="D1512" s="45" t="s">
        <v>392</v>
      </c>
      <c r="E1512" s="46" t="s">
        <v>102</v>
      </c>
      <c r="F1512" s="45" t="s">
        <v>102</v>
      </c>
      <c r="G1512" s="46" t="s">
        <v>102</v>
      </c>
      <c r="H1512" s="47">
        <v>0</v>
      </c>
      <c r="I1512" s="47">
        <v>0</v>
      </c>
      <c r="J1512" s="46" t="s">
        <v>4287</v>
      </c>
      <c r="K1512" s="48">
        <v>1</v>
      </c>
      <c r="L1512" s="48" t="s">
        <v>2614</v>
      </c>
      <c r="M1512" s="45" t="s">
        <v>117</v>
      </c>
      <c r="N1512" s="49">
        <v>0</v>
      </c>
      <c r="O1512" s="49">
        <v>0</v>
      </c>
      <c r="P1512" s="49">
        <v>0</v>
      </c>
      <c r="Q1512" s="45" t="s">
        <v>102</v>
      </c>
      <c r="R1512" s="45" t="s">
        <v>102</v>
      </c>
      <c r="S1512" s="45" t="s">
        <v>102</v>
      </c>
      <c r="T1512" s="45" t="s">
        <v>4309</v>
      </c>
      <c r="U1512" s="50">
        <v>4</v>
      </c>
    </row>
    <row r="1513" spans="2:21" ht="14.5" outlineLevel="3">
      <c r="B1513" s="43" t="s">
        <v>4310</v>
      </c>
      <c r="C1513" s="44" t="s">
        <v>4311</v>
      </c>
      <c r="D1513" s="45" t="s">
        <v>392</v>
      </c>
      <c r="E1513" s="46" t="s">
        <v>102</v>
      </c>
      <c r="F1513" s="45" t="s">
        <v>102</v>
      </c>
      <c r="G1513" s="46" t="s">
        <v>102</v>
      </c>
      <c r="H1513" s="47">
        <v>0</v>
      </c>
      <c r="I1513" s="47">
        <v>0</v>
      </c>
      <c r="J1513" s="46" t="s">
        <v>4287</v>
      </c>
      <c r="K1513" s="48">
        <v>1</v>
      </c>
      <c r="L1513" s="48" t="s">
        <v>2614</v>
      </c>
      <c r="M1513" s="45" t="s">
        <v>117</v>
      </c>
      <c r="N1513" s="49">
        <v>0</v>
      </c>
      <c r="O1513" s="49">
        <v>0</v>
      </c>
      <c r="P1513" s="49">
        <v>0</v>
      </c>
      <c r="Q1513" s="45" t="s">
        <v>102</v>
      </c>
      <c r="R1513" s="45" t="s">
        <v>102</v>
      </c>
      <c r="S1513" s="45" t="s">
        <v>102</v>
      </c>
      <c r="T1513" s="45" t="s">
        <v>4312</v>
      </c>
      <c r="U1513" s="50">
        <v>4</v>
      </c>
    </row>
    <row r="1514" spans="2:21" ht="14.5" outlineLevel="3">
      <c r="B1514" s="43" t="s">
        <v>4313</v>
      </c>
      <c r="C1514" s="44" t="s">
        <v>4314</v>
      </c>
      <c r="D1514" s="45" t="s">
        <v>392</v>
      </c>
      <c r="E1514" s="46" t="s">
        <v>102</v>
      </c>
      <c r="F1514" s="45" t="s">
        <v>102</v>
      </c>
      <c r="G1514" s="46" t="s">
        <v>102</v>
      </c>
      <c r="H1514" s="47">
        <v>0</v>
      </c>
      <c r="I1514" s="47">
        <v>0</v>
      </c>
      <c r="J1514" s="46" t="s">
        <v>4287</v>
      </c>
      <c r="K1514" s="48">
        <v>1</v>
      </c>
      <c r="L1514" s="48" t="s">
        <v>2614</v>
      </c>
      <c r="M1514" s="45" t="s">
        <v>117</v>
      </c>
      <c r="N1514" s="49">
        <v>0</v>
      </c>
      <c r="O1514" s="49">
        <v>0</v>
      </c>
      <c r="P1514" s="49">
        <v>0</v>
      </c>
      <c r="Q1514" s="45" t="s">
        <v>102</v>
      </c>
      <c r="R1514" s="45" t="s">
        <v>102</v>
      </c>
      <c r="S1514" s="45" t="s">
        <v>102</v>
      </c>
      <c r="T1514" s="45" t="s">
        <v>4315</v>
      </c>
      <c r="U1514" s="50">
        <v>4</v>
      </c>
    </row>
    <row r="1515" spans="2:21" ht="14.5" outlineLevel="3">
      <c r="B1515" s="43" t="s">
        <v>4316</v>
      </c>
      <c r="C1515" s="44" t="s">
        <v>4317</v>
      </c>
      <c r="D1515" s="45" t="s">
        <v>458</v>
      </c>
      <c r="E1515" s="46" t="s">
        <v>102</v>
      </c>
      <c r="F1515" s="45" t="s">
        <v>102</v>
      </c>
      <c r="G1515" s="46" t="s">
        <v>102</v>
      </c>
      <c r="H1515" s="47">
        <v>0</v>
      </c>
      <c r="I1515" s="47">
        <v>0</v>
      </c>
      <c r="J1515" s="46" t="s">
        <v>4287</v>
      </c>
      <c r="K1515" s="48">
        <v>1</v>
      </c>
      <c r="L1515" s="48" t="s">
        <v>2614</v>
      </c>
      <c r="M1515" s="45" t="s">
        <v>117</v>
      </c>
      <c r="N1515" s="49">
        <v>0</v>
      </c>
      <c r="O1515" s="49">
        <v>0</v>
      </c>
      <c r="P1515" s="49">
        <v>0</v>
      </c>
      <c r="Q1515" s="45" t="s">
        <v>102</v>
      </c>
      <c r="R1515" s="45" t="s">
        <v>102</v>
      </c>
      <c r="S1515" s="45" t="s">
        <v>102</v>
      </c>
      <c r="T1515" s="45" t="s">
        <v>2666</v>
      </c>
      <c r="U1515" s="50">
        <v>4</v>
      </c>
    </row>
    <row r="1516" spans="2:21" ht="14.5" outlineLevel="3">
      <c r="B1516" s="43" t="s">
        <v>4318</v>
      </c>
      <c r="C1516" s="44" t="s">
        <v>4319</v>
      </c>
      <c r="D1516" s="45" t="s">
        <v>458</v>
      </c>
      <c r="E1516" s="46" t="s">
        <v>102</v>
      </c>
      <c r="F1516" s="45" t="s">
        <v>102</v>
      </c>
      <c r="G1516" s="46" t="s">
        <v>102</v>
      </c>
      <c r="H1516" s="47">
        <v>0</v>
      </c>
      <c r="I1516" s="47">
        <v>0</v>
      </c>
      <c r="J1516" s="46" t="s">
        <v>4287</v>
      </c>
      <c r="K1516" s="48">
        <v>1</v>
      </c>
      <c r="L1516" s="48" t="s">
        <v>2614</v>
      </c>
      <c r="M1516" s="45" t="s">
        <v>117</v>
      </c>
      <c r="N1516" s="49">
        <v>0</v>
      </c>
      <c r="O1516" s="49">
        <v>0</v>
      </c>
      <c r="P1516" s="49">
        <v>0</v>
      </c>
      <c r="Q1516" s="45" t="s">
        <v>102</v>
      </c>
      <c r="R1516" s="45" t="s">
        <v>102</v>
      </c>
      <c r="S1516" s="45" t="s">
        <v>102</v>
      </c>
      <c r="T1516" s="45" t="s">
        <v>3088</v>
      </c>
      <c r="U1516" s="50">
        <v>4</v>
      </c>
    </row>
    <row r="1517" spans="2:21" ht="14.5" outlineLevel="3">
      <c r="B1517" s="43" t="s">
        <v>4320</v>
      </c>
      <c r="C1517" s="44" t="s">
        <v>4321</v>
      </c>
      <c r="D1517" s="45" t="s">
        <v>458</v>
      </c>
      <c r="E1517" s="46" t="s">
        <v>102</v>
      </c>
      <c r="F1517" s="45" t="s">
        <v>102</v>
      </c>
      <c r="G1517" s="46" t="s">
        <v>102</v>
      </c>
      <c r="H1517" s="47">
        <v>0</v>
      </c>
      <c r="I1517" s="47">
        <v>0</v>
      </c>
      <c r="J1517" s="46" t="s">
        <v>4287</v>
      </c>
      <c r="K1517" s="48">
        <v>1</v>
      </c>
      <c r="L1517" s="48" t="s">
        <v>2614</v>
      </c>
      <c r="M1517" s="45" t="s">
        <v>117</v>
      </c>
      <c r="N1517" s="49">
        <v>0</v>
      </c>
      <c r="O1517" s="49">
        <v>0</v>
      </c>
      <c r="P1517" s="49">
        <v>0</v>
      </c>
      <c r="Q1517" s="45" t="s">
        <v>102</v>
      </c>
      <c r="R1517" s="45" t="s">
        <v>102</v>
      </c>
      <c r="S1517" s="45" t="s">
        <v>102</v>
      </c>
      <c r="T1517" s="45" t="s">
        <v>3091</v>
      </c>
      <c r="U1517" s="50">
        <v>4</v>
      </c>
    </row>
    <row r="1518" spans="2:21" ht="14.5" outlineLevel="2">
      <c r="B1518" s="35" t="s">
        <v>4322</v>
      </c>
      <c r="C1518" s="36" t="s">
        <v>4323</v>
      </c>
      <c r="D1518" s="37" t="s">
        <v>458</v>
      </c>
      <c r="E1518" s="38" t="s">
        <v>102</v>
      </c>
      <c r="F1518" s="37" t="s">
        <v>102</v>
      </c>
      <c r="G1518" s="38" t="s">
        <v>102</v>
      </c>
      <c r="H1518" s="39">
        <v>0</v>
      </c>
      <c r="I1518" s="39">
        <v>0</v>
      </c>
      <c r="J1518" s="38" t="s">
        <v>4287</v>
      </c>
      <c r="K1518" s="40">
        <v>1</v>
      </c>
      <c r="L1518" s="40" t="s">
        <v>2614</v>
      </c>
      <c r="M1518" s="37" t="s">
        <v>117</v>
      </c>
      <c r="N1518" s="41">
        <v>0</v>
      </c>
      <c r="O1518" s="41">
        <v>0</v>
      </c>
      <c r="P1518" s="41">
        <v>0</v>
      </c>
      <c r="Q1518" s="37" t="s">
        <v>102</v>
      </c>
      <c r="R1518" s="37" t="s">
        <v>102</v>
      </c>
      <c r="S1518" s="37" t="s">
        <v>102</v>
      </c>
      <c r="T1518" s="37" t="s">
        <v>3094</v>
      </c>
      <c r="U1518" s="42">
        <v>4</v>
      </c>
    </row>
    <row r="1519" spans="2:21" ht="14.5" outlineLevel="3">
      <c r="B1519" s="43" t="s">
        <v>4324</v>
      </c>
      <c r="C1519" s="44" t="s">
        <v>4325</v>
      </c>
      <c r="D1519" s="45" t="s">
        <v>392</v>
      </c>
      <c r="E1519" s="46" t="s">
        <v>102</v>
      </c>
      <c r="F1519" s="45" t="s">
        <v>102</v>
      </c>
      <c r="G1519" s="46" t="s">
        <v>102</v>
      </c>
      <c r="H1519" s="47">
        <v>0</v>
      </c>
      <c r="I1519" s="47">
        <v>0</v>
      </c>
      <c r="J1519" s="46" t="s">
        <v>4326</v>
      </c>
      <c r="K1519" s="48">
        <v>1</v>
      </c>
      <c r="L1519" s="48" t="s">
        <v>2614</v>
      </c>
      <c r="M1519" s="45" t="s">
        <v>117</v>
      </c>
      <c r="N1519" s="49">
        <v>0</v>
      </c>
      <c r="O1519" s="49">
        <v>0</v>
      </c>
      <c r="P1519" s="49">
        <v>0</v>
      </c>
      <c r="Q1519" s="45" t="s">
        <v>102</v>
      </c>
      <c r="R1519" s="45" t="s">
        <v>102</v>
      </c>
      <c r="S1519" s="45" t="s">
        <v>102</v>
      </c>
      <c r="T1519" s="45" t="s">
        <v>3407</v>
      </c>
      <c r="U1519" s="50">
        <v>4</v>
      </c>
    </row>
    <row r="1520" spans="2:21" ht="14.5" outlineLevel="2">
      <c r="B1520" s="35" t="s">
        <v>4327</v>
      </c>
      <c r="C1520" s="36" t="s">
        <v>4328</v>
      </c>
      <c r="D1520" s="37" t="s">
        <v>4002</v>
      </c>
      <c r="E1520" s="38" t="s">
        <v>102</v>
      </c>
      <c r="F1520" s="37" t="s">
        <v>102</v>
      </c>
      <c r="G1520" s="38" t="s">
        <v>102</v>
      </c>
      <c r="H1520" s="39">
        <v>0</v>
      </c>
      <c r="I1520" s="39">
        <v>0</v>
      </c>
      <c r="J1520" s="38" t="s">
        <v>4326</v>
      </c>
      <c r="K1520" s="40">
        <v>1</v>
      </c>
      <c r="L1520" s="40" t="s">
        <v>2614</v>
      </c>
      <c r="M1520" s="37" t="s">
        <v>117</v>
      </c>
      <c r="N1520" s="41">
        <v>0</v>
      </c>
      <c r="O1520" s="41">
        <v>0</v>
      </c>
      <c r="P1520" s="41">
        <v>0</v>
      </c>
      <c r="Q1520" s="37" t="s">
        <v>102</v>
      </c>
      <c r="R1520" s="37" t="s">
        <v>102</v>
      </c>
      <c r="S1520" s="37" t="s">
        <v>102</v>
      </c>
      <c r="T1520" s="37" t="s">
        <v>3410</v>
      </c>
      <c r="U1520" s="42">
        <v>4</v>
      </c>
    </row>
    <row r="1521" spans="2:21" ht="14.5" outlineLevel="3">
      <c r="B1521" s="43" t="s">
        <v>4329</v>
      </c>
      <c r="C1521" s="44" t="s">
        <v>4330</v>
      </c>
      <c r="D1521" s="45" t="s">
        <v>392</v>
      </c>
      <c r="E1521" s="46" t="s">
        <v>102</v>
      </c>
      <c r="F1521" s="45" t="s">
        <v>102</v>
      </c>
      <c r="G1521" s="46" t="s">
        <v>102</v>
      </c>
      <c r="H1521" s="47">
        <v>0</v>
      </c>
      <c r="I1521" s="47">
        <v>0</v>
      </c>
      <c r="J1521" s="46" t="s">
        <v>4287</v>
      </c>
      <c r="K1521" s="48">
        <v>1</v>
      </c>
      <c r="L1521" s="48" t="s">
        <v>2614</v>
      </c>
      <c r="M1521" s="45" t="s">
        <v>117</v>
      </c>
      <c r="N1521" s="49">
        <v>0</v>
      </c>
      <c r="O1521" s="49">
        <v>0</v>
      </c>
      <c r="P1521" s="49">
        <v>0</v>
      </c>
      <c r="Q1521" s="45" t="s">
        <v>102</v>
      </c>
      <c r="R1521" s="45" t="s">
        <v>102</v>
      </c>
      <c r="S1521" s="45" t="s">
        <v>102</v>
      </c>
      <c r="T1521" s="45" t="s">
        <v>2854</v>
      </c>
      <c r="U1521" s="50">
        <v>4</v>
      </c>
    </row>
    <row r="1522" spans="2:21" ht="14.5" outlineLevel="2">
      <c r="B1522" s="35" t="s">
        <v>4331</v>
      </c>
      <c r="C1522" s="36" t="s">
        <v>4332</v>
      </c>
      <c r="D1522" s="37" t="s">
        <v>392</v>
      </c>
      <c r="E1522" s="38" t="s">
        <v>102</v>
      </c>
      <c r="F1522" s="37" t="s">
        <v>102</v>
      </c>
      <c r="G1522" s="38" t="s">
        <v>102</v>
      </c>
      <c r="H1522" s="39">
        <v>0</v>
      </c>
      <c r="I1522" s="39">
        <v>0</v>
      </c>
      <c r="J1522" s="38" t="s">
        <v>4287</v>
      </c>
      <c r="K1522" s="40">
        <v>1</v>
      </c>
      <c r="L1522" s="40" t="s">
        <v>2614</v>
      </c>
      <c r="M1522" s="37" t="s">
        <v>117</v>
      </c>
      <c r="N1522" s="41">
        <v>0</v>
      </c>
      <c r="O1522" s="41">
        <v>0</v>
      </c>
      <c r="P1522" s="41">
        <v>0</v>
      </c>
      <c r="Q1522" s="37" t="s">
        <v>102</v>
      </c>
      <c r="R1522" s="37" t="s">
        <v>102</v>
      </c>
      <c r="S1522" s="37" t="s">
        <v>102</v>
      </c>
      <c r="T1522" s="37" t="s">
        <v>3431</v>
      </c>
      <c r="U1522" s="42">
        <v>4</v>
      </c>
    </row>
    <row r="1523" spans="2:21" ht="14.5" outlineLevel="3">
      <c r="B1523" s="43" t="s">
        <v>4333</v>
      </c>
      <c r="C1523" s="44" t="s">
        <v>4334</v>
      </c>
      <c r="D1523" s="45" t="s">
        <v>392</v>
      </c>
      <c r="E1523" s="46" t="s">
        <v>102</v>
      </c>
      <c r="F1523" s="45" t="s">
        <v>102</v>
      </c>
      <c r="G1523" s="46" t="s">
        <v>102</v>
      </c>
      <c r="H1523" s="47">
        <v>0</v>
      </c>
      <c r="I1523" s="47">
        <v>0</v>
      </c>
      <c r="J1523" s="46" t="s">
        <v>4287</v>
      </c>
      <c r="K1523" s="48">
        <v>1</v>
      </c>
      <c r="L1523" s="48" t="s">
        <v>2614</v>
      </c>
      <c r="M1523" s="45" t="s">
        <v>117</v>
      </c>
      <c r="N1523" s="49">
        <v>0</v>
      </c>
      <c r="O1523" s="49">
        <v>0</v>
      </c>
      <c r="P1523" s="49">
        <v>0</v>
      </c>
      <c r="Q1523" s="45" t="s">
        <v>102</v>
      </c>
      <c r="R1523" s="45" t="s">
        <v>102</v>
      </c>
      <c r="S1523" s="45" t="s">
        <v>102</v>
      </c>
      <c r="T1523" s="45" t="s">
        <v>2795</v>
      </c>
      <c r="U1523" s="50">
        <v>4</v>
      </c>
    </row>
    <row r="1524" spans="2:21" ht="14.5" outlineLevel="3">
      <c r="B1524" s="43" t="s">
        <v>4335</v>
      </c>
      <c r="C1524" s="44" t="s">
        <v>4336</v>
      </c>
      <c r="D1524" s="45" t="s">
        <v>102</v>
      </c>
      <c r="E1524" s="46" t="s">
        <v>102</v>
      </c>
      <c r="F1524" s="45" t="s">
        <v>102</v>
      </c>
      <c r="G1524" s="46" t="s">
        <v>102</v>
      </c>
      <c r="H1524" s="47">
        <v>0</v>
      </c>
      <c r="I1524" s="47">
        <v>0</v>
      </c>
      <c r="J1524" s="46" t="s">
        <v>102</v>
      </c>
      <c r="K1524" s="48">
        <v>0</v>
      </c>
      <c r="L1524" s="48" t="s">
        <v>102</v>
      </c>
      <c r="M1524" s="45" t="s">
        <v>102</v>
      </c>
      <c r="N1524" s="49">
        <v>0</v>
      </c>
      <c r="O1524" s="49">
        <v>0</v>
      </c>
      <c r="P1524" s="49">
        <v>0</v>
      </c>
      <c r="Q1524" s="45" t="s">
        <v>102</v>
      </c>
      <c r="R1524" s="45" t="s">
        <v>102</v>
      </c>
      <c r="S1524" s="45" t="s">
        <v>4337</v>
      </c>
      <c r="T1524" s="45" t="s">
        <v>102</v>
      </c>
      <c r="U1524" s="50">
        <v>3</v>
      </c>
    </row>
    <row r="1525" spans="2:21" ht="14.5" outlineLevel="3">
      <c r="B1525" s="43" t="s">
        <v>4338</v>
      </c>
      <c r="C1525" s="44" t="s">
        <v>4339</v>
      </c>
      <c r="D1525" s="45" t="s">
        <v>392</v>
      </c>
      <c r="E1525" s="46" t="s">
        <v>102</v>
      </c>
      <c r="F1525" s="45" t="s">
        <v>102</v>
      </c>
      <c r="G1525" s="46" t="s">
        <v>102</v>
      </c>
      <c r="H1525" s="47">
        <v>0</v>
      </c>
      <c r="I1525" s="47">
        <v>0</v>
      </c>
      <c r="J1525" s="46" t="s">
        <v>4281</v>
      </c>
      <c r="K1525" s="48">
        <v>1</v>
      </c>
      <c r="L1525" s="48" t="s">
        <v>2614</v>
      </c>
      <c r="M1525" s="45" t="s">
        <v>117</v>
      </c>
      <c r="N1525" s="49">
        <v>0</v>
      </c>
      <c r="O1525" s="49">
        <v>0</v>
      </c>
      <c r="P1525" s="49">
        <v>0</v>
      </c>
      <c r="Q1525" s="45" t="s">
        <v>102</v>
      </c>
      <c r="R1525" s="45" t="s">
        <v>102</v>
      </c>
      <c r="S1525" s="45" t="s">
        <v>102</v>
      </c>
      <c r="T1525" s="45" t="s">
        <v>2718</v>
      </c>
      <c r="U1525" s="50">
        <v>4</v>
      </c>
    </row>
    <row r="1526" spans="2:21" ht="14.5" outlineLevel="3">
      <c r="B1526" s="43" t="s">
        <v>4340</v>
      </c>
      <c r="C1526" s="44" t="s">
        <v>4341</v>
      </c>
      <c r="D1526" s="45" t="s">
        <v>102</v>
      </c>
      <c r="E1526" s="46" t="s">
        <v>102</v>
      </c>
      <c r="F1526" s="45" t="s">
        <v>102</v>
      </c>
      <c r="G1526" s="46" t="s">
        <v>102</v>
      </c>
      <c r="H1526" s="47">
        <v>0</v>
      </c>
      <c r="I1526" s="47">
        <v>0</v>
      </c>
      <c r="J1526" s="46" t="s">
        <v>102</v>
      </c>
      <c r="K1526" s="48">
        <v>0</v>
      </c>
      <c r="L1526" s="48" t="s">
        <v>102</v>
      </c>
      <c r="M1526" s="45" t="s">
        <v>102</v>
      </c>
      <c r="N1526" s="49">
        <v>0</v>
      </c>
      <c r="O1526" s="49">
        <v>0</v>
      </c>
      <c r="P1526" s="49">
        <v>0</v>
      </c>
      <c r="Q1526" s="45" t="s">
        <v>102</v>
      </c>
      <c r="R1526" s="45" t="s">
        <v>102</v>
      </c>
      <c r="S1526" s="45" t="s">
        <v>4342</v>
      </c>
      <c r="T1526" s="45" t="s">
        <v>102</v>
      </c>
      <c r="U1526" s="50">
        <v>3</v>
      </c>
    </row>
    <row r="1527" spans="2:21" ht="14.5" outlineLevel="3">
      <c r="B1527" s="43" t="s">
        <v>4343</v>
      </c>
      <c r="C1527" s="44" t="s">
        <v>4344</v>
      </c>
      <c r="D1527" s="45" t="s">
        <v>4002</v>
      </c>
      <c r="E1527" s="46" t="s">
        <v>102</v>
      </c>
      <c r="F1527" s="45" t="s">
        <v>102</v>
      </c>
      <c r="G1527" s="46" t="s">
        <v>102</v>
      </c>
      <c r="H1527" s="47">
        <v>0</v>
      </c>
      <c r="I1527" s="47">
        <v>0</v>
      </c>
      <c r="J1527" s="46" t="s">
        <v>4345</v>
      </c>
      <c r="K1527" s="48">
        <v>1</v>
      </c>
      <c r="L1527" s="48" t="s">
        <v>2614</v>
      </c>
      <c r="M1527" s="45" t="s">
        <v>117</v>
      </c>
      <c r="N1527" s="49">
        <v>0</v>
      </c>
      <c r="O1527" s="49">
        <v>0</v>
      </c>
      <c r="P1527" s="49">
        <v>0</v>
      </c>
      <c r="Q1527" s="45" t="s">
        <v>102</v>
      </c>
      <c r="R1527" s="45" t="s">
        <v>102</v>
      </c>
      <c r="S1527" s="45" t="s">
        <v>102</v>
      </c>
      <c r="T1527" s="45" t="s">
        <v>1019</v>
      </c>
      <c r="U1527" s="50">
        <v>4</v>
      </c>
    </row>
    <row r="1528" spans="2:21" ht="14.5" outlineLevel="2">
      <c r="B1528" s="35" t="s">
        <v>4346</v>
      </c>
      <c r="C1528" s="36" t="s">
        <v>4347</v>
      </c>
      <c r="D1528" s="37" t="s">
        <v>102</v>
      </c>
      <c r="E1528" s="38" t="s">
        <v>102</v>
      </c>
      <c r="F1528" s="37" t="s">
        <v>102</v>
      </c>
      <c r="G1528" s="38" t="s">
        <v>102</v>
      </c>
      <c r="H1528" s="39">
        <v>0</v>
      </c>
      <c r="I1528" s="39">
        <v>0</v>
      </c>
      <c r="J1528" s="38" t="s">
        <v>102</v>
      </c>
      <c r="K1528" s="40">
        <v>0</v>
      </c>
      <c r="L1528" s="40" t="s">
        <v>102</v>
      </c>
      <c r="M1528" s="37" t="s">
        <v>102</v>
      </c>
      <c r="N1528" s="41">
        <v>0</v>
      </c>
      <c r="O1528" s="41">
        <v>0</v>
      </c>
      <c r="P1528" s="41">
        <v>0</v>
      </c>
      <c r="Q1528" s="37" t="s">
        <v>102</v>
      </c>
      <c r="R1528" s="37" t="s">
        <v>102</v>
      </c>
      <c r="S1528" s="37" t="s">
        <v>4348</v>
      </c>
      <c r="T1528" s="37" t="s">
        <v>102</v>
      </c>
      <c r="U1528" s="42">
        <v>3</v>
      </c>
    </row>
    <row r="1529" spans="2:21" ht="14.5" outlineLevel="3">
      <c r="B1529" s="43" t="s">
        <v>4349</v>
      </c>
      <c r="C1529" s="44" t="s">
        <v>4350</v>
      </c>
      <c r="D1529" s="45" t="s">
        <v>4002</v>
      </c>
      <c r="E1529" s="46" t="s">
        <v>102</v>
      </c>
      <c r="F1529" s="45" t="s">
        <v>102</v>
      </c>
      <c r="G1529" s="46" t="s">
        <v>102</v>
      </c>
      <c r="H1529" s="47">
        <v>0</v>
      </c>
      <c r="I1529" s="47">
        <v>0</v>
      </c>
      <c r="J1529" s="46" t="s">
        <v>4345</v>
      </c>
      <c r="K1529" s="48">
        <v>1</v>
      </c>
      <c r="L1529" s="48" t="s">
        <v>2614</v>
      </c>
      <c r="M1529" s="45" t="s">
        <v>117</v>
      </c>
      <c r="N1529" s="49">
        <v>0</v>
      </c>
      <c r="O1529" s="49">
        <v>0</v>
      </c>
      <c r="P1529" s="49">
        <v>0</v>
      </c>
      <c r="Q1529" s="45" t="s">
        <v>102</v>
      </c>
      <c r="R1529" s="45" t="s">
        <v>102</v>
      </c>
      <c r="S1529" s="45" t="s">
        <v>102</v>
      </c>
      <c r="T1529" s="45" t="s">
        <v>1019</v>
      </c>
      <c r="U1529" s="50">
        <v>4</v>
      </c>
    </row>
    <row r="1530" spans="2:21" ht="14.5" outlineLevel="2">
      <c r="B1530" s="35" t="s">
        <v>4351</v>
      </c>
      <c r="C1530" s="36" t="s">
        <v>4352</v>
      </c>
      <c r="D1530" s="37" t="s">
        <v>4002</v>
      </c>
      <c r="E1530" s="38" t="s">
        <v>102</v>
      </c>
      <c r="F1530" s="37" t="s">
        <v>102</v>
      </c>
      <c r="G1530" s="38" t="s">
        <v>102</v>
      </c>
      <c r="H1530" s="39">
        <v>0</v>
      </c>
      <c r="I1530" s="39">
        <v>0</v>
      </c>
      <c r="J1530" s="38" t="s">
        <v>4345</v>
      </c>
      <c r="K1530" s="40">
        <v>1</v>
      </c>
      <c r="L1530" s="40" t="s">
        <v>2614</v>
      </c>
      <c r="M1530" s="37" t="s">
        <v>117</v>
      </c>
      <c r="N1530" s="41">
        <v>0</v>
      </c>
      <c r="O1530" s="41">
        <v>0</v>
      </c>
      <c r="P1530" s="41">
        <v>0</v>
      </c>
      <c r="Q1530" s="37" t="s">
        <v>102</v>
      </c>
      <c r="R1530" s="37" t="s">
        <v>102</v>
      </c>
      <c r="S1530" s="37" t="s">
        <v>102</v>
      </c>
      <c r="T1530" s="37" t="s">
        <v>2815</v>
      </c>
      <c r="U1530" s="42">
        <v>4</v>
      </c>
    </row>
    <row r="1531" spans="2:21" ht="14.5" outlineLevel="3">
      <c r="B1531" s="43" t="s">
        <v>4353</v>
      </c>
      <c r="C1531" s="44" t="s">
        <v>4354</v>
      </c>
      <c r="D1531" s="45" t="s">
        <v>4002</v>
      </c>
      <c r="E1531" s="46" t="s">
        <v>102</v>
      </c>
      <c r="F1531" s="45" t="s">
        <v>102</v>
      </c>
      <c r="G1531" s="46" t="s">
        <v>102</v>
      </c>
      <c r="H1531" s="47">
        <v>0</v>
      </c>
      <c r="I1531" s="47">
        <v>0</v>
      </c>
      <c r="J1531" s="46" t="s">
        <v>4345</v>
      </c>
      <c r="K1531" s="48">
        <v>1</v>
      </c>
      <c r="L1531" s="48" t="s">
        <v>2614</v>
      </c>
      <c r="M1531" s="45" t="s">
        <v>117</v>
      </c>
      <c r="N1531" s="49">
        <v>0</v>
      </c>
      <c r="O1531" s="49">
        <v>0</v>
      </c>
      <c r="P1531" s="49">
        <v>0</v>
      </c>
      <c r="Q1531" s="45" t="s">
        <v>102</v>
      </c>
      <c r="R1531" s="45" t="s">
        <v>102</v>
      </c>
      <c r="S1531" s="45" t="s">
        <v>102</v>
      </c>
      <c r="T1531" s="45" t="s">
        <v>2828</v>
      </c>
      <c r="U1531" s="50">
        <v>4</v>
      </c>
    </row>
    <row r="1532" spans="2:21" ht="14.5" outlineLevel="3">
      <c r="B1532" s="43" t="s">
        <v>4355</v>
      </c>
      <c r="C1532" s="44" t="s">
        <v>4356</v>
      </c>
      <c r="D1532" s="45" t="s">
        <v>4002</v>
      </c>
      <c r="E1532" s="46" t="s">
        <v>102</v>
      </c>
      <c r="F1532" s="45" t="s">
        <v>102</v>
      </c>
      <c r="G1532" s="46" t="s">
        <v>102</v>
      </c>
      <c r="H1532" s="47">
        <v>0</v>
      </c>
      <c r="I1532" s="47">
        <v>0</v>
      </c>
      <c r="J1532" s="46" t="s">
        <v>4345</v>
      </c>
      <c r="K1532" s="48">
        <v>1</v>
      </c>
      <c r="L1532" s="48" t="s">
        <v>2614</v>
      </c>
      <c r="M1532" s="45" t="s">
        <v>117</v>
      </c>
      <c r="N1532" s="49">
        <v>0</v>
      </c>
      <c r="O1532" s="49">
        <v>0</v>
      </c>
      <c r="P1532" s="49">
        <v>0</v>
      </c>
      <c r="Q1532" s="45" t="s">
        <v>102</v>
      </c>
      <c r="R1532" s="45" t="s">
        <v>102</v>
      </c>
      <c r="S1532" s="45" t="s">
        <v>102</v>
      </c>
      <c r="T1532" s="45" t="s">
        <v>2666</v>
      </c>
      <c r="U1532" s="50">
        <v>4</v>
      </c>
    </row>
    <row r="1533" spans="2:21" ht="14.5" outlineLevel="2">
      <c r="B1533" s="35" t="s">
        <v>4357</v>
      </c>
      <c r="C1533" s="36" t="s">
        <v>4358</v>
      </c>
      <c r="D1533" s="37" t="s">
        <v>392</v>
      </c>
      <c r="E1533" s="38" t="s">
        <v>102</v>
      </c>
      <c r="F1533" s="37" t="s">
        <v>102</v>
      </c>
      <c r="G1533" s="38" t="s">
        <v>102</v>
      </c>
      <c r="H1533" s="39">
        <v>0</v>
      </c>
      <c r="I1533" s="39">
        <v>0</v>
      </c>
      <c r="J1533" s="38" t="s">
        <v>4345</v>
      </c>
      <c r="K1533" s="40">
        <v>1</v>
      </c>
      <c r="L1533" s="40" t="s">
        <v>2614</v>
      </c>
      <c r="M1533" s="37" t="s">
        <v>117</v>
      </c>
      <c r="N1533" s="41">
        <v>0</v>
      </c>
      <c r="O1533" s="41">
        <v>0</v>
      </c>
      <c r="P1533" s="41">
        <v>0</v>
      </c>
      <c r="Q1533" s="37" t="s">
        <v>102</v>
      </c>
      <c r="R1533" s="37" t="s">
        <v>102</v>
      </c>
      <c r="S1533" s="37" t="s">
        <v>102</v>
      </c>
      <c r="T1533" s="37" t="s">
        <v>3431</v>
      </c>
      <c r="U1533" s="42">
        <v>4</v>
      </c>
    </row>
    <row r="1534" spans="2:21" ht="14.5" outlineLevel="3">
      <c r="B1534" s="43" t="s">
        <v>4359</v>
      </c>
      <c r="C1534" s="44" t="s">
        <v>4360</v>
      </c>
      <c r="D1534" s="45" t="s">
        <v>102</v>
      </c>
      <c r="E1534" s="46" t="s">
        <v>102</v>
      </c>
      <c r="F1534" s="45" t="s">
        <v>102</v>
      </c>
      <c r="G1534" s="46" t="s">
        <v>102</v>
      </c>
      <c r="H1534" s="47">
        <v>0</v>
      </c>
      <c r="I1534" s="47">
        <v>0</v>
      </c>
      <c r="J1534" s="46" t="s">
        <v>102</v>
      </c>
      <c r="K1534" s="48">
        <v>0</v>
      </c>
      <c r="L1534" s="48" t="s">
        <v>102</v>
      </c>
      <c r="M1534" s="45" t="s">
        <v>102</v>
      </c>
      <c r="N1534" s="49">
        <v>0</v>
      </c>
      <c r="O1534" s="49">
        <v>0</v>
      </c>
      <c r="P1534" s="49">
        <v>0</v>
      </c>
      <c r="Q1534" s="45" t="s">
        <v>102</v>
      </c>
      <c r="R1534" s="45" t="s">
        <v>102</v>
      </c>
      <c r="S1534" s="45" t="s">
        <v>4361</v>
      </c>
      <c r="T1534" s="45" t="s">
        <v>102</v>
      </c>
      <c r="U1534" s="50">
        <v>3</v>
      </c>
    </row>
    <row r="1535" spans="2:21" ht="14.5" outlineLevel="3">
      <c r="B1535" s="43" t="s">
        <v>4362</v>
      </c>
      <c r="C1535" s="44" t="s">
        <v>4363</v>
      </c>
      <c r="D1535" s="45" t="s">
        <v>392</v>
      </c>
      <c r="E1535" s="46" t="s">
        <v>102</v>
      </c>
      <c r="F1535" s="45" t="s">
        <v>102</v>
      </c>
      <c r="G1535" s="46" t="s">
        <v>102</v>
      </c>
      <c r="H1535" s="47">
        <v>0</v>
      </c>
      <c r="I1535" s="47">
        <v>0</v>
      </c>
      <c r="J1535" s="46" t="s">
        <v>4364</v>
      </c>
      <c r="K1535" s="48">
        <v>1</v>
      </c>
      <c r="L1535" s="48" t="s">
        <v>2614</v>
      </c>
      <c r="M1535" s="45" t="s">
        <v>117</v>
      </c>
      <c r="N1535" s="49">
        <v>0</v>
      </c>
      <c r="O1535" s="49">
        <v>0</v>
      </c>
      <c r="P1535" s="49">
        <v>0</v>
      </c>
      <c r="Q1535" s="45" t="s">
        <v>102</v>
      </c>
      <c r="R1535" s="45" t="s">
        <v>102</v>
      </c>
      <c r="S1535" s="45" t="s">
        <v>102</v>
      </c>
      <c r="T1535" s="45" t="s">
        <v>2854</v>
      </c>
      <c r="U1535" s="50">
        <v>4</v>
      </c>
    </row>
    <row r="1536" spans="2:21" ht="14.5" outlineLevel="3">
      <c r="B1536" s="43" t="s">
        <v>4365</v>
      </c>
      <c r="C1536" s="44" t="s">
        <v>4366</v>
      </c>
      <c r="D1536" s="45" t="s">
        <v>102</v>
      </c>
      <c r="E1536" s="46" t="s">
        <v>102</v>
      </c>
      <c r="F1536" s="45" t="s">
        <v>102</v>
      </c>
      <c r="G1536" s="46" t="s">
        <v>102</v>
      </c>
      <c r="H1536" s="47">
        <v>0</v>
      </c>
      <c r="I1536" s="47">
        <v>0</v>
      </c>
      <c r="J1536" s="46" t="s">
        <v>102</v>
      </c>
      <c r="K1536" s="48">
        <v>0</v>
      </c>
      <c r="L1536" s="48" t="s">
        <v>102</v>
      </c>
      <c r="M1536" s="45" t="s">
        <v>102</v>
      </c>
      <c r="N1536" s="49">
        <v>0</v>
      </c>
      <c r="O1536" s="49">
        <v>0</v>
      </c>
      <c r="P1536" s="49">
        <v>0</v>
      </c>
      <c r="Q1536" s="45" t="s">
        <v>102</v>
      </c>
      <c r="R1536" s="45" t="s">
        <v>102</v>
      </c>
      <c r="S1536" s="45" t="s">
        <v>4367</v>
      </c>
      <c r="T1536" s="45" t="s">
        <v>102</v>
      </c>
      <c r="U1536" s="50">
        <v>3</v>
      </c>
    </row>
    <row r="1537" spans="2:21" ht="14.5" outlineLevel="2">
      <c r="B1537" s="35" t="s">
        <v>4368</v>
      </c>
      <c r="C1537" s="36" t="s">
        <v>4369</v>
      </c>
      <c r="D1537" s="37" t="s">
        <v>4002</v>
      </c>
      <c r="E1537" s="38" t="s">
        <v>102</v>
      </c>
      <c r="F1537" s="37" t="s">
        <v>102</v>
      </c>
      <c r="G1537" s="38" t="s">
        <v>102</v>
      </c>
      <c r="H1537" s="39">
        <v>0</v>
      </c>
      <c r="I1537" s="39">
        <v>0</v>
      </c>
      <c r="J1537" s="38" t="s">
        <v>4370</v>
      </c>
      <c r="K1537" s="40">
        <v>1</v>
      </c>
      <c r="L1537" s="40" t="s">
        <v>2614</v>
      </c>
      <c r="M1537" s="37" t="s">
        <v>117</v>
      </c>
      <c r="N1537" s="41">
        <v>0</v>
      </c>
      <c r="O1537" s="41">
        <v>0</v>
      </c>
      <c r="P1537" s="41">
        <v>0</v>
      </c>
      <c r="Q1537" s="37" t="s">
        <v>102</v>
      </c>
      <c r="R1537" s="37" t="s">
        <v>102</v>
      </c>
      <c r="S1537" s="37" t="s">
        <v>102</v>
      </c>
      <c r="T1537" s="37" t="s">
        <v>1019</v>
      </c>
      <c r="U1537" s="42">
        <v>4</v>
      </c>
    </row>
    <row r="1538" spans="2:21" ht="14.5" outlineLevel="3">
      <c r="B1538" s="43" t="s">
        <v>4371</v>
      </c>
      <c r="C1538" s="44" t="s">
        <v>4372</v>
      </c>
      <c r="D1538" s="45" t="s">
        <v>4002</v>
      </c>
      <c r="E1538" s="46" t="s">
        <v>102</v>
      </c>
      <c r="F1538" s="45" t="s">
        <v>102</v>
      </c>
      <c r="G1538" s="46" t="s">
        <v>102</v>
      </c>
      <c r="H1538" s="47">
        <v>0</v>
      </c>
      <c r="I1538" s="47">
        <v>0</v>
      </c>
      <c r="J1538" s="46" t="s">
        <v>4370</v>
      </c>
      <c r="K1538" s="48">
        <v>1</v>
      </c>
      <c r="L1538" s="48" t="s">
        <v>2614</v>
      </c>
      <c r="M1538" s="45" t="s">
        <v>117</v>
      </c>
      <c r="N1538" s="49">
        <v>0</v>
      </c>
      <c r="O1538" s="49">
        <v>0</v>
      </c>
      <c r="P1538" s="49">
        <v>0</v>
      </c>
      <c r="Q1538" s="45" t="s">
        <v>102</v>
      </c>
      <c r="R1538" s="45" t="s">
        <v>102</v>
      </c>
      <c r="S1538" s="45" t="s">
        <v>102</v>
      </c>
      <c r="T1538" s="45" t="s">
        <v>2815</v>
      </c>
      <c r="U1538" s="50">
        <v>4</v>
      </c>
    </row>
    <row r="1539" spans="2:21" ht="14.5" outlineLevel="3">
      <c r="B1539" s="43" t="s">
        <v>4373</v>
      </c>
      <c r="C1539" s="44" t="s">
        <v>4374</v>
      </c>
      <c r="D1539" s="45" t="s">
        <v>102</v>
      </c>
      <c r="E1539" s="46" t="s">
        <v>102</v>
      </c>
      <c r="F1539" s="45" t="s">
        <v>102</v>
      </c>
      <c r="G1539" s="46" t="s">
        <v>102</v>
      </c>
      <c r="H1539" s="47">
        <v>0</v>
      </c>
      <c r="I1539" s="47">
        <v>0</v>
      </c>
      <c r="J1539" s="46" t="s">
        <v>102</v>
      </c>
      <c r="K1539" s="48">
        <v>0</v>
      </c>
      <c r="L1539" s="48" t="s">
        <v>102</v>
      </c>
      <c r="M1539" s="45" t="s">
        <v>102</v>
      </c>
      <c r="N1539" s="49">
        <v>0</v>
      </c>
      <c r="O1539" s="49">
        <v>0</v>
      </c>
      <c r="P1539" s="49">
        <v>0</v>
      </c>
      <c r="Q1539" s="45" t="s">
        <v>102</v>
      </c>
      <c r="R1539" s="45" t="s">
        <v>102</v>
      </c>
      <c r="S1539" s="45" t="s">
        <v>4375</v>
      </c>
      <c r="T1539" s="45" t="s">
        <v>102</v>
      </c>
      <c r="U1539" s="50">
        <v>3</v>
      </c>
    </row>
    <row r="1540" spans="2:21" ht="14.5" outlineLevel="3">
      <c r="B1540" s="43" t="s">
        <v>4376</v>
      </c>
      <c r="C1540" s="44" t="s">
        <v>4377</v>
      </c>
      <c r="D1540" s="45" t="s">
        <v>392</v>
      </c>
      <c r="E1540" s="46" t="s">
        <v>102</v>
      </c>
      <c r="F1540" s="45" t="s">
        <v>102</v>
      </c>
      <c r="G1540" s="46" t="s">
        <v>102</v>
      </c>
      <c r="H1540" s="47">
        <v>0</v>
      </c>
      <c r="I1540" s="47">
        <v>0</v>
      </c>
      <c r="J1540" s="46" t="s">
        <v>4378</v>
      </c>
      <c r="K1540" s="48">
        <v>1</v>
      </c>
      <c r="L1540" s="48" t="s">
        <v>2614</v>
      </c>
      <c r="M1540" s="45" t="s">
        <v>117</v>
      </c>
      <c r="N1540" s="49">
        <v>0</v>
      </c>
      <c r="O1540" s="49">
        <v>0</v>
      </c>
      <c r="P1540" s="49">
        <v>0</v>
      </c>
      <c r="Q1540" s="45" t="s">
        <v>102</v>
      </c>
      <c r="R1540" s="45" t="s">
        <v>102</v>
      </c>
      <c r="S1540" s="45" t="s">
        <v>102</v>
      </c>
      <c r="T1540" s="45" t="s">
        <v>1019</v>
      </c>
      <c r="U1540" s="50">
        <v>4</v>
      </c>
    </row>
    <row r="1541" spans="2:21" ht="14.5" outlineLevel="3">
      <c r="B1541" s="43" t="s">
        <v>4379</v>
      </c>
      <c r="C1541" s="44" t="s">
        <v>4380</v>
      </c>
      <c r="D1541" s="45" t="s">
        <v>4002</v>
      </c>
      <c r="E1541" s="46" t="s">
        <v>102</v>
      </c>
      <c r="F1541" s="45" t="s">
        <v>102</v>
      </c>
      <c r="G1541" s="46" t="s">
        <v>102</v>
      </c>
      <c r="H1541" s="47">
        <v>0</v>
      </c>
      <c r="I1541" s="47">
        <v>0</v>
      </c>
      <c r="J1541" s="46" t="s">
        <v>4378</v>
      </c>
      <c r="K1541" s="48">
        <v>1</v>
      </c>
      <c r="L1541" s="48" t="s">
        <v>2614</v>
      </c>
      <c r="M1541" s="45" t="s">
        <v>117</v>
      </c>
      <c r="N1541" s="49">
        <v>0</v>
      </c>
      <c r="O1541" s="49">
        <v>0</v>
      </c>
      <c r="P1541" s="49">
        <v>0</v>
      </c>
      <c r="Q1541" s="45" t="s">
        <v>102</v>
      </c>
      <c r="R1541" s="45" t="s">
        <v>102</v>
      </c>
      <c r="S1541" s="45" t="s">
        <v>102</v>
      </c>
      <c r="T1541" s="45" t="s">
        <v>2828</v>
      </c>
      <c r="U1541" s="50">
        <v>4</v>
      </c>
    </row>
    <row r="1542" spans="2:21" ht="14.5" outlineLevel="3">
      <c r="B1542" s="43" t="s">
        <v>4381</v>
      </c>
      <c r="C1542" s="44" t="s">
        <v>4382</v>
      </c>
      <c r="D1542" s="45" t="s">
        <v>392</v>
      </c>
      <c r="E1542" s="46" t="s">
        <v>102</v>
      </c>
      <c r="F1542" s="45" t="s">
        <v>102</v>
      </c>
      <c r="G1542" s="46" t="s">
        <v>102</v>
      </c>
      <c r="H1542" s="47">
        <v>0</v>
      </c>
      <c r="I1542" s="47">
        <v>0</v>
      </c>
      <c r="J1542" s="46" t="s">
        <v>4378</v>
      </c>
      <c r="K1542" s="48">
        <v>1</v>
      </c>
      <c r="L1542" s="48" t="s">
        <v>2614</v>
      </c>
      <c r="M1542" s="45" t="s">
        <v>117</v>
      </c>
      <c r="N1542" s="49">
        <v>0</v>
      </c>
      <c r="O1542" s="49">
        <v>0</v>
      </c>
      <c r="P1542" s="49">
        <v>0</v>
      </c>
      <c r="Q1542" s="45" t="s">
        <v>102</v>
      </c>
      <c r="R1542" s="45" t="s">
        <v>102</v>
      </c>
      <c r="S1542" s="45" t="s">
        <v>102</v>
      </c>
      <c r="T1542" s="45" t="s">
        <v>2854</v>
      </c>
      <c r="U1542" s="50">
        <v>4</v>
      </c>
    </row>
    <row r="1543" spans="2:21" ht="14.5" outlineLevel="2">
      <c r="B1543" s="35" t="s">
        <v>4383</v>
      </c>
      <c r="C1543" s="36" t="s">
        <v>4384</v>
      </c>
      <c r="D1543" s="37" t="s">
        <v>102</v>
      </c>
      <c r="E1543" s="38" t="s">
        <v>102</v>
      </c>
      <c r="F1543" s="37" t="s">
        <v>102</v>
      </c>
      <c r="G1543" s="38" t="s">
        <v>102</v>
      </c>
      <c r="H1543" s="39">
        <v>0</v>
      </c>
      <c r="I1543" s="39">
        <v>0</v>
      </c>
      <c r="J1543" s="38" t="s">
        <v>102</v>
      </c>
      <c r="K1543" s="40">
        <v>0</v>
      </c>
      <c r="L1543" s="40" t="s">
        <v>102</v>
      </c>
      <c r="M1543" s="37" t="s">
        <v>102</v>
      </c>
      <c r="N1543" s="41">
        <v>0</v>
      </c>
      <c r="O1543" s="41">
        <v>0</v>
      </c>
      <c r="P1543" s="41">
        <v>0</v>
      </c>
      <c r="Q1543" s="37" t="s">
        <v>102</v>
      </c>
      <c r="R1543" s="37" t="s">
        <v>102</v>
      </c>
      <c r="S1543" s="37" t="s">
        <v>4385</v>
      </c>
      <c r="T1543" s="37" t="s">
        <v>102</v>
      </c>
      <c r="U1543" s="42">
        <v>3</v>
      </c>
    </row>
    <row r="1544" spans="2:21" ht="14.5" outlineLevel="3">
      <c r="B1544" s="43" t="s">
        <v>4386</v>
      </c>
      <c r="C1544" s="44" t="s">
        <v>4387</v>
      </c>
      <c r="D1544" s="45" t="s">
        <v>392</v>
      </c>
      <c r="E1544" s="46" t="s">
        <v>102</v>
      </c>
      <c r="F1544" s="45" t="s">
        <v>102</v>
      </c>
      <c r="G1544" s="46" t="s">
        <v>102</v>
      </c>
      <c r="H1544" s="47">
        <v>0</v>
      </c>
      <c r="I1544" s="47">
        <v>0</v>
      </c>
      <c r="J1544" s="46" t="s">
        <v>4388</v>
      </c>
      <c r="K1544" s="48">
        <v>1</v>
      </c>
      <c r="L1544" s="48" t="s">
        <v>2614</v>
      </c>
      <c r="M1544" s="45" t="s">
        <v>117</v>
      </c>
      <c r="N1544" s="49">
        <v>0</v>
      </c>
      <c r="O1544" s="49">
        <v>0</v>
      </c>
      <c r="P1544" s="49">
        <v>0</v>
      </c>
      <c r="Q1544" s="45" t="s">
        <v>102</v>
      </c>
      <c r="R1544" s="45" t="s">
        <v>102</v>
      </c>
      <c r="S1544" s="45" t="s">
        <v>102</v>
      </c>
      <c r="T1544" s="45" t="s">
        <v>1019</v>
      </c>
      <c r="U1544" s="50">
        <v>4</v>
      </c>
    </row>
    <row r="1545" spans="2:21" ht="14.5" outlineLevel="3">
      <c r="B1545" s="43" t="s">
        <v>4389</v>
      </c>
      <c r="C1545" s="44" t="s">
        <v>4390</v>
      </c>
      <c r="D1545" s="45" t="s">
        <v>102</v>
      </c>
      <c r="E1545" s="46" t="s">
        <v>102</v>
      </c>
      <c r="F1545" s="45" t="s">
        <v>102</v>
      </c>
      <c r="G1545" s="46" t="s">
        <v>102</v>
      </c>
      <c r="H1545" s="47">
        <v>0</v>
      </c>
      <c r="I1545" s="47">
        <v>0</v>
      </c>
      <c r="J1545" s="46" t="s">
        <v>4391</v>
      </c>
      <c r="K1545" s="48">
        <v>1</v>
      </c>
      <c r="L1545" s="48" t="s">
        <v>2614</v>
      </c>
      <c r="M1545" s="45" t="s">
        <v>117</v>
      </c>
      <c r="N1545" s="49">
        <v>0</v>
      </c>
      <c r="O1545" s="49">
        <v>0</v>
      </c>
      <c r="P1545" s="49">
        <v>0</v>
      </c>
      <c r="Q1545" s="45" t="s">
        <v>102</v>
      </c>
      <c r="R1545" s="45" t="s">
        <v>102</v>
      </c>
      <c r="S1545" s="45" t="s">
        <v>102</v>
      </c>
      <c r="T1545" s="45" t="s">
        <v>2815</v>
      </c>
      <c r="U1545" s="50">
        <v>4</v>
      </c>
    </row>
    <row r="1546" spans="2:21" ht="14.5" outlineLevel="3">
      <c r="B1546" s="43" t="s">
        <v>4392</v>
      </c>
      <c r="C1546" s="44" t="s">
        <v>4393</v>
      </c>
      <c r="D1546" s="45" t="s">
        <v>392</v>
      </c>
      <c r="E1546" s="46" t="s">
        <v>102</v>
      </c>
      <c r="F1546" s="45" t="s">
        <v>102</v>
      </c>
      <c r="G1546" s="46" t="s">
        <v>102</v>
      </c>
      <c r="H1546" s="47">
        <v>0</v>
      </c>
      <c r="I1546" s="47">
        <v>0</v>
      </c>
      <c r="J1546" s="46" t="s">
        <v>4391</v>
      </c>
      <c r="K1546" s="48">
        <v>1</v>
      </c>
      <c r="L1546" s="48" t="s">
        <v>2614</v>
      </c>
      <c r="M1546" s="45" t="s">
        <v>117</v>
      </c>
      <c r="N1546" s="49">
        <v>0</v>
      </c>
      <c r="O1546" s="49">
        <v>0</v>
      </c>
      <c r="P1546" s="49">
        <v>0</v>
      </c>
      <c r="Q1546" s="45" t="s">
        <v>102</v>
      </c>
      <c r="R1546" s="45" t="s">
        <v>102</v>
      </c>
      <c r="S1546" s="45" t="s">
        <v>102</v>
      </c>
      <c r="T1546" s="45" t="s">
        <v>2828</v>
      </c>
      <c r="U1546" s="50">
        <v>4</v>
      </c>
    </row>
    <row r="1547" spans="2:21" ht="14.5" outlineLevel="2">
      <c r="B1547" s="35" t="s">
        <v>4394</v>
      </c>
      <c r="C1547" s="36" t="s">
        <v>4395</v>
      </c>
      <c r="D1547" s="37" t="s">
        <v>392</v>
      </c>
      <c r="E1547" s="38" t="s">
        <v>102</v>
      </c>
      <c r="F1547" s="37" t="s">
        <v>102</v>
      </c>
      <c r="G1547" s="38" t="s">
        <v>102</v>
      </c>
      <c r="H1547" s="39">
        <v>0</v>
      </c>
      <c r="I1547" s="39">
        <v>0</v>
      </c>
      <c r="J1547" s="38" t="s">
        <v>4391</v>
      </c>
      <c r="K1547" s="40">
        <v>1</v>
      </c>
      <c r="L1547" s="40" t="s">
        <v>2614</v>
      </c>
      <c r="M1547" s="37" t="s">
        <v>117</v>
      </c>
      <c r="N1547" s="41">
        <v>0</v>
      </c>
      <c r="O1547" s="41">
        <v>0</v>
      </c>
      <c r="P1547" s="41">
        <v>0</v>
      </c>
      <c r="Q1547" s="37" t="s">
        <v>102</v>
      </c>
      <c r="R1547" s="37" t="s">
        <v>102</v>
      </c>
      <c r="S1547" s="37" t="s">
        <v>102</v>
      </c>
      <c r="T1547" s="37" t="s">
        <v>2831</v>
      </c>
      <c r="U1547" s="42">
        <v>4</v>
      </c>
    </row>
    <row r="1548" spans="2:21" ht="14.5" outlineLevel="3">
      <c r="B1548" s="43" t="s">
        <v>4396</v>
      </c>
      <c r="C1548" s="44" t="s">
        <v>4397</v>
      </c>
      <c r="D1548" s="45" t="s">
        <v>102</v>
      </c>
      <c r="E1548" s="46" t="s">
        <v>102</v>
      </c>
      <c r="F1548" s="45" t="s">
        <v>102</v>
      </c>
      <c r="G1548" s="46" t="s">
        <v>102</v>
      </c>
      <c r="H1548" s="47">
        <v>0</v>
      </c>
      <c r="I1548" s="47">
        <v>0</v>
      </c>
      <c r="J1548" s="46" t="s">
        <v>3788</v>
      </c>
      <c r="K1548" s="48">
        <v>1</v>
      </c>
      <c r="L1548" s="48" t="s">
        <v>2614</v>
      </c>
      <c r="M1548" s="45" t="s">
        <v>117</v>
      </c>
      <c r="N1548" s="49">
        <v>0</v>
      </c>
      <c r="O1548" s="49">
        <v>0</v>
      </c>
      <c r="P1548" s="49">
        <v>0</v>
      </c>
      <c r="Q1548" s="45" t="s">
        <v>102</v>
      </c>
      <c r="R1548" s="45" t="s">
        <v>102</v>
      </c>
      <c r="S1548" s="45" t="s">
        <v>102</v>
      </c>
      <c r="T1548" s="45" t="s">
        <v>3088</v>
      </c>
      <c r="U1548" s="50">
        <v>4</v>
      </c>
    </row>
    <row r="1549" spans="2:21" ht="14.5" outlineLevel="3">
      <c r="B1549" s="43" t="s">
        <v>4398</v>
      </c>
      <c r="C1549" s="44" t="s">
        <v>4399</v>
      </c>
      <c r="D1549" s="45" t="s">
        <v>102</v>
      </c>
      <c r="E1549" s="46" t="s">
        <v>102</v>
      </c>
      <c r="F1549" s="45" t="s">
        <v>102</v>
      </c>
      <c r="G1549" s="46" t="s">
        <v>102</v>
      </c>
      <c r="H1549" s="47">
        <v>0</v>
      </c>
      <c r="I1549" s="47">
        <v>0</v>
      </c>
      <c r="J1549" s="46" t="s">
        <v>102</v>
      </c>
      <c r="K1549" s="48">
        <v>0</v>
      </c>
      <c r="L1549" s="48" t="s">
        <v>102</v>
      </c>
      <c r="M1549" s="45" t="s">
        <v>102</v>
      </c>
      <c r="N1549" s="49">
        <v>0</v>
      </c>
      <c r="O1549" s="49">
        <v>0</v>
      </c>
      <c r="P1549" s="49">
        <v>0</v>
      </c>
      <c r="Q1549" s="45" t="s">
        <v>102</v>
      </c>
      <c r="R1549" s="45" t="s">
        <v>102</v>
      </c>
      <c r="S1549" s="45" t="s">
        <v>4400</v>
      </c>
      <c r="T1549" s="45" t="s">
        <v>102</v>
      </c>
      <c r="U1549" s="50">
        <v>3</v>
      </c>
    </row>
    <row r="1550" spans="2:21" ht="14.5" outlineLevel="2">
      <c r="B1550" s="35" t="s">
        <v>4401</v>
      </c>
      <c r="C1550" s="36" t="s">
        <v>4402</v>
      </c>
      <c r="D1550" s="37" t="s">
        <v>4002</v>
      </c>
      <c r="E1550" s="38" t="s">
        <v>102</v>
      </c>
      <c r="F1550" s="37" t="s">
        <v>102</v>
      </c>
      <c r="G1550" s="38" t="s">
        <v>102</v>
      </c>
      <c r="H1550" s="39">
        <v>0</v>
      </c>
      <c r="I1550" s="39">
        <v>0</v>
      </c>
      <c r="J1550" s="38" t="s">
        <v>4403</v>
      </c>
      <c r="K1550" s="40">
        <v>1</v>
      </c>
      <c r="L1550" s="40" t="s">
        <v>2614</v>
      </c>
      <c r="M1550" s="37" t="s">
        <v>117</v>
      </c>
      <c r="N1550" s="41">
        <v>0</v>
      </c>
      <c r="O1550" s="41">
        <v>0</v>
      </c>
      <c r="P1550" s="41">
        <v>0</v>
      </c>
      <c r="Q1550" s="37" t="s">
        <v>102</v>
      </c>
      <c r="R1550" s="37" t="s">
        <v>102</v>
      </c>
      <c r="S1550" s="37" t="s">
        <v>102</v>
      </c>
      <c r="T1550" s="37" t="s">
        <v>1019</v>
      </c>
      <c r="U1550" s="42">
        <v>4</v>
      </c>
    </row>
    <row r="1551" spans="2:21" ht="14.5" outlineLevel="3">
      <c r="B1551" s="43" t="s">
        <v>4404</v>
      </c>
      <c r="C1551" s="44" t="s">
        <v>4405</v>
      </c>
      <c r="D1551" s="45" t="s">
        <v>4002</v>
      </c>
      <c r="E1551" s="46" t="s">
        <v>102</v>
      </c>
      <c r="F1551" s="45" t="s">
        <v>102</v>
      </c>
      <c r="G1551" s="46" t="s">
        <v>102</v>
      </c>
      <c r="H1551" s="47">
        <v>0</v>
      </c>
      <c r="I1551" s="47">
        <v>0</v>
      </c>
      <c r="J1551" s="46" t="s">
        <v>4403</v>
      </c>
      <c r="K1551" s="48">
        <v>1</v>
      </c>
      <c r="L1551" s="48" t="s">
        <v>2614</v>
      </c>
      <c r="M1551" s="45" t="s">
        <v>117</v>
      </c>
      <c r="N1551" s="49">
        <v>0</v>
      </c>
      <c r="O1551" s="49">
        <v>0</v>
      </c>
      <c r="P1551" s="49">
        <v>0</v>
      </c>
      <c r="Q1551" s="45" t="s">
        <v>102</v>
      </c>
      <c r="R1551" s="45" t="s">
        <v>102</v>
      </c>
      <c r="S1551" s="45" t="s">
        <v>102</v>
      </c>
      <c r="T1551" s="45" t="s">
        <v>2828</v>
      </c>
      <c r="U1551" s="50">
        <v>4</v>
      </c>
    </row>
    <row r="1552" spans="2:21" ht="14.5" outlineLevel="2">
      <c r="B1552" s="35" t="s">
        <v>4406</v>
      </c>
      <c r="C1552" s="36" t="s">
        <v>4407</v>
      </c>
      <c r="D1552" s="37" t="s">
        <v>392</v>
      </c>
      <c r="E1552" s="38" t="s">
        <v>102</v>
      </c>
      <c r="F1552" s="37" t="s">
        <v>102</v>
      </c>
      <c r="G1552" s="38" t="s">
        <v>102</v>
      </c>
      <c r="H1552" s="39">
        <v>0</v>
      </c>
      <c r="I1552" s="39">
        <v>0</v>
      </c>
      <c r="J1552" s="38" t="s">
        <v>4403</v>
      </c>
      <c r="K1552" s="40">
        <v>1</v>
      </c>
      <c r="L1552" s="40" t="s">
        <v>2614</v>
      </c>
      <c r="M1552" s="37" t="s">
        <v>117</v>
      </c>
      <c r="N1552" s="41">
        <v>0</v>
      </c>
      <c r="O1552" s="41">
        <v>0</v>
      </c>
      <c r="P1552" s="41">
        <v>0</v>
      </c>
      <c r="Q1552" s="37" t="s">
        <v>102</v>
      </c>
      <c r="R1552" s="37" t="s">
        <v>102</v>
      </c>
      <c r="S1552" s="37" t="s">
        <v>102</v>
      </c>
      <c r="T1552" s="37" t="s">
        <v>3431</v>
      </c>
      <c r="U1552" s="42">
        <v>4</v>
      </c>
    </row>
    <row r="1553" spans="2:21" ht="14.5" outlineLevel="3">
      <c r="B1553" s="43" t="s">
        <v>4408</v>
      </c>
      <c r="C1553" s="44" t="s">
        <v>4409</v>
      </c>
      <c r="D1553" s="45" t="s">
        <v>102</v>
      </c>
      <c r="E1553" s="46" t="s">
        <v>102</v>
      </c>
      <c r="F1553" s="45" t="s">
        <v>102</v>
      </c>
      <c r="G1553" s="46" t="s">
        <v>102</v>
      </c>
      <c r="H1553" s="47">
        <v>0</v>
      </c>
      <c r="I1553" s="47">
        <v>0</v>
      </c>
      <c r="J1553" s="46" t="s">
        <v>102</v>
      </c>
      <c r="K1553" s="48">
        <v>0</v>
      </c>
      <c r="L1553" s="48" t="s">
        <v>102</v>
      </c>
      <c r="M1553" s="45" t="s">
        <v>102</v>
      </c>
      <c r="N1553" s="49">
        <v>0</v>
      </c>
      <c r="O1553" s="49">
        <v>0</v>
      </c>
      <c r="P1553" s="49">
        <v>0</v>
      </c>
      <c r="Q1553" s="45" t="s">
        <v>102</v>
      </c>
      <c r="R1553" s="45" t="s">
        <v>102</v>
      </c>
      <c r="S1553" s="45" t="s">
        <v>4410</v>
      </c>
      <c r="T1553" s="45" t="s">
        <v>102</v>
      </c>
      <c r="U1553" s="50">
        <v>3</v>
      </c>
    </row>
    <row r="1554" spans="2:21" ht="14.5" outlineLevel="2">
      <c r="B1554" s="35" t="s">
        <v>4411</v>
      </c>
      <c r="C1554" s="36" t="s">
        <v>4412</v>
      </c>
      <c r="D1554" s="37" t="s">
        <v>4002</v>
      </c>
      <c r="E1554" s="38" t="s">
        <v>102</v>
      </c>
      <c r="F1554" s="37" t="s">
        <v>102</v>
      </c>
      <c r="G1554" s="38" t="s">
        <v>102</v>
      </c>
      <c r="H1554" s="39">
        <v>0</v>
      </c>
      <c r="I1554" s="39">
        <v>0</v>
      </c>
      <c r="J1554" s="38" t="s">
        <v>4115</v>
      </c>
      <c r="K1554" s="40">
        <v>1</v>
      </c>
      <c r="L1554" s="40" t="s">
        <v>2614</v>
      </c>
      <c r="M1554" s="37" t="s">
        <v>117</v>
      </c>
      <c r="N1554" s="41">
        <v>0</v>
      </c>
      <c r="O1554" s="41">
        <v>0</v>
      </c>
      <c r="P1554" s="41">
        <v>0</v>
      </c>
      <c r="Q1554" s="37" t="s">
        <v>102</v>
      </c>
      <c r="R1554" s="37" t="s">
        <v>102</v>
      </c>
      <c r="S1554" s="37" t="s">
        <v>102</v>
      </c>
      <c r="T1554" s="37" t="s">
        <v>1019</v>
      </c>
      <c r="U1554" s="42">
        <v>4</v>
      </c>
    </row>
    <row r="1555" spans="2:21" ht="14.5" outlineLevel="3">
      <c r="B1555" s="43" t="s">
        <v>4413</v>
      </c>
      <c r="C1555" s="44" t="s">
        <v>4414</v>
      </c>
      <c r="D1555" s="45" t="s">
        <v>4002</v>
      </c>
      <c r="E1555" s="46" t="s">
        <v>102</v>
      </c>
      <c r="F1555" s="45" t="s">
        <v>102</v>
      </c>
      <c r="G1555" s="46" t="s">
        <v>102</v>
      </c>
      <c r="H1555" s="47">
        <v>0</v>
      </c>
      <c r="I1555" s="47">
        <v>0</v>
      </c>
      <c r="J1555" s="46" t="s">
        <v>4115</v>
      </c>
      <c r="K1555" s="48">
        <v>1</v>
      </c>
      <c r="L1555" s="48" t="s">
        <v>2614</v>
      </c>
      <c r="M1555" s="45" t="s">
        <v>117</v>
      </c>
      <c r="N1555" s="49">
        <v>0</v>
      </c>
      <c r="O1555" s="49">
        <v>0</v>
      </c>
      <c r="P1555" s="49">
        <v>0</v>
      </c>
      <c r="Q1555" s="45" t="s">
        <v>102</v>
      </c>
      <c r="R1555" s="45" t="s">
        <v>102</v>
      </c>
      <c r="S1555" s="45" t="s">
        <v>102</v>
      </c>
      <c r="T1555" s="45" t="s">
        <v>2666</v>
      </c>
      <c r="U1555" s="50">
        <v>4</v>
      </c>
    </row>
    <row r="1556" spans="2:21" ht="14.5" outlineLevel="2">
      <c r="B1556" s="35" t="s">
        <v>4415</v>
      </c>
      <c r="C1556" s="36" t="s">
        <v>4416</v>
      </c>
      <c r="D1556" s="37" t="s">
        <v>102</v>
      </c>
      <c r="E1556" s="38" t="s">
        <v>102</v>
      </c>
      <c r="F1556" s="37" t="s">
        <v>102</v>
      </c>
      <c r="G1556" s="38" t="s">
        <v>102</v>
      </c>
      <c r="H1556" s="39">
        <v>0</v>
      </c>
      <c r="I1556" s="39">
        <v>0</v>
      </c>
      <c r="J1556" s="38" t="s">
        <v>102</v>
      </c>
      <c r="K1556" s="40">
        <v>0</v>
      </c>
      <c r="L1556" s="40" t="s">
        <v>102</v>
      </c>
      <c r="M1556" s="37" t="s">
        <v>102</v>
      </c>
      <c r="N1556" s="41">
        <v>0</v>
      </c>
      <c r="O1556" s="41">
        <v>0</v>
      </c>
      <c r="P1556" s="41">
        <v>0</v>
      </c>
      <c r="Q1556" s="37" t="s">
        <v>102</v>
      </c>
      <c r="R1556" s="37" t="s">
        <v>102</v>
      </c>
      <c r="S1556" s="37" t="s">
        <v>4417</v>
      </c>
      <c r="T1556" s="37" t="s">
        <v>102</v>
      </c>
      <c r="U1556" s="42">
        <v>3</v>
      </c>
    </row>
    <row r="1557" spans="2:21" ht="14.5" outlineLevel="3">
      <c r="B1557" s="43" t="s">
        <v>4418</v>
      </c>
      <c r="C1557" s="44" t="s">
        <v>4419</v>
      </c>
      <c r="D1557" s="45" t="s">
        <v>392</v>
      </c>
      <c r="E1557" s="46" t="s">
        <v>102</v>
      </c>
      <c r="F1557" s="45" t="s">
        <v>102</v>
      </c>
      <c r="G1557" s="46" t="s">
        <v>102</v>
      </c>
      <c r="H1557" s="47">
        <v>0</v>
      </c>
      <c r="I1557" s="47">
        <v>0</v>
      </c>
      <c r="J1557" s="46" t="s">
        <v>4281</v>
      </c>
      <c r="K1557" s="48">
        <v>1</v>
      </c>
      <c r="L1557" s="48" t="s">
        <v>2614</v>
      </c>
      <c r="M1557" s="45" t="s">
        <v>117</v>
      </c>
      <c r="N1557" s="49">
        <v>0</v>
      </c>
      <c r="O1557" s="49">
        <v>0</v>
      </c>
      <c r="P1557" s="49">
        <v>0</v>
      </c>
      <c r="Q1557" s="45" t="s">
        <v>102</v>
      </c>
      <c r="R1557" s="45" t="s">
        <v>102</v>
      </c>
      <c r="S1557" s="45" t="s">
        <v>102</v>
      </c>
      <c r="T1557" s="45" t="s">
        <v>2718</v>
      </c>
      <c r="U1557" s="50">
        <v>4</v>
      </c>
    </row>
    <row r="1558" spans="2:21" ht="14.5" outlineLevel="2">
      <c r="B1558" s="35" t="s">
        <v>4420</v>
      </c>
      <c r="C1558" s="36" t="s">
        <v>4421</v>
      </c>
      <c r="D1558" s="37" t="s">
        <v>102</v>
      </c>
      <c r="E1558" s="38" t="s">
        <v>102</v>
      </c>
      <c r="F1558" s="37" t="s">
        <v>102</v>
      </c>
      <c r="G1558" s="38" t="s">
        <v>102</v>
      </c>
      <c r="H1558" s="39">
        <v>0</v>
      </c>
      <c r="I1558" s="39">
        <v>0</v>
      </c>
      <c r="J1558" s="38" t="s">
        <v>102</v>
      </c>
      <c r="K1558" s="40">
        <v>0</v>
      </c>
      <c r="L1558" s="40" t="s">
        <v>102</v>
      </c>
      <c r="M1558" s="37" t="s">
        <v>102</v>
      </c>
      <c r="N1558" s="41">
        <v>0</v>
      </c>
      <c r="O1558" s="41">
        <v>0</v>
      </c>
      <c r="P1558" s="41">
        <v>0</v>
      </c>
      <c r="Q1558" s="37" t="s">
        <v>102</v>
      </c>
      <c r="R1558" s="37" t="s">
        <v>102</v>
      </c>
      <c r="S1558" s="37" t="s">
        <v>4422</v>
      </c>
      <c r="T1558" s="37" t="s">
        <v>102</v>
      </c>
      <c r="U1558" s="42">
        <v>3</v>
      </c>
    </row>
    <row r="1559" spans="2:21" ht="14.5" outlineLevel="3">
      <c r="B1559" s="43" t="s">
        <v>4423</v>
      </c>
      <c r="C1559" s="44" t="s">
        <v>4424</v>
      </c>
      <c r="D1559" s="45" t="s">
        <v>4002</v>
      </c>
      <c r="E1559" s="46" t="s">
        <v>102</v>
      </c>
      <c r="F1559" s="45" t="s">
        <v>102</v>
      </c>
      <c r="G1559" s="46" t="s">
        <v>102</v>
      </c>
      <c r="H1559" s="47">
        <v>0</v>
      </c>
      <c r="I1559" s="47">
        <v>0</v>
      </c>
      <c r="J1559" s="46" t="s">
        <v>4425</v>
      </c>
      <c r="K1559" s="48">
        <v>1</v>
      </c>
      <c r="L1559" s="48" t="s">
        <v>2614</v>
      </c>
      <c r="M1559" s="45" t="s">
        <v>117</v>
      </c>
      <c r="N1559" s="49">
        <v>0</v>
      </c>
      <c r="O1559" s="49">
        <v>0</v>
      </c>
      <c r="P1559" s="49">
        <v>0</v>
      </c>
      <c r="Q1559" s="45" t="s">
        <v>102</v>
      </c>
      <c r="R1559" s="45" t="s">
        <v>102</v>
      </c>
      <c r="S1559" s="45" t="s">
        <v>102</v>
      </c>
      <c r="T1559" s="45" t="s">
        <v>1019</v>
      </c>
      <c r="U1559" s="50">
        <v>4</v>
      </c>
    </row>
    <row r="1560" spans="2:21" ht="14.5" outlineLevel="2">
      <c r="B1560" s="35" t="s">
        <v>4426</v>
      </c>
      <c r="C1560" s="36" t="s">
        <v>4427</v>
      </c>
      <c r="D1560" s="37" t="s">
        <v>102</v>
      </c>
      <c r="E1560" s="38" t="s">
        <v>102</v>
      </c>
      <c r="F1560" s="37" t="s">
        <v>102</v>
      </c>
      <c r="G1560" s="38" t="s">
        <v>102</v>
      </c>
      <c r="H1560" s="39">
        <v>0</v>
      </c>
      <c r="I1560" s="39">
        <v>0</v>
      </c>
      <c r="J1560" s="38" t="s">
        <v>102</v>
      </c>
      <c r="K1560" s="40">
        <v>0</v>
      </c>
      <c r="L1560" s="40" t="s">
        <v>102</v>
      </c>
      <c r="M1560" s="37" t="s">
        <v>102</v>
      </c>
      <c r="N1560" s="41">
        <v>0</v>
      </c>
      <c r="O1560" s="41">
        <v>0</v>
      </c>
      <c r="P1560" s="41">
        <v>0</v>
      </c>
      <c r="Q1560" s="37" t="s">
        <v>102</v>
      </c>
      <c r="R1560" s="37" t="s">
        <v>102</v>
      </c>
      <c r="S1560" s="37" t="s">
        <v>4428</v>
      </c>
      <c r="T1560" s="37" t="s">
        <v>102</v>
      </c>
      <c r="U1560" s="42">
        <v>3</v>
      </c>
    </row>
    <row r="1561" spans="2:21" ht="14.5" outlineLevel="3">
      <c r="B1561" s="43" t="s">
        <v>4429</v>
      </c>
      <c r="C1561" s="44" t="s">
        <v>4430</v>
      </c>
      <c r="D1561" s="45" t="s">
        <v>392</v>
      </c>
      <c r="E1561" s="46" t="s">
        <v>102</v>
      </c>
      <c r="F1561" s="45" t="s">
        <v>102</v>
      </c>
      <c r="G1561" s="46" t="s">
        <v>102</v>
      </c>
      <c r="H1561" s="47">
        <v>0</v>
      </c>
      <c r="I1561" s="47">
        <v>0</v>
      </c>
      <c r="J1561" s="46" t="s">
        <v>4326</v>
      </c>
      <c r="K1561" s="48">
        <v>1</v>
      </c>
      <c r="L1561" s="48" t="s">
        <v>2614</v>
      </c>
      <c r="M1561" s="45" t="s">
        <v>117</v>
      </c>
      <c r="N1561" s="49">
        <v>0</v>
      </c>
      <c r="O1561" s="49">
        <v>0</v>
      </c>
      <c r="P1561" s="49">
        <v>0</v>
      </c>
      <c r="Q1561" s="45" t="s">
        <v>102</v>
      </c>
      <c r="R1561" s="45" t="s">
        <v>102</v>
      </c>
      <c r="S1561" s="45" t="s">
        <v>102</v>
      </c>
      <c r="T1561" s="45" t="s">
        <v>3431</v>
      </c>
      <c r="U1561" s="50">
        <v>4</v>
      </c>
    </row>
    <row r="1562" spans="2:21" ht="14.5" outlineLevel="3">
      <c r="B1562" s="43" t="s">
        <v>4431</v>
      </c>
      <c r="C1562" s="44" t="s">
        <v>4432</v>
      </c>
      <c r="D1562" s="45" t="s">
        <v>102</v>
      </c>
      <c r="E1562" s="46" t="s">
        <v>102</v>
      </c>
      <c r="F1562" s="45" t="s">
        <v>102</v>
      </c>
      <c r="G1562" s="46" t="s">
        <v>102</v>
      </c>
      <c r="H1562" s="47">
        <v>0</v>
      </c>
      <c r="I1562" s="47">
        <v>0</v>
      </c>
      <c r="J1562" s="46" t="s">
        <v>102</v>
      </c>
      <c r="K1562" s="48">
        <v>0</v>
      </c>
      <c r="L1562" s="48" t="s">
        <v>102</v>
      </c>
      <c r="M1562" s="45" t="s">
        <v>102</v>
      </c>
      <c r="N1562" s="49">
        <v>0</v>
      </c>
      <c r="O1562" s="49">
        <v>0</v>
      </c>
      <c r="P1562" s="49">
        <v>0</v>
      </c>
      <c r="Q1562" s="45" t="s">
        <v>102</v>
      </c>
      <c r="R1562" s="45" t="s">
        <v>102</v>
      </c>
      <c r="S1562" s="45" t="s">
        <v>4433</v>
      </c>
      <c r="T1562" s="45" t="s">
        <v>102</v>
      </c>
      <c r="U1562" s="50">
        <v>3</v>
      </c>
    </row>
    <row r="1563" spans="2:21" ht="14.5" outlineLevel="2">
      <c r="B1563" s="35" t="s">
        <v>4434</v>
      </c>
      <c r="C1563" s="36" t="s">
        <v>4435</v>
      </c>
      <c r="D1563" s="37" t="s">
        <v>392</v>
      </c>
      <c r="E1563" s="38" t="s">
        <v>102</v>
      </c>
      <c r="F1563" s="37" t="s">
        <v>102</v>
      </c>
      <c r="G1563" s="38" t="s">
        <v>102</v>
      </c>
      <c r="H1563" s="39">
        <v>0</v>
      </c>
      <c r="I1563" s="39">
        <v>0</v>
      </c>
      <c r="J1563" s="38" t="s">
        <v>4281</v>
      </c>
      <c r="K1563" s="40">
        <v>1</v>
      </c>
      <c r="L1563" s="40" t="s">
        <v>2614</v>
      </c>
      <c r="M1563" s="37" t="s">
        <v>117</v>
      </c>
      <c r="N1563" s="41">
        <v>0</v>
      </c>
      <c r="O1563" s="41">
        <v>0</v>
      </c>
      <c r="P1563" s="41">
        <v>0</v>
      </c>
      <c r="Q1563" s="37" t="s">
        <v>102</v>
      </c>
      <c r="R1563" s="37" t="s">
        <v>102</v>
      </c>
      <c r="S1563" s="37" t="s">
        <v>102</v>
      </c>
      <c r="T1563" s="37" t="s">
        <v>2718</v>
      </c>
      <c r="U1563" s="42">
        <v>4</v>
      </c>
    </row>
    <row r="1564" spans="2:21" ht="14.5" outlineLevel="3">
      <c r="B1564" s="43" t="s">
        <v>4436</v>
      </c>
      <c r="C1564" s="44" t="s">
        <v>4437</v>
      </c>
      <c r="D1564" s="45" t="s">
        <v>102</v>
      </c>
      <c r="E1564" s="46" t="s">
        <v>102</v>
      </c>
      <c r="F1564" s="45" t="s">
        <v>102</v>
      </c>
      <c r="G1564" s="46" t="s">
        <v>102</v>
      </c>
      <c r="H1564" s="47">
        <v>0</v>
      </c>
      <c r="I1564" s="47">
        <v>0</v>
      </c>
      <c r="J1564" s="46" t="s">
        <v>102</v>
      </c>
      <c r="K1564" s="48">
        <v>0</v>
      </c>
      <c r="L1564" s="48" t="s">
        <v>102</v>
      </c>
      <c r="M1564" s="45" t="s">
        <v>102</v>
      </c>
      <c r="N1564" s="49">
        <v>0</v>
      </c>
      <c r="O1564" s="49">
        <v>0</v>
      </c>
      <c r="P1564" s="49">
        <v>0</v>
      </c>
      <c r="Q1564" s="45" t="s">
        <v>102</v>
      </c>
      <c r="R1564" s="45" t="s">
        <v>102</v>
      </c>
      <c r="S1564" s="45" t="s">
        <v>4438</v>
      </c>
      <c r="T1564" s="45" t="s">
        <v>102</v>
      </c>
      <c r="U1564" s="50">
        <v>3</v>
      </c>
    </row>
    <row r="1565" spans="2:21" ht="14.5" outlineLevel="3">
      <c r="B1565" s="43" t="s">
        <v>4439</v>
      </c>
      <c r="C1565" s="44" t="s">
        <v>4440</v>
      </c>
      <c r="D1565" s="45" t="s">
        <v>392</v>
      </c>
      <c r="E1565" s="46" t="s">
        <v>102</v>
      </c>
      <c r="F1565" s="45" t="s">
        <v>102</v>
      </c>
      <c r="G1565" s="46" t="s">
        <v>102</v>
      </c>
      <c r="H1565" s="47">
        <v>0</v>
      </c>
      <c r="I1565" s="47">
        <v>0</v>
      </c>
      <c r="J1565" s="46" t="s">
        <v>4281</v>
      </c>
      <c r="K1565" s="48">
        <v>1</v>
      </c>
      <c r="L1565" s="48" t="s">
        <v>2614</v>
      </c>
      <c r="M1565" s="45" t="s">
        <v>117</v>
      </c>
      <c r="N1565" s="49">
        <v>0</v>
      </c>
      <c r="O1565" s="49">
        <v>0</v>
      </c>
      <c r="P1565" s="49">
        <v>0</v>
      </c>
      <c r="Q1565" s="45" t="s">
        <v>102</v>
      </c>
      <c r="R1565" s="45" t="s">
        <v>102</v>
      </c>
      <c r="S1565" s="45" t="s">
        <v>102</v>
      </c>
      <c r="T1565" s="45" t="s">
        <v>3431</v>
      </c>
      <c r="U1565" s="50">
        <v>4</v>
      </c>
    </row>
    <row r="1566" spans="2:21" ht="14.5" outlineLevel="2">
      <c r="B1566" s="35" t="s">
        <v>4441</v>
      </c>
      <c r="C1566" s="36" t="s">
        <v>4442</v>
      </c>
      <c r="D1566" s="37" t="s">
        <v>102</v>
      </c>
      <c r="E1566" s="38" t="s">
        <v>102</v>
      </c>
      <c r="F1566" s="37" t="s">
        <v>102</v>
      </c>
      <c r="G1566" s="38" t="s">
        <v>102</v>
      </c>
      <c r="H1566" s="39">
        <v>0</v>
      </c>
      <c r="I1566" s="39">
        <v>0</v>
      </c>
      <c r="J1566" s="38" t="s">
        <v>102</v>
      </c>
      <c r="K1566" s="40">
        <v>0</v>
      </c>
      <c r="L1566" s="40" t="s">
        <v>102</v>
      </c>
      <c r="M1566" s="37" t="s">
        <v>102</v>
      </c>
      <c r="N1566" s="41">
        <v>0</v>
      </c>
      <c r="O1566" s="41">
        <v>0</v>
      </c>
      <c r="P1566" s="41">
        <v>0</v>
      </c>
      <c r="Q1566" s="37" t="s">
        <v>102</v>
      </c>
      <c r="R1566" s="37" t="s">
        <v>102</v>
      </c>
      <c r="S1566" s="37" t="s">
        <v>4443</v>
      </c>
      <c r="T1566" s="37" t="s">
        <v>102</v>
      </c>
      <c r="U1566" s="42">
        <v>3</v>
      </c>
    </row>
    <row r="1567" spans="2:21" ht="14.5" outlineLevel="3">
      <c r="B1567" s="43" t="s">
        <v>4444</v>
      </c>
      <c r="C1567" s="44" t="s">
        <v>4445</v>
      </c>
      <c r="D1567" s="45" t="s">
        <v>4002</v>
      </c>
      <c r="E1567" s="46" t="s">
        <v>102</v>
      </c>
      <c r="F1567" s="45" t="s">
        <v>102</v>
      </c>
      <c r="G1567" s="46" t="s">
        <v>102</v>
      </c>
      <c r="H1567" s="47">
        <v>0</v>
      </c>
      <c r="I1567" s="47">
        <v>0</v>
      </c>
      <c r="J1567" s="46" t="s">
        <v>4281</v>
      </c>
      <c r="K1567" s="48">
        <v>1</v>
      </c>
      <c r="L1567" s="48" t="s">
        <v>2614</v>
      </c>
      <c r="M1567" s="45" t="s">
        <v>117</v>
      </c>
      <c r="N1567" s="49">
        <v>0</v>
      </c>
      <c r="O1567" s="49">
        <v>0</v>
      </c>
      <c r="P1567" s="49">
        <v>0</v>
      </c>
      <c r="Q1567" s="45" t="s">
        <v>102</v>
      </c>
      <c r="R1567" s="45" t="s">
        <v>102</v>
      </c>
      <c r="S1567" s="45" t="s">
        <v>102</v>
      </c>
      <c r="T1567" s="45" t="s">
        <v>1019</v>
      </c>
      <c r="U1567" s="50">
        <v>4</v>
      </c>
    </row>
    <row r="1568" spans="2:21" ht="14.5" outlineLevel="2">
      <c r="B1568" s="35" t="s">
        <v>4446</v>
      </c>
      <c r="C1568" s="36" t="s">
        <v>4447</v>
      </c>
      <c r="D1568" s="37" t="s">
        <v>4002</v>
      </c>
      <c r="E1568" s="38" t="s">
        <v>102</v>
      </c>
      <c r="F1568" s="37" t="s">
        <v>102</v>
      </c>
      <c r="G1568" s="38" t="s">
        <v>102</v>
      </c>
      <c r="H1568" s="39">
        <v>0</v>
      </c>
      <c r="I1568" s="39">
        <v>0</v>
      </c>
      <c r="J1568" s="38" t="s">
        <v>4403</v>
      </c>
      <c r="K1568" s="40">
        <v>1</v>
      </c>
      <c r="L1568" s="40" t="s">
        <v>2614</v>
      </c>
      <c r="M1568" s="37" t="s">
        <v>117</v>
      </c>
      <c r="N1568" s="41">
        <v>0</v>
      </c>
      <c r="O1568" s="41">
        <v>0</v>
      </c>
      <c r="P1568" s="41">
        <v>0</v>
      </c>
      <c r="Q1568" s="37" t="s">
        <v>102</v>
      </c>
      <c r="R1568" s="37" t="s">
        <v>102</v>
      </c>
      <c r="S1568" s="37" t="s">
        <v>102</v>
      </c>
      <c r="T1568" s="37" t="s">
        <v>2815</v>
      </c>
      <c r="U1568" s="42">
        <v>4</v>
      </c>
    </row>
    <row r="1569" spans="2:21" ht="14.5" outlineLevel="3">
      <c r="B1569" s="43" t="s">
        <v>4448</v>
      </c>
      <c r="C1569" s="44" t="s">
        <v>4449</v>
      </c>
      <c r="D1569" s="45" t="s">
        <v>102</v>
      </c>
      <c r="E1569" s="46" t="s">
        <v>102</v>
      </c>
      <c r="F1569" s="45" t="s">
        <v>102</v>
      </c>
      <c r="G1569" s="46" t="s">
        <v>102</v>
      </c>
      <c r="H1569" s="47">
        <v>0</v>
      </c>
      <c r="I1569" s="47">
        <v>0</v>
      </c>
      <c r="J1569" s="46" t="s">
        <v>102</v>
      </c>
      <c r="K1569" s="48">
        <v>0</v>
      </c>
      <c r="L1569" s="48" t="s">
        <v>102</v>
      </c>
      <c r="M1569" s="45" t="s">
        <v>102</v>
      </c>
      <c r="N1569" s="49">
        <v>0</v>
      </c>
      <c r="O1569" s="49">
        <v>0</v>
      </c>
      <c r="P1569" s="49">
        <v>0</v>
      </c>
      <c r="Q1569" s="45" t="s">
        <v>102</v>
      </c>
      <c r="R1569" s="45" t="s">
        <v>102</v>
      </c>
      <c r="S1569" s="45" t="s">
        <v>4450</v>
      </c>
      <c r="T1569" s="45" t="s">
        <v>102</v>
      </c>
      <c r="U1569" s="50">
        <v>3</v>
      </c>
    </row>
    <row r="1570" spans="2:21" ht="14.5" outlineLevel="2">
      <c r="B1570" s="35" t="s">
        <v>4451</v>
      </c>
      <c r="C1570" s="36" t="s">
        <v>4452</v>
      </c>
      <c r="D1570" s="37" t="s">
        <v>4002</v>
      </c>
      <c r="E1570" s="38" t="s">
        <v>102</v>
      </c>
      <c r="F1570" s="37" t="s">
        <v>102</v>
      </c>
      <c r="G1570" s="38" t="s">
        <v>102</v>
      </c>
      <c r="H1570" s="39">
        <v>0</v>
      </c>
      <c r="I1570" s="39">
        <v>0</v>
      </c>
      <c r="J1570" s="38" t="s">
        <v>4281</v>
      </c>
      <c r="K1570" s="40">
        <v>1</v>
      </c>
      <c r="L1570" s="40" t="s">
        <v>2614</v>
      </c>
      <c r="M1570" s="37" t="s">
        <v>117</v>
      </c>
      <c r="N1570" s="41">
        <v>0</v>
      </c>
      <c r="O1570" s="41">
        <v>0</v>
      </c>
      <c r="P1570" s="41">
        <v>0</v>
      </c>
      <c r="Q1570" s="37" t="s">
        <v>102</v>
      </c>
      <c r="R1570" s="37" t="s">
        <v>102</v>
      </c>
      <c r="S1570" s="37" t="s">
        <v>102</v>
      </c>
      <c r="T1570" s="37" t="s">
        <v>1019</v>
      </c>
      <c r="U1570" s="42">
        <v>4</v>
      </c>
    </row>
    <row r="1571" spans="2:21" ht="14.5" outlineLevel="3">
      <c r="B1571" s="43" t="s">
        <v>4453</v>
      </c>
      <c r="C1571" s="44" t="s">
        <v>4454</v>
      </c>
      <c r="D1571" s="45" t="s">
        <v>4002</v>
      </c>
      <c r="E1571" s="46" t="s">
        <v>102</v>
      </c>
      <c r="F1571" s="45" t="s">
        <v>102</v>
      </c>
      <c r="G1571" s="46" t="s">
        <v>102</v>
      </c>
      <c r="H1571" s="47">
        <v>0</v>
      </c>
      <c r="I1571" s="47">
        <v>0</v>
      </c>
      <c r="J1571" s="46" t="s">
        <v>4287</v>
      </c>
      <c r="K1571" s="48">
        <v>1</v>
      </c>
      <c r="L1571" s="48" t="s">
        <v>2614</v>
      </c>
      <c r="M1571" s="45" t="s">
        <v>117</v>
      </c>
      <c r="N1571" s="49">
        <v>0</v>
      </c>
      <c r="O1571" s="49">
        <v>0</v>
      </c>
      <c r="P1571" s="49">
        <v>0</v>
      </c>
      <c r="Q1571" s="45" t="s">
        <v>102</v>
      </c>
      <c r="R1571" s="45" t="s">
        <v>102</v>
      </c>
      <c r="S1571" s="45" t="s">
        <v>102</v>
      </c>
      <c r="T1571" s="45" t="s">
        <v>2815</v>
      </c>
      <c r="U1571" s="50">
        <v>4</v>
      </c>
    </row>
    <row r="1572" spans="2:21" ht="14.5" outlineLevel="3">
      <c r="B1572" s="43" t="s">
        <v>4455</v>
      </c>
      <c r="C1572" s="44" t="s">
        <v>4456</v>
      </c>
      <c r="D1572" s="45" t="s">
        <v>102</v>
      </c>
      <c r="E1572" s="46" t="s">
        <v>102</v>
      </c>
      <c r="F1572" s="45" t="s">
        <v>102</v>
      </c>
      <c r="G1572" s="46" t="s">
        <v>102</v>
      </c>
      <c r="H1572" s="47">
        <v>0</v>
      </c>
      <c r="I1572" s="47">
        <v>0</v>
      </c>
      <c r="J1572" s="46" t="s">
        <v>102</v>
      </c>
      <c r="K1572" s="48">
        <v>0</v>
      </c>
      <c r="L1572" s="48" t="s">
        <v>102</v>
      </c>
      <c r="M1572" s="45" t="s">
        <v>102</v>
      </c>
      <c r="N1572" s="49">
        <v>0</v>
      </c>
      <c r="O1572" s="49">
        <v>0</v>
      </c>
      <c r="P1572" s="49">
        <v>0</v>
      </c>
      <c r="Q1572" s="45" t="s">
        <v>102</v>
      </c>
      <c r="R1572" s="45" t="s">
        <v>102</v>
      </c>
      <c r="S1572" s="45" t="s">
        <v>4457</v>
      </c>
      <c r="T1572" s="45" t="s">
        <v>102</v>
      </c>
      <c r="U1572" s="50">
        <v>3</v>
      </c>
    </row>
    <row r="1573" spans="2:21" ht="14.5" outlineLevel="3">
      <c r="B1573" s="43" t="s">
        <v>4458</v>
      </c>
      <c r="C1573" s="44" t="s">
        <v>4459</v>
      </c>
      <c r="D1573" s="45" t="s">
        <v>392</v>
      </c>
      <c r="E1573" s="46" t="s">
        <v>102</v>
      </c>
      <c r="F1573" s="45" t="s">
        <v>102</v>
      </c>
      <c r="G1573" s="46" t="s">
        <v>102</v>
      </c>
      <c r="H1573" s="47">
        <v>0</v>
      </c>
      <c r="I1573" s="47">
        <v>0</v>
      </c>
      <c r="J1573" s="46" t="s">
        <v>4287</v>
      </c>
      <c r="K1573" s="48">
        <v>1</v>
      </c>
      <c r="L1573" s="48" t="s">
        <v>2614</v>
      </c>
      <c r="M1573" s="45" t="s">
        <v>117</v>
      </c>
      <c r="N1573" s="49">
        <v>0</v>
      </c>
      <c r="O1573" s="49">
        <v>0</v>
      </c>
      <c r="P1573" s="49">
        <v>0</v>
      </c>
      <c r="Q1573" s="45" t="s">
        <v>102</v>
      </c>
      <c r="R1573" s="45" t="s">
        <v>102</v>
      </c>
      <c r="S1573" s="45" t="s">
        <v>102</v>
      </c>
      <c r="T1573" s="45" t="s">
        <v>3431</v>
      </c>
      <c r="U1573" s="50">
        <v>4</v>
      </c>
    </row>
    <row r="1574" spans="2:21" ht="14.5" outlineLevel="3">
      <c r="B1574" s="43" t="s">
        <v>4460</v>
      </c>
      <c r="C1574" s="44" t="s">
        <v>4461</v>
      </c>
      <c r="D1574" s="45" t="s">
        <v>102</v>
      </c>
      <c r="E1574" s="46" t="s">
        <v>102</v>
      </c>
      <c r="F1574" s="45" t="s">
        <v>102</v>
      </c>
      <c r="G1574" s="46" t="s">
        <v>102</v>
      </c>
      <c r="H1574" s="47">
        <v>0</v>
      </c>
      <c r="I1574" s="47">
        <v>0</v>
      </c>
      <c r="J1574" s="46" t="s">
        <v>102</v>
      </c>
      <c r="K1574" s="48">
        <v>0</v>
      </c>
      <c r="L1574" s="48" t="s">
        <v>102</v>
      </c>
      <c r="M1574" s="45" t="s">
        <v>102</v>
      </c>
      <c r="N1574" s="49">
        <v>0</v>
      </c>
      <c r="O1574" s="49">
        <v>0</v>
      </c>
      <c r="P1574" s="49">
        <v>0</v>
      </c>
      <c r="Q1574" s="45" t="s">
        <v>102</v>
      </c>
      <c r="R1574" s="45" t="s">
        <v>102</v>
      </c>
      <c r="S1574" s="45" t="s">
        <v>4462</v>
      </c>
      <c r="T1574" s="45" t="s">
        <v>102</v>
      </c>
      <c r="U1574" s="50">
        <v>3</v>
      </c>
    </row>
    <row r="1575" spans="2:21" ht="14.5" outlineLevel="1">
      <c r="B1575" s="27" t="s">
        <v>4463</v>
      </c>
      <c r="C1575" s="28" t="s">
        <v>4464</v>
      </c>
      <c r="D1575" s="29" t="s">
        <v>392</v>
      </c>
      <c r="E1575" s="30" t="s">
        <v>102</v>
      </c>
      <c r="F1575" s="29" t="s">
        <v>102</v>
      </c>
      <c r="G1575" s="30" t="s">
        <v>102</v>
      </c>
      <c r="H1575" s="31">
        <v>0</v>
      </c>
      <c r="I1575" s="31">
        <v>0</v>
      </c>
      <c r="J1575" s="30" t="s">
        <v>4465</v>
      </c>
      <c r="K1575" s="32">
        <v>1</v>
      </c>
      <c r="L1575" s="32" t="s">
        <v>2614</v>
      </c>
      <c r="M1575" s="29" t="s">
        <v>117</v>
      </c>
      <c r="N1575" s="33">
        <v>0</v>
      </c>
      <c r="O1575" s="33">
        <v>0</v>
      </c>
      <c r="P1575" s="33">
        <v>0</v>
      </c>
      <c r="Q1575" s="29" t="s">
        <v>102</v>
      </c>
      <c r="R1575" s="29" t="s">
        <v>102</v>
      </c>
      <c r="S1575" s="29" t="s">
        <v>102</v>
      </c>
      <c r="T1575" s="29" t="s">
        <v>2854</v>
      </c>
      <c r="U1575" s="34">
        <v>4</v>
      </c>
    </row>
    <row r="1576" spans="2:21" ht="14.5" outlineLevel="2">
      <c r="B1576" s="35" t="s">
        <v>4466</v>
      </c>
      <c r="C1576" s="36" t="s">
        <v>4467</v>
      </c>
      <c r="D1576" s="37" t="s">
        <v>102</v>
      </c>
      <c r="E1576" s="38" t="s">
        <v>102</v>
      </c>
      <c r="F1576" s="37" t="s">
        <v>102</v>
      </c>
      <c r="G1576" s="38" t="s">
        <v>102</v>
      </c>
      <c r="H1576" s="39">
        <v>0</v>
      </c>
      <c r="I1576" s="39">
        <v>0</v>
      </c>
      <c r="J1576" s="38" t="s">
        <v>102</v>
      </c>
      <c r="K1576" s="40">
        <v>0</v>
      </c>
      <c r="L1576" s="40" t="s">
        <v>102</v>
      </c>
      <c r="M1576" s="37" t="s">
        <v>102</v>
      </c>
      <c r="N1576" s="41">
        <v>0</v>
      </c>
      <c r="O1576" s="41">
        <v>0</v>
      </c>
      <c r="P1576" s="41">
        <v>0</v>
      </c>
      <c r="Q1576" s="37" t="s">
        <v>102</v>
      </c>
      <c r="R1576" s="37" t="s">
        <v>102</v>
      </c>
      <c r="S1576" s="37" t="s">
        <v>4468</v>
      </c>
      <c r="T1576" s="37" t="s">
        <v>102</v>
      </c>
      <c r="U1576" s="42">
        <v>3</v>
      </c>
    </row>
    <row r="1577" spans="2:21" ht="14.5" outlineLevel="3">
      <c r="B1577" s="43" t="s">
        <v>4469</v>
      </c>
      <c r="C1577" s="44" t="s">
        <v>4470</v>
      </c>
      <c r="D1577" s="45" t="s">
        <v>392</v>
      </c>
      <c r="E1577" s="46" t="s">
        <v>102</v>
      </c>
      <c r="F1577" s="45" t="s">
        <v>102</v>
      </c>
      <c r="G1577" s="46" t="s">
        <v>102</v>
      </c>
      <c r="H1577" s="47">
        <v>0</v>
      </c>
      <c r="I1577" s="47">
        <v>0</v>
      </c>
      <c r="J1577" s="46" t="s">
        <v>3682</v>
      </c>
      <c r="K1577" s="48">
        <v>1</v>
      </c>
      <c r="L1577" s="48" t="s">
        <v>2614</v>
      </c>
      <c r="M1577" s="45" t="s">
        <v>117</v>
      </c>
      <c r="N1577" s="49">
        <v>0</v>
      </c>
      <c r="O1577" s="49">
        <v>0</v>
      </c>
      <c r="P1577" s="49">
        <v>0</v>
      </c>
      <c r="Q1577" s="45" t="s">
        <v>102</v>
      </c>
      <c r="R1577" s="45" t="s">
        <v>102</v>
      </c>
      <c r="S1577" s="45" t="s">
        <v>102</v>
      </c>
      <c r="T1577" s="45" t="s">
        <v>1019</v>
      </c>
      <c r="U1577" s="50">
        <v>4</v>
      </c>
    </row>
    <row r="1578" spans="2:21" ht="14.5" outlineLevel="3">
      <c r="B1578" s="43" t="s">
        <v>4471</v>
      </c>
      <c r="C1578" s="44" t="s">
        <v>4472</v>
      </c>
      <c r="D1578" s="45" t="s">
        <v>392</v>
      </c>
      <c r="E1578" s="46" t="s">
        <v>102</v>
      </c>
      <c r="F1578" s="45" t="s">
        <v>102</v>
      </c>
      <c r="G1578" s="46" t="s">
        <v>102</v>
      </c>
      <c r="H1578" s="47">
        <v>0</v>
      </c>
      <c r="I1578" s="47">
        <v>0</v>
      </c>
      <c r="J1578" s="46" t="s">
        <v>3371</v>
      </c>
      <c r="K1578" s="48">
        <v>1</v>
      </c>
      <c r="L1578" s="48" t="s">
        <v>2614</v>
      </c>
      <c r="M1578" s="45" t="s">
        <v>117</v>
      </c>
      <c r="N1578" s="49">
        <v>0</v>
      </c>
      <c r="O1578" s="49">
        <v>0</v>
      </c>
      <c r="P1578" s="49">
        <v>0</v>
      </c>
      <c r="Q1578" s="45" t="s">
        <v>102</v>
      </c>
      <c r="R1578" s="45" t="s">
        <v>102</v>
      </c>
      <c r="S1578" s="45" t="s">
        <v>102</v>
      </c>
      <c r="T1578" s="45" t="s">
        <v>2828</v>
      </c>
      <c r="U1578" s="50">
        <v>4</v>
      </c>
    </row>
    <row r="1579" spans="2:21" ht="14.5" outlineLevel="3">
      <c r="B1579" s="43" t="s">
        <v>4473</v>
      </c>
      <c r="C1579" s="44" t="s">
        <v>4474</v>
      </c>
      <c r="D1579" s="45" t="s">
        <v>4002</v>
      </c>
      <c r="E1579" s="46" t="s">
        <v>102</v>
      </c>
      <c r="F1579" s="45" t="s">
        <v>102</v>
      </c>
      <c r="G1579" s="46" t="s">
        <v>102</v>
      </c>
      <c r="H1579" s="47">
        <v>0</v>
      </c>
      <c r="I1579" s="47">
        <v>0</v>
      </c>
      <c r="J1579" s="46" t="s">
        <v>3682</v>
      </c>
      <c r="K1579" s="48">
        <v>1</v>
      </c>
      <c r="L1579" s="48" t="s">
        <v>2614</v>
      </c>
      <c r="M1579" s="45" t="s">
        <v>117</v>
      </c>
      <c r="N1579" s="49">
        <v>0</v>
      </c>
      <c r="O1579" s="49">
        <v>0</v>
      </c>
      <c r="P1579" s="49">
        <v>0</v>
      </c>
      <c r="Q1579" s="45" t="s">
        <v>102</v>
      </c>
      <c r="R1579" s="45" t="s">
        <v>102</v>
      </c>
      <c r="S1579" s="45" t="s">
        <v>102</v>
      </c>
      <c r="T1579" s="45" t="s">
        <v>2831</v>
      </c>
      <c r="U1579" s="50">
        <v>4</v>
      </c>
    </row>
    <row r="1580" spans="2:21" ht="14.5" outlineLevel="3">
      <c r="B1580" s="43" t="s">
        <v>4475</v>
      </c>
      <c r="C1580" s="44" t="s">
        <v>4476</v>
      </c>
      <c r="D1580" s="45" t="s">
        <v>4002</v>
      </c>
      <c r="E1580" s="46" t="s">
        <v>102</v>
      </c>
      <c r="F1580" s="45" t="s">
        <v>102</v>
      </c>
      <c r="G1580" s="46" t="s">
        <v>102</v>
      </c>
      <c r="H1580" s="47">
        <v>0</v>
      </c>
      <c r="I1580" s="47">
        <v>0</v>
      </c>
      <c r="J1580" s="46" t="s">
        <v>3788</v>
      </c>
      <c r="K1580" s="48">
        <v>1</v>
      </c>
      <c r="L1580" s="48" t="s">
        <v>2614</v>
      </c>
      <c r="M1580" s="45" t="s">
        <v>117</v>
      </c>
      <c r="N1580" s="49">
        <v>0</v>
      </c>
      <c r="O1580" s="49">
        <v>0</v>
      </c>
      <c r="P1580" s="49">
        <v>0</v>
      </c>
      <c r="Q1580" s="45" t="s">
        <v>102</v>
      </c>
      <c r="R1580" s="45" t="s">
        <v>102</v>
      </c>
      <c r="S1580" s="45" t="s">
        <v>102</v>
      </c>
      <c r="T1580" s="45" t="s">
        <v>2666</v>
      </c>
      <c r="U1580" s="50">
        <v>4</v>
      </c>
    </row>
    <row r="1581" spans="2:21" ht="14.5" outlineLevel="3">
      <c r="B1581" s="43" t="s">
        <v>4477</v>
      </c>
      <c r="C1581" s="44" t="s">
        <v>4478</v>
      </c>
      <c r="D1581" s="45" t="s">
        <v>102</v>
      </c>
      <c r="E1581" s="46" t="s">
        <v>102</v>
      </c>
      <c r="F1581" s="45" t="s">
        <v>102</v>
      </c>
      <c r="G1581" s="46" t="s">
        <v>102</v>
      </c>
      <c r="H1581" s="47">
        <v>0</v>
      </c>
      <c r="I1581" s="47">
        <v>0</v>
      </c>
      <c r="J1581" s="46" t="s">
        <v>102</v>
      </c>
      <c r="K1581" s="48">
        <v>0</v>
      </c>
      <c r="L1581" s="48" t="s">
        <v>102</v>
      </c>
      <c r="M1581" s="45" t="s">
        <v>102</v>
      </c>
      <c r="N1581" s="49">
        <v>0</v>
      </c>
      <c r="O1581" s="49">
        <v>0</v>
      </c>
      <c r="P1581" s="49">
        <v>0</v>
      </c>
      <c r="Q1581" s="45" t="s">
        <v>102</v>
      </c>
      <c r="R1581" s="45" t="s">
        <v>4479</v>
      </c>
      <c r="S1581" s="45" t="s">
        <v>102</v>
      </c>
      <c r="T1581" s="45" t="s">
        <v>102</v>
      </c>
      <c r="U1581" s="50">
        <v>2</v>
      </c>
    </row>
    <row r="1582" spans="2:21" ht="14.5" outlineLevel="2">
      <c r="B1582" s="35" t="s">
        <v>4480</v>
      </c>
      <c r="C1582" s="36" t="s">
        <v>4481</v>
      </c>
      <c r="D1582" s="37" t="s">
        <v>102</v>
      </c>
      <c r="E1582" s="38" t="s">
        <v>102</v>
      </c>
      <c r="F1582" s="37" t="s">
        <v>102</v>
      </c>
      <c r="G1582" s="38" t="s">
        <v>102</v>
      </c>
      <c r="H1582" s="39">
        <v>0</v>
      </c>
      <c r="I1582" s="39">
        <v>0</v>
      </c>
      <c r="J1582" s="38" t="s">
        <v>102</v>
      </c>
      <c r="K1582" s="40">
        <v>0</v>
      </c>
      <c r="L1582" s="40" t="s">
        <v>102</v>
      </c>
      <c r="M1582" s="37" t="s">
        <v>102</v>
      </c>
      <c r="N1582" s="41">
        <v>0</v>
      </c>
      <c r="O1582" s="41">
        <v>0</v>
      </c>
      <c r="P1582" s="41">
        <v>0</v>
      </c>
      <c r="Q1582" s="37" t="s">
        <v>102</v>
      </c>
      <c r="R1582" s="37" t="s">
        <v>102</v>
      </c>
      <c r="S1582" s="37" t="s">
        <v>4482</v>
      </c>
      <c r="T1582" s="37" t="s">
        <v>102</v>
      </c>
      <c r="U1582" s="42">
        <v>3</v>
      </c>
    </row>
    <row r="1583" spans="2:21" ht="14.5" outlineLevel="3">
      <c r="B1583" s="43" t="s">
        <v>4483</v>
      </c>
      <c r="C1583" s="44" t="s">
        <v>4484</v>
      </c>
      <c r="D1583" s="45" t="s">
        <v>111</v>
      </c>
      <c r="E1583" s="46" t="s">
        <v>102</v>
      </c>
      <c r="F1583" s="45" t="s">
        <v>102</v>
      </c>
      <c r="G1583" s="46" t="s">
        <v>102</v>
      </c>
      <c r="H1583" s="47">
        <v>0</v>
      </c>
      <c r="I1583" s="47">
        <v>0</v>
      </c>
      <c r="J1583" s="46" t="s">
        <v>4485</v>
      </c>
      <c r="K1583" s="48">
        <v>1</v>
      </c>
      <c r="L1583" s="48" t="s">
        <v>2614</v>
      </c>
      <c r="M1583" s="45" t="s">
        <v>117</v>
      </c>
      <c r="N1583" s="49">
        <v>0</v>
      </c>
      <c r="O1583" s="49">
        <v>0</v>
      </c>
      <c r="P1583" s="49">
        <v>0</v>
      </c>
      <c r="Q1583" s="45" t="s">
        <v>102</v>
      </c>
      <c r="R1583" s="45" t="s">
        <v>102</v>
      </c>
      <c r="S1583" s="45" t="s">
        <v>102</v>
      </c>
      <c r="T1583" s="45" t="s">
        <v>259</v>
      </c>
      <c r="U1583" s="50">
        <v>4</v>
      </c>
    </row>
    <row r="1584" spans="2:21" ht="14.5" outlineLevel="3">
      <c r="B1584" s="43" t="s">
        <v>4486</v>
      </c>
      <c r="C1584" s="44" t="s">
        <v>4487</v>
      </c>
      <c r="D1584" s="45" t="s">
        <v>111</v>
      </c>
      <c r="E1584" s="46" t="s">
        <v>102</v>
      </c>
      <c r="F1584" s="45" t="s">
        <v>102</v>
      </c>
      <c r="G1584" s="46" t="s">
        <v>102</v>
      </c>
      <c r="H1584" s="47">
        <v>0</v>
      </c>
      <c r="I1584" s="47">
        <v>0</v>
      </c>
      <c r="J1584" s="46" t="s">
        <v>4485</v>
      </c>
      <c r="K1584" s="48">
        <v>1</v>
      </c>
      <c r="L1584" s="48" t="s">
        <v>2614</v>
      </c>
      <c r="M1584" s="45" t="s">
        <v>117</v>
      </c>
      <c r="N1584" s="49">
        <v>0</v>
      </c>
      <c r="O1584" s="49">
        <v>0</v>
      </c>
      <c r="P1584" s="49">
        <v>0</v>
      </c>
      <c r="Q1584" s="45" t="s">
        <v>102</v>
      </c>
      <c r="R1584" s="45" t="s">
        <v>102</v>
      </c>
      <c r="S1584" s="45" t="s">
        <v>102</v>
      </c>
      <c r="T1584" s="45" t="s">
        <v>303</v>
      </c>
      <c r="U1584" s="50">
        <v>4</v>
      </c>
    </row>
    <row r="1585" spans="2:21" ht="14.5" outlineLevel="3">
      <c r="B1585" s="43" t="s">
        <v>4488</v>
      </c>
      <c r="C1585" s="44" t="s">
        <v>4489</v>
      </c>
      <c r="D1585" s="45" t="s">
        <v>111</v>
      </c>
      <c r="E1585" s="46" t="s">
        <v>102</v>
      </c>
      <c r="F1585" s="45" t="s">
        <v>102</v>
      </c>
      <c r="G1585" s="46" t="s">
        <v>102</v>
      </c>
      <c r="H1585" s="47">
        <v>0</v>
      </c>
      <c r="I1585" s="47">
        <v>0</v>
      </c>
      <c r="J1585" s="46" t="s">
        <v>4485</v>
      </c>
      <c r="K1585" s="48">
        <v>1</v>
      </c>
      <c r="L1585" s="48" t="s">
        <v>2614</v>
      </c>
      <c r="M1585" s="45" t="s">
        <v>117</v>
      </c>
      <c r="N1585" s="49">
        <v>0</v>
      </c>
      <c r="O1585" s="49">
        <v>0</v>
      </c>
      <c r="P1585" s="49">
        <v>0</v>
      </c>
      <c r="Q1585" s="45" t="s">
        <v>102</v>
      </c>
      <c r="R1585" s="45" t="s">
        <v>102</v>
      </c>
      <c r="S1585" s="45" t="s">
        <v>102</v>
      </c>
      <c r="T1585" s="45" t="s">
        <v>223</v>
      </c>
      <c r="U1585" s="50">
        <v>4</v>
      </c>
    </row>
    <row r="1586" spans="2:21" ht="14.5" outlineLevel="3">
      <c r="B1586" s="43" t="s">
        <v>4490</v>
      </c>
      <c r="C1586" s="44" t="s">
        <v>4491</v>
      </c>
      <c r="D1586" s="45" t="s">
        <v>111</v>
      </c>
      <c r="E1586" s="46" t="s">
        <v>102</v>
      </c>
      <c r="F1586" s="45" t="s">
        <v>102</v>
      </c>
      <c r="G1586" s="46" t="s">
        <v>102</v>
      </c>
      <c r="H1586" s="47">
        <v>0</v>
      </c>
      <c r="I1586" s="47">
        <v>0</v>
      </c>
      <c r="J1586" s="46" t="s">
        <v>4485</v>
      </c>
      <c r="K1586" s="48">
        <v>1</v>
      </c>
      <c r="L1586" s="48" t="s">
        <v>2614</v>
      </c>
      <c r="M1586" s="45" t="s">
        <v>117</v>
      </c>
      <c r="N1586" s="49">
        <v>0</v>
      </c>
      <c r="O1586" s="49">
        <v>0</v>
      </c>
      <c r="P1586" s="49">
        <v>0</v>
      </c>
      <c r="Q1586" s="45" t="s">
        <v>102</v>
      </c>
      <c r="R1586" s="45" t="s">
        <v>102</v>
      </c>
      <c r="S1586" s="45" t="s">
        <v>102</v>
      </c>
      <c r="T1586" s="45" t="s">
        <v>427</v>
      </c>
      <c r="U1586" s="50">
        <v>4</v>
      </c>
    </row>
    <row r="1587" spans="2:21" ht="14.5" outlineLevel="3">
      <c r="B1587" s="43" t="s">
        <v>4492</v>
      </c>
      <c r="C1587" s="44" t="s">
        <v>4493</v>
      </c>
      <c r="D1587" s="45" t="s">
        <v>111</v>
      </c>
      <c r="E1587" s="46" t="s">
        <v>102</v>
      </c>
      <c r="F1587" s="45" t="s">
        <v>102</v>
      </c>
      <c r="G1587" s="46" t="s">
        <v>102</v>
      </c>
      <c r="H1587" s="47">
        <v>0</v>
      </c>
      <c r="I1587" s="47">
        <v>0</v>
      </c>
      <c r="J1587" s="46" t="s">
        <v>4485</v>
      </c>
      <c r="K1587" s="48">
        <v>1</v>
      </c>
      <c r="L1587" s="48" t="s">
        <v>2614</v>
      </c>
      <c r="M1587" s="45" t="s">
        <v>117</v>
      </c>
      <c r="N1587" s="49">
        <v>0</v>
      </c>
      <c r="O1587" s="49">
        <v>0</v>
      </c>
      <c r="P1587" s="49">
        <v>0</v>
      </c>
      <c r="Q1587" s="45" t="s">
        <v>102</v>
      </c>
      <c r="R1587" s="45" t="s">
        <v>102</v>
      </c>
      <c r="S1587" s="45" t="s">
        <v>102</v>
      </c>
      <c r="T1587" s="45" t="s">
        <v>2666</v>
      </c>
      <c r="U1587" s="50">
        <v>4</v>
      </c>
    </row>
    <row r="1588" spans="2:21" ht="14.5" outlineLevel="3">
      <c r="B1588" s="43" t="s">
        <v>4494</v>
      </c>
      <c r="C1588" s="44" t="s">
        <v>4495</v>
      </c>
      <c r="D1588" s="45" t="s">
        <v>102</v>
      </c>
      <c r="E1588" s="46" t="s">
        <v>102</v>
      </c>
      <c r="F1588" s="45" t="s">
        <v>102</v>
      </c>
      <c r="G1588" s="46" t="s">
        <v>102</v>
      </c>
      <c r="H1588" s="47">
        <v>0</v>
      </c>
      <c r="I1588" s="47">
        <v>0</v>
      </c>
      <c r="J1588" s="46" t="s">
        <v>102</v>
      </c>
      <c r="K1588" s="48">
        <v>0</v>
      </c>
      <c r="L1588" s="48" t="s">
        <v>102</v>
      </c>
      <c r="M1588" s="45" t="s">
        <v>102</v>
      </c>
      <c r="N1588" s="49">
        <v>0</v>
      </c>
      <c r="O1588" s="49">
        <v>0</v>
      </c>
      <c r="P1588" s="49">
        <v>0</v>
      </c>
      <c r="Q1588" s="45" t="s">
        <v>102</v>
      </c>
      <c r="R1588" s="45" t="s">
        <v>102</v>
      </c>
      <c r="S1588" s="45" t="s">
        <v>4496</v>
      </c>
      <c r="T1588" s="45" t="s">
        <v>102</v>
      </c>
      <c r="U1588" s="50">
        <v>3</v>
      </c>
    </row>
    <row r="1589" spans="2:21" ht="14.5" outlineLevel="3">
      <c r="B1589" s="43" t="s">
        <v>4497</v>
      </c>
      <c r="C1589" s="44" t="s">
        <v>4498</v>
      </c>
      <c r="D1589" s="45" t="s">
        <v>4002</v>
      </c>
      <c r="E1589" s="46" t="s">
        <v>102</v>
      </c>
      <c r="F1589" s="45" t="s">
        <v>102</v>
      </c>
      <c r="G1589" s="46" t="s">
        <v>102</v>
      </c>
      <c r="H1589" s="47">
        <v>0</v>
      </c>
      <c r="I1589" s="47">
        <v>0</v>
      </c>
      <c r="J1589" s="46" t="s">
        <v>4499</v>
      </c>
      <c r="K1589" s="48">
        <v>1</v>
      </c>
      <c r="L1589" s="48" t="s">
        <v>2614</v>
      </c>
      <c r="M1589" s="45" t="s">
        <v>117</v>
      </c>
      <c r="N1589" s="49">
        <v>0</v>
      </c>
      <c r="O1589" s="49">
        <v>0</v>
      </c>
      <c r="P1589" s="49">
        <v>0</v>
      </c>
      <c r="Q1589" s="45" t="s">
        <v>102</v>
      </c>
      <c r="R1589" s="45" t="s">
        <v>102</v>
      </c>
      <c r="S1589" s="45" t="s">
        <v>102</v>
      </c>
      <c r="T1589" s="45" t="s">
        <v>1019</v>
      </c>
      <c r="U1589" s="50">
        <v>4</v>
      </c>
    </row>
    <row r="1590" spans="2:21" ht="14.5" outlineLevel="3">
      <c r="B1590" s="43" t="s">
        <v>4500</v>
      </c>
      <c r="C1590" s="44" t="s">
        <v>4501</v>
      </c>
      <c r="D1590" s="45" t="s">
        <v>4002</v>
      </c>
      <c r="E1590" s="46" t="s">
        <v>102</v>
      </c>
      <c r="F1590" s="45" t="s">
        <v>102</v>
      </c>
      <c r="G1590" s="46" t="s">
        <v>102</v>
      </c>
      <c r="H1590" s="47">
        <v>0</v>
      </c>
      <c r="I1590" s="47">
        <v>0</v>
      </c>
      <c r="J1590" s="46" t="s">
        <v>4499</v>
      </c>
      <c r="K1590" s="48">
        <v>1</v>
      </c>
      <c r="L1590" s="48" t="s">
        <v>2614</v>
      </c>
      <c r="M1590" s="45" t="s">
        <v>117</v>
      </c>
      <c r="N1590" s="49">
        <v>0</v>
      </c>
      <c r="O1590" s="49">
        <v>0</v>
      </c>
      <c r="P1590" s="49">
        <v>0</v>
      </c>
      <c r="Q1590" s="45" t="s">
        <v>102</v>
      </c>
      <c r="R1590" s="45" t="s">
        <v>102</v>
      </c>
      <c r="S1590" s="45" t="s">
        <v>102</v>
      </c>
      <c r="T1590" s="45" t="s">
        <v>2815</v>
      </c>
      <c r="U1590" s="50">
        <v>4</v>
      </c>
    </row>
    <row r="1591" spans="2:21" ht="14.5" outlineLevel="2">
      <c r="B1591" s="35" t="s">
        <v>4502</v>
      </c>
      <c r="C1591" s="36" t="s">
        <v>4503</v>
      </c>
      <c r="D1591" s="37" t="s">
        <v>4002</v>
      </c>
      <c r="E1591" s="38" t="s">
        <v>102</v>
      </c>
      <c r="F1591" s="37" t="s">
        <v>102</v>
      </c>
      <c r="G1591" s="38" t="s">
        <v>102</v>
      </c>
      <c r="H1591" s="39">
        <v>0</v>
      </c>
      <c r="I1591" s="39">
        <v>0</v>
      </c>
      <c r="J1591" s="38" t="s">
        <v>4499</v>
      </c>
      <c r="K1591" s="40">
        <v>1</v>
      </c>
      <c r="L1591" s="40" t="s">
        <v>2614</v>
      </c>
      <c r="M1591" s="37" t="s">
        <v>117</v>
      </c>
      <c r="N1591" s="41">
        <v>0</v>
      </c>
      <c r="O1591" s="41">
        <v>0</v>
      </c>
      <c r="P1591" s="41">
        <v>0</v>
      </c>
      <c r="Q1591" s="37" t="s">
        <v>102</v>
      </c>
      <c r="R1591" s="37" t="s">
        <v>102</v>
      </c>
      <c r="S1591" s="37" t="s">
        <v>102</v>
      </c>
      <c r="T1591" s="37" t="s">
        <v>461</v>
      </c>
      <c r="U1591" s="42">
        <v>4</v>
      </c>
    </row>
    <row r="1592" spans="2:21" ht="14.5" outlineLevel="3">
      <c r="B1592" s="43" t="s">
        <v>4504</v>
      </c>
      <c r="C1592" s="44" t="s">
        <v>4505</v>
      </c>
      <c r="D1592" s="45" t="s">
        <v>276</v>
      </c>
      <c r="E1592" s="46" t="s">
        <v>102</v>
      </c>
      <c r="F1592" s="45" t="s">
        <v>102</v>
      </c>
      <c r="G1592" s="46" t="s">
        <v>102</v>
      </c>
      <c r="H1592" s="47">
        <v>0</v>
      </c>
      <c r="I1592" s="47">
        <v>0</v>
      </c>
      <c r="J1592" s="46" t="s">
        <v>4499</v>
      </c>
      <c r="K1592" s="48">
        <v>1</v>
      </c>
      <c r="L1592" s="48" t="s">
        <v>116</v>
      </c>
      <c r="M1592" s="45" t="s">
        <v>117</v>
      </c>
      <c r="N1592" s="49">
        <v>0</v>
      </c>
      <c r="O1592" s="49">
        <v>0</v>
      </c>
      <c r="P1592" s="49">
        <v>0</v>
      </c>
      <c r="Q1592" s="45" t="s">
        <v>102</v>
      </c>
      <c r="R1592" s="45" t="s">
        <v>102</v>
      </c>
      <c r="S1592" s="45" t="s">
        <v>102</v>
      </c>
      <c r="T1592" s="45" t="s">
        <v>2828</v>
      </c>
      <c r="U1592" s="50">
        <v>4</v>
      </c>
    </row>
    <row r="1593" spans="2:21" ht="14.5" outlineLevel="3">
      <c r="B1593" s="43" t="s">
        <v>4506</v>
      </c>
      <c r="C1593" s="44" t="s">
        <v>4507</v>
      </c>
      <c r="D1593" s="45" t="s">
        <v>276</v>
      </c>
      <c r="E1593" s="46" t="s">
        <v>102</v>
      </c>
      <c r="F1593" s="45" t="s">
        <v>102</v>
      </c>
      <c r="G1593" s="46" t="s">
        <v>102</v>
      </c>
      <c r="H1593" s="47">
        <v>0</v>
      </c>
      <c r="I1593" s="47">
        <v>0</v>
      </c>
      <c r="J1593" s="46" t="s">
        <v>4499</v>
      </c>
      <c r="K1593" s="48">
        <v>1</v>
      </c>
      <c r="L1593" s="48" t="s">
        <v>116</v>
      </c>
      <c r="M1593" s="45" t="s">
        <v>117</v>
      </c>
      <c r="N1593" s="49">
        <v>0</v>
      </c>
      <c r="O1593" s="49">
        <v>0</v>
      </c>
      <c r="P1593" s="49">
        <v>0</v>
      </c>
      <c r="Q1593" s="45" t="s">
        <v>102</v>
      </c>
      <c r="R1593" s="45" t="s">
        <v>102</v>
      </c>
      <c r="S1593" s="45" t="s">
        <v>102</v>
      </c>
      <c r="T1593" s="45" t="s">
        <v>2773</v>
      </c>
      <c r="U1593" s="50">
        <v>4</v>
      </c>
    </row>
    <row r="1594" spans="2:21" ht="14.5" outlineLevel="3">
      <c r="B1594" s="43" t="s">
        <v>4508</v>
      </c>
      <c r="C1594" s="44" t="s">
        <v>4509</v>
      </c>
      <c r="D1594" s="45" t="s">
        <v>392</v>
      </c>
      <c r="E1594" s="46" t="s">
        <v>102</v>
      </c>
      <c r="F1594" s="45" t="s">
        <v>102</v>
      </c>
      <c r="G1594" s="46" t="s">
        <v>102</v>
      </c>
      <c r="H1594" s="47">
        <v>0</v>
      </c>
      <c r="I1594" s="47">
        <v>0</v>
      </c>
      <c r="J1594" s="46" t="s">
        <v>4499</v>
      </c>
      <c r="K1594" s="48">
        <v>1</v>
      </c>
      <c r="L1594" s="48" t="s">
        <v>116</v>
      </c>
      <c r="M1594" s="45" t="s">
        <v>117</v>
      </c>
      <c r="N1594" s="49">
        <v>0</v>
      </c>
      <c r="O1594" s="49">
        <v>0</v>
      </c>
      <c r="P1594" s="49">
        <v>0</v>
      </c>
      <c r="Q1594" s="45" t="s">
        <v>102</v>
      </c>
      <c r="R1594" s="45" t="s">
        <v>102</v>
      </c>
      <c r="S1594" s="45" t="s">
        <v>102</v>
      </c>
      <c r="T1594" s="45" t="s">
        <v>2831</v>
      </c>
      <c r="U1594" s="50">
        <v>4</v>
      </c>
    </row>
    <row r="1595" spans="2:21" ht="14.5" outlineLevel="3">
      <c r="B1595" s="43" t="s">
        <v>4510</v>
      </c>
      <c r="C1595" s="44" t="s">
        <v>4511</v>
      </c>
      <c r="D1595" s="45" t="s">
        <v>4002</v>
      </c>
      <c r="E1595" s="46" t="s">
        <v>102</v>
      </c>
      <c r="F1595" s="45" t="s">
        <v>102</v>
      </c>
      <c r="G1595" s="46" t="s">
        <v>102</v>
      </c>
      <c r="H1595" s="47">
        <v>0</v>
      </c>
      <c r="I1595" s="47">
        <v>0</v>
      </c>
      <c r="J1595" s="46" t="s">
        <v>4499</v>
      </c>
      <c r="K1595" s="48">
        <v>1</v>
      </c>
      <c r="L1595" s="48" t="s">
        <v>2614</v>
      </c>
      <c r="M1595" s="45" t="s">
        <v>117</v>
      </c>
      <c r="N1595" s="49">
        <v>0</v>
      </c>
      <c r="O1595" s="49">
        <v>0</v>
      </c>
      <c r="P1595" s="49">
        <v>0</v>
      </c>
      <c r="Q1595" s="45" t="s">
        <v>102</v>
      </c>
      <c r="R1595" s="45" t="s">
        <v>102</v>
      </c>
      <c r="S1595" s="45" t="s">
        <v>102</v>
      </c>
      <c r="T1595" s="45" t="s">
        <v>527</v>
      </c>
      <c r="U1595" s="50">
        <v>4</v>
      </c>
    </row>
    <row r="1596" spans="2:21" ht="14.5" outlineLevel="3">
      <c r="B1596" s="43" t="s">
        <v>4512</v>
      </c>
      <c r="C1596" s="44" t="s">
        <v>4513</v>
      </c>
      <c r="D1596" s="45" t="s">
        <v>392</v>
      </c>
      <c r="E1596" s="46" t="s">
        <v>102</v>
      </c>
      <c r="F1596" s="45" t="s">
        <v>102</v>
      </c>
      <c r="G1596" s="46" t="s">
        <v>102</v>
      </c>
      <c r="H1596" s="47">
        <v>0</v>
      </c>
      <c r="I1596" s="47">
        <v>0</v>
      </c>
      <c r="J1596" s="46" t="s">
        <v>4499</v>
      </c>
      <c r="K1596" s="48">
        <v>1</v>
      </c>
      <c r="L1596" s="48" t="s">
        <v>2614</v>
      </c>
      <c r="M1596" s="45" t="s">
        <v>117</v>
      </c>
      <c r="N1596" s="49">
        <v>0</v>
      </c>
      <c r="O1596" s="49">
        <v>0</v>
      </c>
      <c r="P1596" s="49">
        <v>0</v>
      </c>
      <c r="Q1596" s="45" t="s">
        <v>102</v>
      </c>
      <c r="R1596" s="45" t="s">
        <v>102</v>
      </c>
      <c r="S1596" s="45" t="s">
        <v>102</v>
      </c>
      <c r="T1596" s="45" t="s">
        <v>3431</v>
      </c>
      <c r="U1596" s="50">
        <v>4</v>
      </c>
    </row>
    <row r="1597" spans="2:21" ht="14.5" outlineLevel="3">
      <c r="B1597" s="43" t="s">
        <v>4514</v>
      </c>
      <c r="C1597" s="44" t="s">
        <v>4515</v>
      </c>
      <c r="D1597" s="45" t="s">
        <v>102</v>
      </c>
      <c r="E1597" s="46" t="s">
        <v>102</v>
      </c>
      <c r="F1597" s="45" t="s">
        <v>102</v>
      </c>
      <c r="G1597" s="46" t="s">
        <v>102</v>
      </c>
      <c r="H1597" s="47">
        <v>0</v>
      </c>
      <c r="I1597" s="47">
        <v>0</v>
      </c>
      <c r="J1597" s="46" t="s">
        <v>102</v>
      </c>
      <c r="K1597" s="48">
        <v>0</v>
      </c>
      <c r="L1597" s="48" t="s">
        <v>102</v>
      </c>
      <c r="M1597" s="45" t="s">
        <v>102</v>
      </c>
      <c r="N1597" s="49">
        <v>0</v>
      </c>
      <c r="O1597" s="49">
        <v>0</v>
      </c>
      <c r="P1597" s="49">
        <v>0</v>
      </c>
      <c r="Q1597" s="45" t="s">
        <v>102</v>
      </c>
      <c r="R1597" s="45" t="s">
        <v>102</v>
      </c>
      <c r="S1597" s="45" t="s">
        <v>4516</v>
      </c>
      <c r="T1597" s="45" t="s">
        <v>102</v>
      </c>
      <c r="U1597" s="50">
        <v>3</v>
      </c>
    </row>
    <row r="1598" spans="2:21" ht="14.5" outlineLevel="3">
      <c r="B1598" s="43" t="s">
        <v>4517</v>
      </c>
      <c r="C1598" s="44" t="s">
        <v>4518</v>
      </c>
      <c r="D1598" s="45" t="s">
        <v>276</v>
      </c>
      <c r="E1598" s="46" t="s">
        <v>102</v>
      </c>
      <c r="F1598" s="45" t="s">
        <v>102</v>
      </c>
      <c r="G1598" s="46" t="s">
        <v>102</v>
      </c>
      <c r="H1598" s="47">
        <v>0</v>
      </c>
      <c r="I1598" s="47">
        <v>0</v>
      </c>
      <c r="J1598" s="46" t="s">
        <v>4485</v>
      </c>
      <c r="K1598" s="48">
        <v>1</v>
      </c>
      <c r="L1598" s="48" t="s">
        <v>2614</v>
      </c>
      <c r="M1598" s="45" t="s">
        <v>117</v>
      </c>
      <c r="N1598" s="49">
        <v>0</v>
      </c>
      <c r="O1598" s="49">
        <v>0</v>
      </c>
      <c r="P1598" s="49">
        <v>0</v>
      </c>
      <c r="Q1598" s="45" t="s">
        <v>102</v>
      </c>
      <c r="R1598" s="45" t="s">
        <v>102</v>
      </c>
      <c r="S1598" s="45" t="s">
        <v>102</v>
      </c>
      <c r="T1598" s="45" t="s">
        <v>118</v>
      </c>
      <c r="U1598" s="50">
        <v>4</v>
      </c>
    </row>
    <row r="1599" spans="2:21" ht="14.5" outlineLevel="3">
      <c r="B1599" s="43" t="s">
        <v>4519</v>
      </c>
      <c r="C1599" s="44" t="s">
        <v>4520</v>
      </c>
      <c r="D1599" s="45" t="s">
        <v>276</v>
      </c>
      <c r="E1599" s="46" t="s">
        <v>102</v>
      </c>
      <c r="F1599" s="45" t="s">
        <v>102</v>
      </c>
      <c r="G1599" s="46" t="s">
        <v>102</v>
      </c>
      <c r="H1599" s="47">
        <v>0</v>
      </c>
      <c r="I1599" s="47">
        <v>0</v>
      </c>
      <c r="J1599" s="46" t="s">
        <v>4485</v>
      </c>
      <c r="K1599" s="48">
        <v>1</v>
      </c>
      <c r="L1599" s="48" t="s">
        <v>2614</v>
      </c>
      <c r="M1599" s="45" t="s">
        <v>117</v>
      </c>
      <c r="N1599" s="49">
        <v>0</v>
      </c>
      <c r="O1599" s="49">
        <v>0</v>
      </c>
      <c r="P1599" s="49">
        <v>0</v>
      </c>
      <c r="Q1599" s="45" t="s">
        <v>102</v>
      </c>
      <c r="R1599" s="45" t="s">
        <v>102</v>
      </c>
      <c r="S1599" s="45" t="s">
        <v>102</v>
      </c>
      <c r="T1599" s="45" t="s">
        <v>123</v>
      </c>
      <c r="U1599" s="50">
        <v>4</v>
      </c>
    </row>
    <row r="1600" spans="2:21" ht="14.5" outlineLevel="3">
      <c r="B1600" s="43" t="s">
        <v>4521</v>
      </c>
      <c r="C1600" s="44" t="s">
        <v>4522</v>
      </c>
      <c r="D1600" s="45" t="s">
        <v>276</v>
      </c>
      <c r="E1600" s="46" t="s">
        <v>102</v>
      </c>
      <c r="F1600" s="45" t="s">
        <v>102</v>
      </c>
      <c r="G1600" s="46" t="s">
        <v>102</v>
      </c>
      <c r="H1600" s="47">
        <v>0</v>
      </c>
      <c r="I1600" s="47">
        <v>0</v>
      </c>
      <c r="J1600" s="46" t="s">
        <v>4485</v>
      </c>
      <c r="K1600" s="48">
        <v>1</v>
      </c>
      <c r="L1600" s="48" t="s">
        <v>2614</v>
      </c>
      <c r="M1600" s="45" t="s">
        <v>117</v>
      </c>
      <c r="N1600" s="49">
        <v>0</v>
      </c>
      <c r="O1600" s="49">
        <v>0</v>
      </c>
      <c r="P1600" s="49">
        <v>0</v>
      </c>
      <c r="Q1600" s="45" t="s">
        <v>102</v>
      </c>
      <c r="R1600" s="45" t="s">
        <v>102</v>
      </c>
      <c r="S1600" s="45" t="s">
        <v>102</v>
      </c>
      <c r="T1600" s="45" t="s">
        <v>128</v>
      </c>
      <c r="U1600" s="50">
        <v>4</v>
      </c>
    </row>
    <row r="1601" spans="2:21" ht="14.5" outlineLevel="3">
      <c r="B1601" s="43" t="s">
        <v>4523</v>
      </c>
      <c r="C1601" s="44" t="s">
        <v>4524</v>
      </c>
      <c r="D1601" s="45" t="s">
        <v>276</v>
      </c>
      <c r="E1601" s="46" t="s">
        <v>102</v>
      </c>
      <c r="F1601" s="45" t="s">
        <v>102</v>
      </c>
      <c r="G1601" s="46" t="s">
        <v>102</v>
      </c>
      <c r="H1601" s="47">
        <v>0</v>
      </c>
      <c r="I1601" s="47">
        <v>0</v>
      </c>
      <c r="J1601" s="46" t="s">
        <v>4485</v>
      </c>
      <c r="K1601" s="48">
        <v>1</v>
      </c>
      <c r="L1601" s="48" t="s">
        <v>2614</v>
      </c>
      <c r="M1601" s="45" t="s">
        <v>117</v>
      </c>
      <c r="N1601" s="49">
        <v>0</v>
      </c>
      <c r="O1601" s="49">
        <v>0</v>
      </c>
      <c r="P1601" s="49">
        <v>0</v>
      </c>
      <c r="Q1601" s="45" t="s">
        <v>102</v>
      </c>
      <c r="R1601" s="45" t="s">
        <v>102</v>
      </c>
      <c r="S1601" s="45" t="s">
        <v>102</v>
      </c>
      <c r="T1601" s="45" t="s">
        <v>143</v>
      </c>
      <c r="U1601" s="50">
        <v>4</v>
      </c>
    </row>
    <row r="1602" spans="2:21" ht="14.5" outlineLevel="3">
      <c r="B1602" s="43" t="s">
        <v>4525</v>
      </c>
      <c r="C1602" s="44" t="s">
        <v>4526</v>
      </c>
      <c r="D1602" s="45" t="s">
        <v>276</v>
      </c>
      <c r="E1602" s="46" t="s">
        <v>102</v>
      </c>
      <c r="F1602" s="45" t="s">
        <v>102</v>
      </c>
      <c r="G1602" s="46" t="s">
        <v>102</v>
      </c>
      <c r="H1602" s="47">
        <v>0</v>
      </c>
      <c r="I1602" s="47">
        <v>0</v>
      </c>
      <c r="J1602" s="46" t="s">
        <v>4485</v>
      </c>
      <c r="K1602" s="48">
        <v>1</v>
      </c>
      <c r="L1602" s="48" t="s">
        <v>2614</v>
      </c>
      <c r="M1602" s="45" t="s">
        <v>117</v>
      </c>
      <c r="N1602" s="49">
        <v>0</v>
      </c>
      <c r="O1602" s="49">
        <v>0</v>
      </c>
      <c r="P1602" s="49">
        <v>0</v>
      </c>
      <c r="Q1602" s="45" t="s">
        <v>102</v>
      </c>
      <c r="R1602" s="45" t="s">
        <v>102</v>
      </c>
      <c r="S1602" s="45" t="s">
        <v>102</v>
      </c>
      <c r="T1602" s="45" t="s">
        <v>176</v>
      </c>
      <c r="U1602" s="50">
        <v>4</v>
      </c>
    </row>
    <row r="1603" spans="2:21" ht="14.5" outlineLevel="3">
      <c r="B1603" s="43" t="s">
        <v>4527</v>
      </c>
      <c r="C1603" s="44" t="s">
        <v>4528</v>
      </c>
      <c r="D1603" s="45" t="s">
        <v>276</v>
      </c>
      <c r="E1603" s="46" t="s">
        <v>102</v>
      </c>
      <c r="F1603" s="45" t="s">
        <v>102</v>
      </c>
      <c r="G1603" s="46" t="s">
        <v>102</v>
      </c>
      <c r="H1603" s="47">
        <v>0</v>
      </c>
      <c r="I1603" s="47">
        <v>0</v>
      </c>
      <c r="J1603" s="46" t="s">
        <v>4485</v>
      </c>
      <c r="K1603" s="48">
        <v>1</v>
      </c>
      <c r="L1603" s="48" t="s">
        <v>2614</v>
      </c>
      <c r="M1603" s="45" t="s">
        <v>117</v>
      </c>
      <c r="N1603" s="49">
        <v>0</v>
      </c>
      <c r="O1603" s="49">
        <v>0</v>
      </c>
      <c r="P1603" s="49">
        <v>0</v>
      </c>
      <c r="Q1603" s="45" t="s">
        <v>102</v>
      </c>
      <c r="R1603" s="45" t="s">
        <v>102</v>
      </c>
      <c r="S1603" s="45" t="s">
        <v>102</v>
      </c>
      <c r="T1603" s="45" t="s">
        <v>182</v>
      </c>
      <c r="U1603" s="50">
        <v>4</v>
      </c>
    </row>
    <row r="1604" spans="2:21" ht="14.5" outlineLevel="3">
      <c r="B1604" s="43" t="s">
        <v>4529</v>
      </c>
      <c r="C1604" s="44" t="s">
        <v>4530</v>
      </c>
      <c r="D1604" s="45" t="s">
        <v>276</v>
      </c>
      <c r="E1604" s="46" t="s">
        <v>102</v>
      </c>
      <c r="F1604" s="45" t="s">
        <v>102</v>
      </c>
      <c r="G1604" s="46" t="s">
        <v>102</v>
      </c>
      <c r="H1604" s="47">
        <v>0</v>
      </c>
      <c r="I1604" s="47">
        <v>0</v>
      </c>
      <c r="J1604" s="46" t="s">
        <v>4485</v>
      </c>
      <c r="K1604" s="48">
        <v>1</v>
      </c>
      <c r="L1604" s="48" t="s">
        <v>2614</v>
      </c>
      <c r="M1604" s="45" t="s">
        <v>117</v>
      </c>
      <c r="N1604" s="49">
        <v>0</v>
      </c>
      <c r="O1604" s="49">
        <v>0</v>
      </c>
      <c r="P1604" s="49">
        <v>0</v>
      </c>
      <c r="Q1604" s="45" t="s">
        <v>102</v>
      </c>
      <c r="R1604" s="45" t="s">
        <v>102</v>
      </c>
      <c r="S1604" s="45" t="s">
        <v>102</v>
      </c>
      <c r="T1604" s="45" t="s">
        <v>192</v>
      </c>
      <c r="U1604" s="50">
        <v>4</v>
      </c>
    </row>
    <row r="1605" spans="2:21" ht="14.5" outlineLevel="3">
      <c r="B1605" s="43" t="s">
        <v>4531</v>
      </c>
      <c r="C1605" s="44" t="s">
        <v>4532</v>
      </c>
      <c r="D1605" s="45" t="s">
        <v>276</v>
      </c>
      <c r="E1605" s="46" t="s">
        <v>102</v>
      </c>
      <c r="F1605" s="45" t="s">
        <v>102</v>
      </c>
      <c r="G1605" s="46" t="s">
        <v>102</v>
      </c>
      <c r="H1605" s="47">
        <v>0</v>
      </c>
      <c r="I1605" s="47">
        <v>0</v>
      </c>
      <c r="J1605" s="46" t="s">
        <v>4485</v>
      </c>
      <c r="K1605" s="48">
        <v>1</v>
      </c>
      <c r="L1605" s="48" t="s">
        <v>2614</v>
      </c>
      <c r="M1605" s="45" t="s">
        <v>117</v>
      </c>
      <c r="N1605" s="49">
        <v>0</v>
      </c>
      <c r="O1605" s="49">
        <v>0</v>
      </c>
      <c r="P1605" s="49">
        <v>0</v>
      </c>
      <c r="Q1605" s="45" t="s">
        <v>102</v>
      </c>
      <c r="R1605" s="45" t="s">
        <v>102</v>
      </c>
      <c r="S1605" s="45" t="s">
        <v>102</v>
      </c>
      <c r="T1605" s="45" t="s">
        <v>615</v>
      </c>
      <c r="U1605" s="50">
        <v>4</v>
      </c>
    </row>
    <row r="1606" spans="2:21" ht="14.5" outlineLevel="3">
      <c r="B1606" s="43" t="s">
        <v>4533</v>
      </c>
      <c r="C1606" s="44" t="s">
        <v>4534</v>
      </c>
      <c r="D1606" s="45" t="s">
        <v>276</v>
      </c>
      <c r="E1606" s="46" t="s">
        <v>102</v>
      </c>
      <c r="F1606" s="45" t="s">
        <v>102</v>
      </c>
      <c r="G1606" s="46" t="s">
        <v>102</v>
      </c>
      <c r="H1606" s="47">
        <v>0</v>
      </c>
      <c r="I1606" s="47">
        <v>0</v>
      </c>
      <c r="J1606" s="46" t="s">
        <v>4485</v>
      </c>
      <c r="K1606" s="48">
        <v>1</v>
      </c>
      <c r="L1606" s="48" t="s">
        <v>2614</v>
      </c>
      <c r="M1606" s="45" t="s">
        <v>117</v>
      </c>
      <c r="N1606" s="49">
        <v>0</v>
      </c>
      <c r="O1606" s="49">
        <v>0</v>
      </c>
      <c r="P1606" s="49">
        <v>0</v>
      </c>
      <c r="Q1606" s="45" t="s">
        <v>102</v>
      </c>
      <c r="R1606" s="45" t="s">
        <v>102</v>
      </c>
      <c r="S1606" s="45" t="s">
        <v>102</v>
      </c>
      <c r="T1606" s="45" t="s">
        <v>268</v>
      </c>
      <c r="U1606" s="50">
        <v>4</v>
      </c>
    </row>
    <row r="1607" spans="2:21" ht="14.5" outlineLevel="3">
      <c r="B1607" s="43" t="s">
        <v>4535</v>
      </c>
      <c r="C1607" s="44" t="s">
        <v>4536</v>
      </c>
      <c r="D1607" s="45" t="s">
        <v>276</v>
      </c>
      <c r="E1607" s="46" t="s">
        <v>102</v>
      </c>
      <c r="F1607" s="45" t="s">
        <v>102</v>
      </c>
      <c r="G1607" s="46" t="s">
        <v>102</v>
      </c>
      <c r="H1607" s="47">
        <v>0</v>
      </c>
      <c r="I1607" s="47">
        <v>0</v>
      </c>
      <c r="J1607" s="46" t="s">
        <v>4485</v>
      </c>
      <c r="K1607" s="48">
        <v>1</v>
      </c>
      <c r="L1607" s="48" t="s">
        <v>2614</v>
      </c>
      <c r="M1607" s="45" t="s">
        <v>117</v>
      </c>
      <c r="N1607" s="49">
        <v>0</v>
      </c>
      <c r="O1607" s="49">
        <v>0</v>
      </c>
      <c r="P1607" s="49">
        <v>0</v>
      </c>
      <c r="Q1607" s="45" t="s">
        <v>102</v>
      </c>
      <c r="R1607" s="45" t="s">
        <v>102</v>
      </c>
      <c r="S1607" s="45" t="s">
        <v>102</v>
      </c>
      <c r="T1607" s="45" t="s">
        <v>273</v>
      </c>
      <c r="U1607" s="50">
        <v>4</v>
      </c>
    </row>
    <row r="1608" spans="2:21" ht="14.5" outlineLevel="3">
      <c r="B1608" s="43" t="s">
        <v>4537</v>
      </c>
      <c r="C1608" s="44" t="s">
        <v>4538</v>
      </c>
      <c r="D1608" s="45" t="s">
        <v>276</v>
      </c>
      <c r="E1608" s="46" t="s">
        <v>102</v>
      </c>
      <c r="F1608" s="45" t="s">
        <v>102</v>
      </c>
      <c r="G1608" s="46" t="s">
        <v>102</v>
      </c>
      <c r="H1608" s="47">
        <v>0</v>
      </c>
      <c r="I1608" s="47">
        <v>0</v>
      </c>
      <c r="J1608" s="46" t="s">
        <v>4485</v>
      </c>
      <c r="K1608" s="48">
        <v>1</v>
      </c>
      <c r="L1608" s="48" t="s">
        <v>2614</v>
      </c>
      <c r="M1608" s="45" t="s">
        <v>117</v>
      </c>
      <c r="N1608" s="49">
        <v>0</v>
      </c>
      <c r="O1608" s="49">
        <v>0</v>
      </c>
      <c r="P1608" s="49">
        <v>0</v>
      </c>
      <c r="Q1608" s="45" t="s">
        <v>102</v>
      </c>
      <c r="R1608" s="45" t="s">
        <v>102</v>
      </c>
      <c r="S1608" s="45" t="s">
        <v>102</v>
      </c>
      <c r="T1608" s="45" t="s">
        <v>198</v>
      </c>
      <c r="U1608" s="50">
        <v>4</v>
      </c>
    </row>
    <row r="1609" spans="2:21" ht="14.5" outlineLevel="3">
      <c r="B1609" s="43" t="s">
        <v>4539</v>
      </c>
      <c r="C1609" s="44" t="s">
        <v>4540</v>
      </c>
      <c r="D1609" s="45" t="s">
        <v>276</v>
      </c>
      <c r="E1609" s="46" t="s">
        <v>102</v>
      </c>
      <c r="F1609" s="45" t="s">
        <v>102</v>
      </c>
      <c r="G1609" s="46" t="s">
        <v>102</v>
      </c>
      <c r="H1609" s="47">
        <v>0</v>
      </c>
      <c r="I1609" s="47">
        <v>0</v>
      </c>
      <c r="J1609" s="46" t="s">
        <v>4485</v>
      </c>
      <c r="K1609" s="48">
        <v>1</v>
      </c>
      <c r="L1609" s="48" t="s">
        <v>2614</v>
      </c>
      <c r="M1609" s="45" t="s">
        <v>117</v>
      </c>
      <c r="N1609" s="49">
        <v>0</v>
      </c>
      <c r="O1609" s="49">
        <v>0</v>
      </c>
      <c r="P1609" s="49">
        <v>0</v>
      </c>
      <c r="Q1609" s="45" t="s">
        <v>102</v>
      </c>
      <c r="R1609" s="45" t="s">
        <v>102</v>
      </c>
      <c r="S1609" s="45" t="s">
        <v>102</v>
      </c>
      <c r="T1609" s="45" t="s">
        <v>208</v>
      </c>
      <c r="U1609" s="50">
        <v>4</v>
      </c>
    </row>
    <row r="1610" spans="2:21" ht="14.5" outlineLevel="3">
      <c r="B1610" s="43" t="s">
        <v>4541</v>
      </c>
      <c r="C1610" s="44" t="s">
        <v>4542</v>
      </c>
      <c r="D1610" s="45" t="s">
        <v>276</v>
      </c>
      <c r="E1610" s="46" t="s">
        <v>102</v>
      </c>
      <c r="F1610" s="45" t="s">
        <v>102</v>
      </c>
      <c r="G1610" s="46" t="s">
        <v>102</v>
      </c>
      <c r="H1610" s="47">
        <v>0</v>
      </c>
      <c r="I1610" s="47">
        <v>0</v>
      </c>
      <c r="J1610" s="46" t="s">
        <v>4485</v>
      </c>
      <c r="K1610" s="48">
        <v>1</v>
      </c>
      <c r="L1610" s="48" t="s">
        <v>2614</v>
      </c>
      <c r="M1610" s="45" t="s">
        <v>117</v>
      </c>
      <c r="N1610" s="49">
        <v>0</v>
      </c>
      <c r="O1610" s="49">
        <v>0</v>
      </c>
      <c r="P1610" s="49">
        <v>0</v>
      </c>
      <c r="Q1610" s="45" t="s">
        <v>102</v>
      </c>
      <c r="R1610" s="45" t="s">
        <v>102</v>
      </c>
      <c r="S1610" s="45" t="s">
        <v>102</v>
      </c>
      <c r="T1610" s="45" t="s">
        <v>303</v>
      </c>
      <c r="U1610" s="50">
        <v>4</v>
      </c>
    </row>
    <row r="1611" spans="2:21" ht="14.5" outlineLevel="3">
      <c r="B1611" s="43" t="s">
        <v>4543</v>
      </c>
      <c r="C1611" s="44" t="s">
        <v>4544</v>
      </c>
      <c r="D1611" s="45" t="s">
        <v>276</v>
      </c>
      <c r="E1611" s="46" t="s">
        <v>102</v>
      </c>
      <c r="F1611" s="45" t="s">
        <v>102</v>
      </c>
      <c r="G1611" s="46" t="s">
        <v>102</v>
      </c>
      <c r="H1611" s="47">
        <v>0</v>
      </c>
      <c r="I1611" s="47">
        <v>0</v>
      </c>
      <c r="J1611" s="46" t="s">
        <v>4485</v>
      </c>
      <c r="K1611" s="48">
        <v>1</v>
      </c>
      <c r="L1611" s="48" t="s">
        <v>2614</v>
      </c>
      <c r="M1611" s="45" t="s">
        <v>117</v>
      </c>
      <c r="N1611" s="49">
        <v>0</v>
      </c>
      <c r="O1611" s="49">
        <v>0</v>
      </c>
      <c r="P1611" s="49">
        <v>0</v>
      </c>
      <c r="Q1611" s="45" t="s">
        <v>102</v>
      </c>
      <c r="R1611" s="45" t="s">
        <v>102</v>
      </c>
      <c r="S1611" s="45" t="s">
        <v>102</v>
      </c>
      <c r="T1611" s="45" t="s">
        <v>213</v>
      </c>
      <c r="U1611" s="50">
        <v>4</v>
      </c>
    </row>
    <row r="1612" spans="2:21" ht="14.5" outlineLevel="3">
      <c r="B1612" s="43" t="s">
        <v>4545</v>
      </c>
      <c r="C1612" s="44" t="s">
        <v>4546</v>
      </c>
      <c r="D1612" s="45" t="s">
        <v>276</v>
      </c>
      <c r="E1612" s="46" t="s">
        <v>102</v>
      </c>
      <c r="F1612" s="45" t="s">
        <v>102</v>
      </c>
      <c r="G1612" s="46" t="s">
        <v>102</v>
      </c>
      <c r="H1612" s="47">
        <v>0</v>
      </c>
      <c r="I1612" s="47">
        <v>0</v>
      </c>
      <c r="J1612" s="46" t="s">
        <v>4485</v>
      </c>
      <c r="K1612" s="48">
        <v>1</v>
      </c>
      <c r="L1612" s="48" t="s">
        <v>2614</v>
      </c>
      <c r="M1612" s="45" t="s">
        <v>117</v>
      </c>
      <c r="N1612" s="49">
        <v>0</v>
      </c>
      <c r="O1612" s="49">
        <v>0</v>
      </c>
      <c r="P1612" s="49">
        <v>0</v>
      </c>
      <c r="Q1612" s="45" t="s">
        <v>102</v>
      </c>
      <c r="R1612" s="45" t="s">
        <v>102</v>
      </c>
      <c r="S1612" s="45" t="s">
        <v>102</v>
      </c>
      <c r="T1612" s="45" t="s">
        <v>658</v>
      </c>
      <c r="U1612" s="50">
        <v>4</v>
      </c>
    </row>
    <row r="1613" spans="2:21" ht="14.5" outlineLevel="3">
      <c r="B1613" s="43" t="s">
        <v>4547</v>
      </c>
      <c r="C1613" s="44" t="s">
        <v>4548</v>
      </c>
      <c r="D1613" s="45" t="s">
        <v>276</v>
      </c>
      <c r="E1613" s="46" t="s">
        <v>102</v>
      </c>
      <c r="F1613" s="45" t="s">
        <v>102</v>
      </c>
      <c r="G1613" s="46" t="s">
        <v>102</v>
      </c>
      <c r="H1613" s="47">
        <v>0</v>
      </c>
      <c r="I1613" s="47">
        <v>0</v>
      </c>
      <c r="J1613" s="46" t="s">
        <v>4485</v>
      </c>
      <c r="K1613" s="48">
        <v>1</v>
      </c>
      <c r="L1613" s="48" t="s">
        <v>2614</v>
      </c>
      <c r="M1613" s="45" t="s">
        <v>117</v>
      </c>
      <c r="N1613" s="49">
        <v>0</v>
      </c>
      <c r="O1613" s="49">
        <v>0</v>
      </c>
      <c r="P1613" s="49">
        <v>0</v>
      </c>
      <c r="Q1613" s="45" t="s">
        <v>102</v>
      </c>
      <c r="R1613" s="45" t="s">
        <v>102</v>
      </c>
      <c r="S1613" s="45" t="s">
        <v>102</v>
      </c>
      <c r="T1613" s="45" t="s">
        <v>663</v>
      </c>
      <c r="U1613" s="50">
        <v>4</v>
      </c>
    </row>
    <row r="1614" spans="2:21" ht="14.5" outlineLevel="3">
      <c r="B1614" s="43" t="s">
        <v>4549</v>
      </c>
      <c r="C1614" s="44" t="s">
        <v>4550</v>
      </c>
      <c r="D1614" s="45" t="s">
        <v>458</v>
      </c>
      <c r="E1614" s="46" t="s">
        <v>102</v>
      </c>
      <c r="F1614" s="45" t="s">
        <v>102</v>
      </c>
      <c r="G1614" s="46" t="s">
        <v>102</v>
      </c>
      <c r="H1614" s="47">
        <v>0</v>
      </c>
      <c r="I1614" s="47">
        <v>0</v>
      </c>
      <c r="J1614" s="46" t="s">
        <v>4485</v>
      </c>
      <c r="K1614" s="48">
        <v>1</v>
      </c>
      <c r="L1614" s="48" t="s">
        <v>2614</v>
      </c>
      <c r="M1614" s="45" t="s">
        <v>117</v>
      </c>
      <c r="N1614" s="49">
        <v>0</v>
      </c>
      <c r="O1614" s="49">
        <v>0</v>
      </c>
      <c r="P1614" s="49">
        <v>0</v>
      </c>
      <c r="Q1614" s="45" t="s">
        <v>102</v>
      </c>
      <c r="R1614" s="45" t="s">
        <v>102</v>
      </c>
      <c r="S1614" s="45" t="s">
        <v>102</v>
      </c>
      <c r="T1614" s="45" t="s">
        <v>691</v>
      </c>
      <c r="U1614" s="50">
        <v>4</v>
      </c>
    </row>
    <row r="1615" spans="2:21" ht="14.5" outlineLevel="2">
      <c r="B1615" s="35" t="s">
        <v>4551</v>
      </c>
      <c r="C1615" s="36" t="s">
        <v>4552</v>
      </c>
      <c r="D1615" s="37" t="s">
        <v>458</v>
      </c>
      <c r="E1615" s="38" t="s">
        <v>102</v>
      </c>
      <c r="F1615" s="37" t="s">
        <v>102</v>
      </c>
      <c r="G1615" s="38" t="s">
        <v>102</v>
      </c>
      <c r="H1615" s="39">
        <v>0</v>
      </c>
      <c r="I1615" s="39">
        <v>0</v>
      </c>
      <c r="J1615" s="38" t="s">
        <v>4485</v>
      </c>
      <c r="K1615" s="40">
        <v>1</v>
      </c>
      <c r="L1615" s="40" t="s">
        <v>2614</v>
      </c>
      <c r="M1615" s="37" t="s">
        <v>117</v>
      </c>
      <c r="N1615" s="41">
        <v>0</v>
      </c>
      <c r="O1615" s="41">
        <v>0</v>
      </c>
      <c r="P1615" s="41">
        <v>0</v>
      </c>
      <c r="Q1615" s="37" t="s">
        <v>102</v>
      </c>
      <c r="R1615" s="37" t="s">
        <v>102</v>
      </c>
      <c r="S1615" s="37" t="s">
        <v>102</v>
      </c>
      <c r="T1615" s="37" t="s">
        <v>695</v>
      </c>
      <c r="U1615" s="42">
        <v>4</v>
      </c>
    </row>
    <row r="1616" spans="2:21" ht="14.5" outlineLevel="3">
      <c r="B1616" s="43" t="s">
        <v>4553</v>
      </c>
      <c r="C1616" s="44" t="s">
        <v>4554</v>
      </c>
      <c r="D1616" s="45" t="s">
        <v>458</v>
      </c>
      <c r="E1616" s="46" t="s">
        <v>102</v>
      </c>
      <c r="F1616" s="45" t="s">
        <v>102</v>
      </c>
      <c r="G1616" s="46" t="s">
        <v>102</v>
      </c>
      <c r="H1616" s="47">
        <v>0</v>
      </c>
      <c r="I1616" s="47">
        <v>0</v>
      </c>
      <c r="J1616" s="46" t="s">
        <v>4485</v>
      </c>
      <c r="K1616" s="48">
        <v>1</v>
      </c>
      <c r="L1616" s="48" t="s">
        <v>2614</v>
      </c>
      <c r="M1616" s="45" t="s">
        <v>117</v>
      </c>
      <c r="N1616" s="49">
        <v>0</v>
      </c>
      <c r="O1616" s="49">
        <v>0</v>
      </c>
      <c r="P1616" s="49">
        <v>0</v>
      </c>
      <c r="Q1616" s="45" t="s">
        <v>102</v>
      </c>
      <c r="R1616" s="45" t="s">
        <v>102</v>
      </c>
      <c r="S1616" s="45" t="s">
        <v>102</v>
      </c>
      <c r="T1616" s="45" t="s">
        <v>228</v>
      </c>
      <c r="U1616" s="50">
        <v>4</v>
      </c>
    </row>
    <row r="1617" spans="2:21" ht="14.5" outlineLevel="2">
      <c r="B1617" s="35" t="s">
        <v>4555</v>
      </c>
      <c r="C1617" s="36" t="s">
        <v>4556</v>
      </c>
      <c r="D1617" s="37" t="s">
        <v>458</v>
      </c>
      <c r="E1617" s="38" t="s">
        <v>102</v>
      </c>
      <c r="F1617" s="37" t="s">
        <v>102</v>
      </c>
      <c r="G1617" s="38" t="s">
        <v>102</v>
      </c>
      <c r="H1617" s="39">
        <v>0</v>
      </c>
      <c r="I1617" s="39">
        <v>0</v>
      </c>
      <c r="J1617" s="38" t="s">
        <v>4485</v>
      </c>
      <c r="K1617" s="40">
        <v>1</v>
      </c>
      <c r="L1617" s="40" t="s">
        <v>2614</v>
      </c>
      <c r="M1617" s="37" t="s">
        <v>117</v>
      </c>
      <c r="N1617" s="41">
        <v>0</v>
      </c>
      <c r="O1617" s="41">
        <v>0</v>
      </c>
      <c r="P1617" s="41">
        <v>0</v>
      </c>
      <c r="Q1617" s="37" t="s">
        <v>102</v>
      </c>
      <c r="R1617" s="37" t="s">
        <v>102</v>
      </c>
      <c r="S1617" s="37" t="s">
        <v>102</v>
      </c>
      <c r="T1617" s="37" t="s">
        <v>727</v>
      </c>
      <c r="U1617" s="42">
        <v>4</v>
      </c>
    </row>
    <row r="1618" spans="2:21" ht="14.5" outlineLevel="3">
      <c r="B1618" s="43" t="s">
        <v>4557</v>
      </c>
      <c r="C1618" s="44" t="s">
        <v>4558</v>
      </c>
      <c r="D1618" s="45" t="s">
        <v>276</v>
      </c>
      <c r="E1618" s="46" t="s">
        <v>102</v>
      </c>
      <c r="F1618" s="45" t="s">
        <v>102</v>
      </c>
      <c r="G1618" s="46" t="s">
        <v>102</v>
      </c>
      <c r="H1618" s="47">
        <v>0</v>
      </c>
      <c r="I1618" s="47">
        <v>0</v>
      </c>
      <c r="J1618" s="46" t="s">
        <v>4485</v>
      </c>
      <c r="K1618" s="48">
        <v>1</v>
      </c>
      <c r="L1618" s="48" t="s">
        <v>2614</v>
      </c>
      <c r="M1618" s="45" t="s">
        <v>117</v>
      </c>
      <c r="N1618" s="49">
        <v>0</v>
      </c>
      <c r="O1618" s="49">
        <v>0</v>
      </c>
      <c r="P1618" s="49">
        <v>0</v>
      </c>
      <c r="Q1618" s="45" t="s">
        <v>102</v>
      </c>
      <c r="R1618" s="45" t="s">
        <v>102</v>
      </c>
      <c r="S1618" s="45" t="s">
        <v>102</v>
      </c>
      <c r="T1618" s="45" t="s">
        <v>2781</v>
      </c>
      <c r="U1618" s="50">
        <v>4</v>
      </c>
    </row>
    <row r="1619" spans="2:21" ht="14.5" outlineLevel="3">
      <c r="B1619" s="43" t="s">
        <v>4559</v>
      </c>
      <c r="C1619" s="44" t="s">
        <v>4560</v>
      </c>
      <c r="D1619" s="45" t="s">
        <v>392</v>
      </c>
      <c r="E1619" s="46" t="s">
        <v>102</v>
      </c>
      <c r="F1619" s="45" t="s">
        <v>102</v>
      </c>
      <c r="G1619" s="46" t="s">
        <v>102</v>
      </c>
      <c r="H1619" s="47">
        <v>0</v>
      </c>
      <c r="I1619" s="47">
        <v>0</v>
      </c>
      <c r="J1619" s="46" t="s">
        <v>4485</v>
      </c>
      <c r="K1619" s="48">
        <v>1</v>
      </c>
      <c r="L1619" s="48" t="s">
        <v>2614</v>
      </c>
      <c r="M1619" s="45" t="s">
        <v>117</v>
      </c>
      <c r="N1619" s="49">
        <v>0</v>
      </c>
      <c r="O1619" s="49">
        <v>0</v>
      </c>
      <c r="P1619" s="49">
        <v>0</v>
      </c>
      <c r="Q1619" s="45" t="s">
        <v>102</v>
      </c>
      <c r="R1619" s="45" t="s">
        <v>102</v>
      </c>
      <c r="S1619" s="45" t="s">
        <v>102</v>
      </c>
      <c r="T1619" s="45" t="s">
        <v>3459</v>
      </c>
      <c r="U1619" s="50">
        <v>4</v>
      </c>
    </row>
    <row r="1620" spans="2:21" ht="14.5" outlineLevel="3">
      <c r="B1620" s="43" t="s">
        <v>4561</v>
      </c>
      <c r="C1620" s="44" t="s">
        <v>4562</v>
      </c>
      <c r="D1620" s="45" t="s">
        <v>392</v>
      </c>
      <c r="E1620" s="46" t="s">
        <v>102</v>
      </c>
      <c r="F1620" s="45" t="s">
        <v>102</v>
      </c>
      <c r="G1620" s="46" t="s">
        <v>102</v>
      </c>
      <c r="H1620" s="47">
        <v>0</v>
      </c>
      <c r="I1620" s="47">
        <v>0</v>
      </c>
      <c r="J1620" s="46" t="s">
        <v>4485</v>
      </c>
      <c r="K1620" s="48">
        <v>1</v>
      </c>
      <c r="L1620" s="48" t="s">
        <v>2614</v>
      </c>
      <c r="M1620" s="45" t="s">
        <v>117</v>
      </c>
      <c r="N1620" s="49">
        <v>0</v>
      </c>
      <c r="O1620" s="49">
        <v>0</v>
      </c>
      <c r="P1620" s="49">
        <v>0</v>
      </c>
      <c r="Q1620" s="45" t="s">
        <v>102</v>
      </c>
      <c r="R1620" s="45" t="s">
        <v>102</v>
      </c>
      <c r="S1620" s="45" t="s">
        <v>102</v>
      </c>
      <c r="T1620" s="45" t="s">
        <v>3431</v>
      </c>
      <c r="U1620" s="50">
        <v>4</v>
      </c>
    </row>
    <row r="1621" spans="2:21" ht="14.5" outlineLevel="3">
      <c r="B1621" s="43" t="s">
        <v>4563</v>
      </c>
      <c r="C1621" s="44" t="s">
        <v>4564</v>
      </c>
      <c r="D1621" s="45" t="s">
        <v>102</v>
      </c>
      <c r="E1621" s="46" t="s">
        <v>102</v>
      </c>
      <c r="F1621" s="45" t="s">
        <v>102</v>
      </c>
      <c r="G1621" s="46" t="s">
        <v>102</v>
      </c>
      <c r="H1621" s="47">
        <v>0</v>
      </c>
      <c r="I1621" s="47">
        <v>0</v>
      </c>
      <c r="J1621" s="46" t="s">
        <v>102</v>
      </c>
      <c r="K1621" s="48">
        <v>0</v>
      </c>
      <c r="L1621" s="48" t="s">
        <v>102</v>
      </c>
      <c r="M1621" s="45" t="s">
        <v>102</v>
      </c>
      <c r="N1621" s="49">
        <v>0</v>
      </c>
      <c r="O1621" s="49">
        <v>0</v>
      </c>
      <c r="P1621" s="49">
        <v>0</v>
      </c>
      <c r="Q1621" s="45" t="s">
        <v>102</v>
      </c>
      <c r="R1621" s="45" t="s">
        <v>102</v>
      </c>
      <c r="S1621" s="45" t="s">
        <v>4565</v>
      </c>
      <c r="T1621" s="45" t="s">
        <v>102</v>
      </c>
      <c r="U1621" s="50">
        <v>3</v>
      </c>
    </row>
    <row r="1622" spans="2:21" ht="14.5" outlineLevel="3">
      <c r="B1622" s="43" t="s">
        <v>4566</v>
      </c>
      <c r="C1622" s="44" t="s">
        <v>4564</v>
      </c>
      <c r="D1622" s="45" t="s">
        <v>392</v>
      </c>
      <c r="E1622" s="46" t="s">
        <v>102</v>
      </c>
      <c r="F1622" s="45" t="s">
        <v>102</v>
      </c>
      <c r="G1622" s="46" t="s">
        <v>102</v>
      </c>
      <c r="H1622" s="47">
        <v>0</v>
      </c>
      <c r="I1622" s="47">
        <v>0</v>
      </c>
      <c r="J1622" s="46" t="s">
        <v>4485</v>
      </c>
      <c r="K1622" s="48">
        <v>1</v>
      </c>
      <c r="L1622" s="48" t="s">
        <v>2614</v>
      </c>
      <c r="M1622" s="45" t="s">
        <v>117</v>
      </c>
      <c r="N1622" s="49">
        <v>0</v>
      </c>
      <c r="O1622" s="49">
        <v>0</v>
      </c>
      <c r="P1622" s="49">
        <v>0</v>
      </c>
      <c r="Q1622" s="45" t="s">
        <v>102</v>
      </c>
      <c r="R1622" s="45" t="s">
        <v>102</v>
      </c>
      <c r="S1622" s="45" t="s">
        <v>102</v>
      </c>
      <c r="T1622" s="45" t="s">
        <v>2718</v>
      </c>
      <c r="U1622" s="50">
        <v>4</v>
      </c>
    </row>
    <row r="1623" spans="2:21" ht="14.5" outlineLevel="3">
      <c r="B1623" s="43" t="s">
        <v>4567</v>
      </c>
      <c r="C1623" s="44" t="s">
        <v>4568</v>
      </c>
      <c r="D1623" s="45" t="s">
        <v>102</v>
      </c>
      <c r="E1623" s="46" t="s">
        <v>102</v>
      </c>
      <c r="F1623" s="45" t="s">
        <v>102</v>
      </c>
      <c r="G1623" s="46" t="s">
        <v>102</v>
      </c>
      <c r="H1623" s="47">
        <v>0</v>
      </c>
      <c r="I1623" s="47">
        <v>0</v>
      </c>
      <c r="J1623" s="46" t="s">
        <v>102</v>
      </c>
      <c r="K1623" s="48">
        <v>0</v>
      </c>
      <c r="L1623" s="48" t="s">
        <v>102</v>
      </c>
      <c r="M1623" s="45" t="s">
        <v>102</v>
      </c>
      <c r="N1623" s="49">
        <v>0</v>
      </c>
      <c r="O1623" s="49">
        <v>0</v>
      </c>
      <c r="P1623" s="49">
        <v>0</v>
      </c>
      <c r="Q1623" s="45" t="s">
        <v>102</v>
      </c>
      <c r="R1623" s="45" t="s">
        <v>102</v>
      </c>
      <c r="S1623" s="45" t="s">
        <v>4569</v>
      </c>
      <c r="T1623" s="45" t="s">
        <v>102</v>
      </c>
      <c r="U1623" s="50">
        <v>3</v>
      </c>
    </row>
    <row r="1624" spans="2:21" ht="14.5" outlineLevel="3">
      <c r="B1624" s="43" t="s">
        <v>4570</v>
      </c>
      <c r="C1624" s="44" t="s">
        <v>4571</v>
      </c>
      <c r="D1624" s="45" t="s">
        <v>458</v>
      </c>
      <c r="E1624" s="46" t="s">
        <v>102</v>
      </c>
      <c r="F1624" s="45" t="s">
        <v>102</v>
      </c>
      <c r="G1624" s="46" t="s">
        <v>102</v>
      </c>
      <c r="H1624" s="47">
        <v>0</v>
      </c>
      <c r="I1624" s="47">
        <v>0</v>
      </c>
      <c r="J1624" s="46" t="s">
        <v>4485</v>
      </c>
      <c r="K1624" s="48">
        <v>1</v>
      </c>
      <c r="L1624" s="48" t="s">
        <v>2614</v>
      </c>
      <c r="M1624" s="45" t="s">
        <v>117</v>
      </c>
      <c r="N1624" s="49">
        <v>0</v>
      </c>
      <c r="O1624" s="49">
        <v>0</v>
      </c>
      <c r="P1624" s="49">
        <v>0</v>
      </c>
      <c r="Q1624" s="45" t="s">
        <v>102</v>
      </c>
      <c r="R1624" s="45" t="s">
        <v>102</v>
      </c>
      <c r="S1624" s="45" t="s">
        <v>102</v>
      </c>
      <c r="T1624" s="45" t="s">
        <v>1019</v>
      </c>
      <c r="U1624" s="50">
        <v>4</v>
      </c>
    </row>
    <row r="1625" spans="2:21" ht="14.5" outlineLevel="3">
      <c r="B1625" s="43" t="s">
        <v>4572</v>
      </c>
      <c r="C1625" s="44" t="s">
        <v>4573</v>
      </c>
      <c r="D1625" s="45" t="s">
        <v>4002</v>
      </c>
      <c r="E1625" s="46" t="s">
        <v>102</v>
      </c>
      <c r="F1625" s="45" t="s">
        <v>102</v>
      </c>
      <c r="G1625" s="46" t="s">
        <v>102</v>
      </c>
      <c r="H1625" s="47">
        <v>0</v>
      </c>
      <c r="I1625" s="47">
        <v>0</v>
      </c>
      <c r="J1625" s="46" t="s">
        <v>4485</v>
      </c>
      <c r="K1625" s="48">
        <v>1</v>
      </c>
      <c r="L1625" s="48" t="s">
        <v>2614</v>
      </c>
      <c r="M1625" s="45" t="s">
        <v>117</v>
      </c>
      <c r="N1625" s="49">
        <v>0</v>
      </c>
      <c r="O1625" s="49">
        <v>0</v>
      </c>
      <c r="P1625" s="49">
        <v>0</v>
      </c>
      <c r="Q1625" s="45" t="s">
        <v>102</v>
      </c>
      <c r="R1625" s="45" t="s">
        <v>102</v>
      </c>
      <c r="S1625" s="45" t="s">
        <v>102</v>
      </c>
      <c r="T1625" s="45" t="s">
        <v>2815</v>
      </c>
      <c r="U1625" s="50">
        <v>4</v>
      </c>
    </row>
    <row r="1626" spans="2:21" ht="14.5" outlineLevel="3">
      <c r="B1626" s="43" t="s">
        <v>4574</v>
      </c>
      <c r="C1626" s="44" t="s">
        <v>4575</v>
      </c>
      <c r="D1626" s="45" t="s">
        <v>458</v>
      </c>
      <c r="E1626" s="46" t="s">
        <v>102</v>
      </c>
      <c r="F1626" s="45" t="s">
        <v>102</v>
      </c>
      <c r="G1626" s="46" t="s">
        <v>102</v>
      </c>
      <c r="H1626" s="47">
        <v>0</v>
      </c>
      <c r="I1626" s="47">
        <v>0</v>
      </c>
      <c r="J1626" s="46" t="s">
        <v>4485</v>
      </c>
      <c r="K1626" s="48">
        <v>1</v>
      </c>
      <c r="L1626" s="48" t="s">
        <v>2614</v>
      </c>
      <c r="M1626" s="45" t="s">
        <v>117</v>
      </c>
      <c r="N1626" s="49">
        <v>0</v>
      </c>
      <c r="O1626" s="49">
        <v>0</v>
      </c>
      <c r="P1626" s="49">
        <v>0</v>
      </c>
      <c r="Q1626" s="45" t="s">
        <v>102</v>
      </c>
      <c r="R1626" s="45" t="s">
        <v>102</v>
      </c>
      <c r="S1626" s="45" t="s">
        <v>102</v>
      </c>
      <c r="T1626" s="45" t="s">
        <v>461</v>
      </c>
      <c r="U1626" s="50">
        <v>4</v>
      </c>
    </row>
    <row r="1627" spans="2:21" ht="14.5" outlineLevel="3">
      <c r="B1627" s="43" t="s">
        <v>4576</v>
      </c>
      <c r="C1627" s="44" t="s">
        <v>4577</v>
      </c>
      <c r="D1627" s="45" t="s">
        <v>458</v>
      </c>
      <c r="E1627" s="46" t="s">
        <v>102</v>
      </c>
      <c r="F1627" s="45" t="s">
        <v>102</v>
      </c>
      <c r="G1627" s="46" t="s">
        <v>102</v>
      </c>
      <c r="H1627" s="47">
        <v>0</v>
      </c>
      <c r="I1627" s="47">
        <v>0</v>
      </c>
      <c r="J1627" s="46" t="s">
        <v>4485</v>
      </c>
      <c r="K1627" s="48">
        <v>1</v>
      </c>
      <c r="L1627" s="48" t="s">
        <v>2614</v>
      </c>
      <c r="M1627" s="45" t="s">
        <v>117</v>
      </c>
      <c r="N1627" s="49">
        <v>0</v>
      </c>
      <c r="O1627" s="49">
        <v>0</v>
      </c>
      <c r="P1627" s="49">
        <v>0</v>
      </c>
      <c r="Q1627" s="45" t="s">
        <v>102</v>
      </c>
      <c r="R1627" s="45" t="s">
        <v>102</v>
      </c>
      <c r="S1627" s="45" t="s">
        <v>102</v>
      </c>
      <c r="T1627" s="45" t="s">
        <v>4578</v>
      </c>
      <c r="U1627" s="50">
        <v>4</v>
      </c>
    </row>
    <row r="1628" spans="2:21" ht="14.5" outlineLevel="2">
      <c r="B1628" s="35" t="s">
        <v>4579</v>
      </c>
      <c r="C1628" s="36" t="s">
        <v>4580</v>
      </c>
      <c r="D1628" s="37" t="s">
        <v>4002</v>
      </c>
      <c r="E1628" s="38" t="s">
        <v>102</v>
      </c>
      <c r="F1628" s="37" t="s">
        <v>102</v>
      </c>
      <c r="G1628" s="38" t="s">
        <v>102</v>
      </c>
      <c r="H1628" s="39">
        <v>0</v>
      </c>
      <c r="I1628" s="39">
        <v>0</v>
      </c>
      <c r="J1628" s="38" t="s">
        <v>4485</v>
      </c>
      <c r="K1628" s="40">
        <v>1</v>
      </c>
      <c r="L1628" s="40" t="s">
        <v>2614</v>
      </c>
      <c r="M1628" s="37" t="s">
        <v>117</v>
      </c>
      <c r="N1628" s="41">
        <v>0</v>
      </c>
      <c r="O1628" s="41">
        <v>0</v>
      </c>
      <c r="P1628" s="41">
        <v>0</v>
      </c>
      <c r="Q1628" s="37" t="s">
        <v>102</v>
      </c>
      <c r="R1628" s="37" t="s">
        <v>102</v>
      </c>
      <c r="S1628" s="37" t="s">
        <v>102</v>
      </c>
      <c r="T1628" s="37" t="s">
        <v>466</v>
      </c>
      <c r="U1628" s="42">
        <v>4</v>
      </c>
    </row>
    <row r="1629" spans="2:21" ht="14.5" outlineLevel="3">
      <c r="B1629" s="43" t="s">
        <v>4581</v>
      </c>
      <c r="C1629" s="44" t="s">
        <v>4582</v>
      </c>
      <c r="D1629" s="45" t="s">
        <v>458</v>
      </c>
      <c r="E1629" s="46" t="s">
        <v>102</v>
      </c>
      <c r="F1629" s="45" t="s">
        <v>102</v>
      </c>
      <c r="G1629" s="46" t="s">
        <v>102</v>
      </c>
      <c r="H1629" s="47">
        <v>0</v>
      </c>
      <c r="I1629" s="47">
        <v>0</v>
      </c>
      <c r="J1629" s="46" t="s">
        <v>4485</v>
      </c>
      <c r="K1629" s="48">
        <v>1</v>
      </c>
      <c r="L1629" s="48" t="s">
        <v>2614</v>
      </c>
      <c r="M1629" s="45" t="s">
        <v>117</v>
      </c>
      <c r="N1629" s="49">
        <v>0</v>
      </c>
      <c r="O1629" s="49">
        <v>0</v>
      </c>
      <c r="P1629" s="49">
        <v>0</v>
      </c>
      <c r="Q1629" s="45" t="s">
        <v>102</v>
      </c>
      <c r="R1629" s="45" t="s">
        <v>102</v>
      </c>
      <c r="S1629" s="45" t="s">
        <v>102</v>
      </c>
      <c r="T1629" s="45" t="s">
        <v>2828</v>
      </c>
      <c r="U1629" s="50">
        <v>4</v>
      </c>
    </row>
    <row r="1630" spans="2:21" ht="14.5" outlineLevel="3">
      <c r="B1630" s="43" t="s">
        <v>4583</v>
      </c>
      <c r="C1630" s="44" t="s">
        <v>4584</v>
      </c>
      <c r="D1630" s="45" t="s">
        <v>111</v>
      </c>
      <c r="E1630" s="46" t="s">
        <v>102</v>
      </c>
      <c r="F1630" s="45" t="s">
        <v>102</v>
      </c>
      <c r="G1630" s="46" t="s">
        <v>102</v>
      </c>
      <c r="H1630" s="47">
        <v>0</v>
      </c>
      <c r="I1630" s="47">
        <v>0</v>
      </c>
      <c r="J1630" s="46" t="s">
        <v>4485</v>
      </c>
      <c r="K1630" s="48">
        <v>1</v>
      </c>
      <c r="L1630" s="48" t="s">
        <v>2614</v>
      </c>
      <c r="M1630" s="45" t="s">
        <v>117</v>
      </c>
      <c r="N1630" s="49">
        <v>0</v>
      </c>
      <c r="O1630" s="49">
        <v>0</v>
      </c>
      <c r="P1630" s="49">
        <v>0</v>
      </c>
      <c r="Q1630" s="45" t="s">
        <v>102</v>
      </c>
      <c r="R1630" s="45" t="s">
        <v>102</v>
      </c>
      <c r="S1630" s="45" t="s">
        <v>102</v>
      </c>
      <c r="T1630" s="45" t="s">
        <v>2773</v>
      </c>
      <c r="U1630" s="50">
        <v>4</v>
      </c>
    </row>
    <row r="1631" spans="2:21" ht="14.5" outlineLevel="2">
      <c r="B1631" s="35" t="s">
        <v>4585</v>
      </c>
      <c r="C1631" s="36" t="s">
        <v>4586</v>
      </c>
      <c r="D1631" s="37" t="s">
        <v>458</v>
      </c>
      <c r="E1631" s="38" t="s">
        <v>102</v>
      </c>
      <c r="F1631" s="37" t="s">
        <v>102</v>
      </c>
      <c r="G1631" s="38" t="s">
        <v>102</v>
      </c>
      <c r="H1631" s="39">
        <v>0</v>
      </c>
      <c r="I1631" s="39">
        <v>0</v>
      </c>
      <c r="J1631" s="38" t="s">
        <v>4485</v>
      </c>
      <c r="K1631" s="40">
        <v>1</v>
      </c>
      <c r="L1631" s="40" t="s">
        <v>2614</v>
      </c>
      <c r="M1631" s="37" t="s">
        <v>117</v>
      </c>
      <c r="N1631" s="41">
        <v>0</v>
      </c>
      <c r="O1631" s="41">
        <v>0</v>
      </c>
      <c r="P1631" s="41">
        <v>0</v>
      </c>
      <c r="Q1631" s="37" t="s">
        <v>102</v>
      </c>
      <c r="R1631" s="37" t="s">
        <v>102</v>
      </c>
      <c r="S1631" s="37" t="s">
        <v>102</v>
      </c>
      <c r="T1631" s="37" t="s">
        <v>2831</v>
      </c>
      <c r="U1631" s="42">
        <v>4</v>
      </c>
    </row>
    <row r="1632" spans="2:21" ht="14.5" outlineLevel="3">
      <c r="B1632" s="43" t="s">
        <v>4587</v>
      </c>
      <c r="C1632" s="44" t="s">
        <v>4588</v>
      </c>
      <c r="D1632" s="45" t="s">
        <v>392</v>
      </c>
      <c r="E1632" s="46" t="s">
        <v>102</v>
      </c>
      <c r="F1632" s="45" t="s">
        <v>102</v>
      </c>
      <c r="G1632" s="46" t="s">
        <v>102</v>
      </c>
      <c r="H1632" s="47">
        <v>0</v>
      </c>
      <c r="I1632" s="47">
        <v>0</v>
      </c>
      <c r="J1632" s="46" t="s">
        <v>4485</v>
      </c>
      <c r="K1632" s="48">
        <v>1</v>
      </c>
      <c r="L1632" s="48" t="s">
        <v>2614</v>
      </c>
      <c r="M1632" s="45" t="s">
        <v>117</v>
      </c>
      <c r="N1632" s="49">
        <v>0</v>
      </c>
      <c r="O1632" s="49">
        <v>0</v>
      </c>
      <c r="P1632" s="49">
        <v>0</v>
      </c>
      <c r="Q1632" s="45" t="s">
        <v>102</v>
      </c>
      <c r="R1632" s="45" t="s">
        <v>102</v>
      </c>
      <c r="S1632" s="45" t="s">
        <v>102</v>
      </c>
      <c r="T1632" s="45" t="s">
        <v>2666</v>
      </c>
      <c r="U1632" s="50">
        <v>4</v>
      </c>
    </row>
    <row r="1633" spans="2:21" ht="14.5" outlineLevel="3">
      <c r="B1633" s="43" t="s">
        <v>4589</v>
      </c>
      <c r="C1633" s="44" t="s">
        <v>4590</v>
      </c>
      <c r="D1633" s="45" t="s">
        <v>392</v>
      </c>
      <c r="E1633" s="46" t="s">
        <v>102</v>
      </c>
      <c r="F1633" s="45" t="s">
        <v>102</v>
      </c>
      <c r="G1633" s="46" t="s">
        <v>102</v>
      </c>
      <c r="H1633" s="47">
        <v>0</v>
      </c>
      <c r="I1633" s="47">
        <v>0</v>
      </c>
      <c r="J1633" s="46" t="s">
        <v>4485</v>
      </c>
      <c r="K1633" s="48">
        <v>1</v>
      </c>
      <c r="L1633" s="48" t="s">
        <v>2614</v>
      </c>
      <c r="M1633" s="45" t="s">
        <v>117</v>
      </c>
      <c r="N1633" s="49">
        <v>0</v>
      </c>
      <c r="O1633" s="49">
        <v>0</v>
      </c>
      <c r="P1633" s="49">
        <v>0</v>
      </c>
      <c r="Q1633" s="45" t="s">
        <v>102</v>
      </c>
      <c r="R1633" s="45" t="s">
        <v>102</v>
      </c>
      <c r="S1633" s="45" t="s">
        <v>102</v>
      </c>
      <c r="T1633" s="45" t="s">
        <v>3431</v>
      </c>
      <c r="U1633" s="50">
        <v>4</v>
      </c>
    </row>
    <row r="1634" spans="2:21" ht="14.5" outlineLevel="3">
      <c r="B1634" s="43" t="s">
        <v>4591</v>
      </c>
      <c r="C1634" s="44" t="s">
        <v>4592</v>
      </c>
      <c r="D1634" s="45" t="s">
        <v>102</v>
      </c>
      <c r="E1634" s="46" t="s">
        <v>102</v>
      </c>
      <c r="F1634" s="45" t="s">
        <v>102</v>
      </c>
      <c r="G1634" s="46" t="s">
        <v>102</v>
      </c>
      <c r="H1634" s="47">
        <v>0</v>
      </c>
      <c r="I1634" s="47">
        <v>0</v>
      </c>
      <c r="J1634" s="46" t="s">
        <v>102</v>
      </c>
      <c r="K1634" s="48">
        <v>0</v>
      </c>
      <c r="L1634" s="48" t="s">
        <v>102</v>
      </c>
      <c r="M1634" s="45" t="s">
        <v>102</v>
      </c>
      <c r="N1634" s="49">
        <v>0</v>
      </c>
      <c r="O1634" s="49">
        <v>0</v>
      </c>
      <c r="P1634" s="49">
        <v>0</v>
      </c>
      <c r="Q1634" s="45" t="s">
        <v>102</v>
      </c>
      <c r="R1634" s="45" t="s">
        <v>102</v>
      </c>
      <c r="S1634" s="45" t="s">
        <v>4593</v>
      </c>
      <c r="T1634" s="45" t="s">
        <v>102</v>
      </c>
      <c r="U1634" s="50">
        <v>3</v>
      </c>
    </row>
    <row r="1635" spans="2:21" ht="14.5" outlineLevel="3">
      <c r="B1635" s="43" t="s">
        <v>4594</v>
      </c>
      <c r="C1635" s="44" t="s">
        <v>4595</v>
      </c>
      <c r="D1635" s="45" t="s">
        <v>392</v>
      </c>
      <c r="E1635" s="46" t="s">
        <v>102</v>
      </c>
      <c r="F1635" s="45" t="s">
        <v>102</v>
      </c>
      <c r="G1635" s="46" t="s">
        <v>102</v>
      </c>
      <c r="H1635" s="47">
        <v>0</v>
      </c>
      <c r="I1635" s="47">
        <v>0</v>
      </c>
      <c r="J1635" s="46" t="s">
        <v>4485</v>
      </c>
      <c r="K1635" s="48">
        <v>1</v>
      </c>
      <c r="L1635" s="48" t="s">
        <v>2614</v>
      </c>
      <c r="M1635" s="45" t="s">
        <v>117</v>
      </c>
      <c r="N1635" s="49">
        <v>0</v>
      </c>
      <c r="O1635" s="49">
        <v>0</v>
      </c>
      <c r="P1635" s="49">
        <v>0</v>
      </c>
      <c r="Q1635" s="45" t="s">
        <v>102</v>
      </c>
      <c r="R1635" s="45" t="s">
        <v>102</v>
      </c>
      <c r="S1635" s="45" t="s">
        <v>102</v>
      </c>
      <c r="T1635" s="45" t="s">
        <v>1019</v>
      </c>
      <c r="U1635" s="50">
        <v>4</v>
      </c>
    </row>
    <row r="1636" spans="2:21" ht="14.5" outlineLevel="3">
      <c r="B1636" s="43" t="s">
        <v>4596</v>
      </c>
      <c r="C1636" s="44" t="s">
        <v>4597</v>
      </c>
      <c r="D1636" s="45" t="s">
        <v>458</v>
      </c>
      <c r="E1636" s="46" t="s">
        <v>102</v>
      </c>
      <c r="F1636" s="45" t="s">
        <v>102</v>
      </c>
      <c r="G1636" s="46" t="s">
        <v>102</v>
      </c>
      <c r="H1636" s="47">
        <v>0</v>
      </c>
      <c r="I1636" s="47">
        <v>0</v>
      </c>
      <c r="J1636" s="46" t="s">
        <v>4485</v>
      </c>
      <c r="K1636" s="48">
        <v>1</v>
      </c>
      <c r="L1636" s="48" t="s">
        <v>2614</v>
      </c>
      <c r="M1636" s="45" t="s">
        <v>117</v>
      </c>
      <c r="N1636" s="49">
        <v>0</v>
      </c>
      <c r="O1636" s="49">
        <v>0</v>
      </c>
      <c r="P1636" s="49">
        <v>0</v>
      </c>
      <c r="Q1636" s="45" t="s">
        <v>102</v>
      </c>
      <c r="R1636" s="45" t="s">
        <v>102</v>
      </c>
      <c r="S1636" s="45" t="s">
        <v>102</v>
      </c>
      <c r="T1636" s="45" t="s">
        <v>2828</v>
      </c>
      <c r="U1636" s="50">
        <v>4</v>
      </c>
    </row>
    <row r="1637" spans="2:21" ht="14.5" outlineLevel="3">
      <c r="B1637" s="43" t="s">
        <v>4598</v>
      </c>
      <c r="C1637" s="44" t="s">
        <v>4599</v>
      </c>
      <c r="D1637" s="45" t="s">
        <v>102</v>
      </c>
      <c r="E1637" s="46" t="s">
        <v>102</v>
      </c>
      <c r="F1637" s="45" t="s">
        <v>102</v>
      </c>
      <c r="G1637" s="46" t="s">
        <v>102</v>
      </c>
      <c r="H1637" s="47">
        <v>0</v>
      </c>
      <c r="I1637" s="47">
        <v>0</v>
      </c>
      <c r="J1637" s="46" t="s">
        <v>102</v>
      </c>
      <c r="K1637" s="48">
        <v>0</v>
      </c>
      <c r="L1637" s="48" t="s">
        <v>102</v>
      </c>
      <c r="M1637" s="45" t="s">
        <v>102</v>
      </c>
      <c r="N1637" s="49">
        <v>0</v>
      </c>
      <c r="O1637" s="49">
        <v>0</v>
      </c>
      <c r="P1637" s="49">
        <v>0</v>
      </c>
      <c r="Q1637" s="45" t="s">
        <v>102</v>
      </c>
      <c r="R1637" s="45" t="s">
        <v>102</v>
      </c>
      <c r="S1637" s="45" t="s">
        <v>4600</v>
      </c>
      <c r="T1637" s="45" t="s">
        <v>102</v>
      </c>
      <c r="U1637" s="50">
        <v>3</v>
      </c>
    </row>
    <row r="1638" spans="2:21" ht="14.5" outlineLevel="3">
      <c r="B1638" s="43" t="s">
        <v>4601</v>
      </c>
      <c r="C1638" s="44" t="s">
        <v>4602</v>
      </c>
      <c r="D1638" s="45" t="s">
        <v>276</v>
      </c>
      <c r="E1638" s="46" t="s">
        <v>102</v>
      </c>
      <c r="F1638" s="45" t="s">
        <v>102</v>
      </c>
      <c r="G1638" s="46" t="s">
        <v>102</v>
      </c>
      <c r="H1638" s="47">
        <v>0</v>
      </c>
      <c r="I1638" s="47">
        <v>0</v>
      </c>
      <c r="J1638" s="46" t="s">
        <v>4485</v>
      </c>
      <c r="K1638" s="48">
        <v>1</v>
      </c>
      <c r="L1638" s="48" t="s">
        <v>2614</v>
      </c>
      <c r="M1638" s="45" t="s">
        <v>117</v>
      </c>
      <c r="N1638" s="49">
        <v>0</v>
      </c>
      <c r="O1638" s="49">
        <v>0</v>
      </c>
      <c r="P1638" s="49">
        <v>0</v>
      </c>
      <c r="Q1638" s="45" t="s">
        <v>102</v>
      </c>
      <c r="R1638" s="45" t="s">
        <v>102</v>
      </c>
      <c r="S1638" s="45" t="s">
        <v>102</v>
      </c>
      <c r="T1638" s="45" t="s">
        <v>118</v>
      </c>
      <c r="U1638" s="50">
        <v>4</v>
      </c>
    </row>
    <row r="1639" spans="2:21" ht="14.5" outlineLevel="3">
      <c r="B1639" s="43" t="s">
        <v>4603</v>
      </c>
      <c r="C1639" s="44" t="s">
        <v>4604</v>
      </c>
      <c r="D1639" s="45" t="s">
        <v>392</v>
      </c>
      <c r="E1639" s="46" t="s">
        <v>102</v>
      </c>
      <c r="F1639" s="45" t="s">
        <v>102</v>
      </c>
      <c r="G1639" s="46" t="s">
        <v>102</v>
      </c>
      <c r="H1639" s="47">
        <v>0</v>
      </c>
      <c r="I1639" s="47">
        <v>0</v>
      </c>
      <c r="J1639" s="46" t="s">
        <v>4485</v>
      </c>
      <c r="K1639" s="48">
        <v>1</v>
      </c>
      <c r="L1639" s="48" t="s">
        <v>2614</v>
      </c>
      <c r="M1639" s="45" t="s">
        <v>117</v>
      </c>
      <c r="N1639" s="49">
        <v>0</v>
      </c>
      <c r="O1639" s="49">
        <v>0</v>
      </c>
      <c r="P1639" s="49">
        <v>0</v>
      </c>
      <c r="Q1639" s="45" t="s">
        <v>102</v>
      </c>
      <c r="R1639" s="45" t="s">
        <v>102</v>
      </c>
      <c r="S1639" s="45" t="s">
        <v>102</v>
      </c>
      <c r="T1639" s="45" t="s">
        <v>138</v>
      </c>
      <c r="U1639" s="50">
        <v>4</v>
      </c>
    </row>
    <row r="1640" spans="2:21" ht="14.5" outlineLevel="3">
      <c r="B1640" s="43" t="s">
        <v>4605</v>
      </c>
      <c r="C1640" s="44" t="s">
        <v>4606</v>
      </c>
      <c r="D1640" s="45" t="s">
        <v>392</v>
      </c>
      <c r="E1640" s="46" t="s">
        <v>102</v>
      </c>
      <c r="F1640" s="45" t="s">
        <v>102</v>
      </c>
      <c r="G1640" s="46" t="s">
        <v>102</v>
      </c>
      <c r="H1640" s="47">
        <v>0</v>
      </c>
      <c r="I1640" s="47">
        <v>0</v>
      </c>
      <c r="J1640" s="46" t="s">
        <v>4485</v>
      </c>
      <c r="K1640" s="48">
        <v>1</v>
      </c>
      <c r="L1640" s="48" t="s">
        <v>2614</v>
      </c>
      <c r="M1640" s="45" t="s">
        <v>117</v>
      </c>
      <c r="N1640" s="49">
        <v>0</v>
      </c>
      <c r="O1640" s="49">
        <v>0</v>
      </c>
      <c r="P1640" s="49">
        <v>0</v>
      </c>
      <c r="Q1640" s="45" t="s">
        <v>102</v>
      </c>
      <c r="R1640" s="45" t="s">
        <v>102</v>
      </c>
      <c r="S1640" s="45" t="s">
        <v>102</v>
      </c>
      <c r="T1640" s="45" t="s">
        <v>192</v>
      </c>
      <c r="U1640" s="50">
        <v>4</v>
      </c>
    </row>
    <row r="1641" spans="2:21" ht="14.5" outlineLevel="3">
      <c r="B1641" s="43" t="s">
        <v>4607</v>
      </c>
      <c r="C1641" s="44" t="s">
        <v>4608</v>
      </c>
      <c r="D1641" s="45" t="s">
        <v>392</v>
      </c>
      <c r="E1641" s="46" t="s">
        <v>102</v>
      </c>
      <c r="F1641" s="45" t="s">
        <v>102</v>
      </c>
      <c r="G1641" s="46" t="s">
        <v>102</v>
      </c>
      <c r="H1641" s="47">
        <v>0</v>
      </c>
      <c r="I1641" s="47">
        <v>0</v>
      </c>
      <c r="J1641" s="46" t="s">
        <v>4485</v>
      </c>
      <c r="K1641" s="48">
        <v>1</v>
      </c>
      <c r="L1641" s="48" t="s">
        <v>2614</v>
      </c>
      <c r="M1641" s="45" t="s">
        <v>117</v>
      </c>
      <c r="N1641" s="49">
        <v>0</v>
      </c>
      <c r="O1641" s="49">
        <v>0</v>
      </c>
      <c r="P1641" s="49">
        <v>0</v>
      </c>
      <c r="Q1641" s="45" t="s">
        <v>102</v>
      </c>
      <c r="R1641" s="45" t="s">
        <v>102</v>
      </c>
      <c r="S1641" s="45" t="s">
        <v>102</v>
      </c>
      <c r="T1641" s="45" t="s">
        <v>615</v>
      </c>
      <c r="U1641" s="50">
        <v>4</v>
      </c>
    </row>
    <row r="1642" spans="2:21" ht="14.5" outlineLevel="3">
      <c r="B1642" s="43" t="s">
        <v>4609</v>
      </c>
      <c r="C1642" s="44" t="s">
        <v>4610</v>
      </c>
      <c r="D1642" s="45" t="s">
        <v>392</v>
      </c>
      <c r="E1642" s="46" t="s">
        <v>102</v>
      </c>
      <c r="F1642" s="45" t="s">
        <v>102</v>
      </c>
      <c r="G1642" s="46" t="s">
        <v>102</v>
      </c>
      <c r="H1642" s="47">
        <v>0</v>
      </c>
      <c r="I1642" s="47">
        <v>0</v>
      </c>
      <c r="J1642" s="46" t="s">
        <v>4485</v>
      </c>
      <c r="K1642" s="48">
        <v>1</v>
      </c>
      <c r="L1642" s="48" t="s">
        <v>2614</v>
      </c>
      <c r="M1642" s="45" t="s">
        <v>117</v>
      </c>
      <c r="N1642" s="49">
        <v>0</v>
      </c>
      <c r="O1642" s="49">
        <v>0</v>
      </c>
      <c r="P1642" s="49">
        <v>0</v>
      </c>
      <c r="Q1642" s="45" t="s">
        <v>102</v>
      </c>
      <c r="R1642" s="45" t="s">
        <v>102</v>
      </c>
      <c r="S1642" s="45" t="s">
        <v>102</v>
      </c>
      <c r="T1642" s="45" t="s">
        <v>268</v>
      </c>
      <c r="U1642" s="50">
        <v>4</v>
      </c>
    </row>
    <row r="1643" spans="2:21" ht="14.5" outlineLevel="3">
      <c r="B1643" s="43" t="s">
        <v>4611</v>
      </c>
      <c r="C1643" s="44" t="s">
        <v>4612</v>
      </c>
      <c r="D1643" s="45" t="s">
        <v>458</v>
      </c>
      <c r="E1643" s="46" t="s">
        <v>102</v>
      </c>
      <c r="F1643" s="45" t="s">
        <v>102</v>
      </c>
      <c r="G1643" s="46" t="s">
        <v>102</v>
      </c>
      <c r="H1643" s="47">
        <v>0</v>
      </c>
      <c r="I1643" s="47">
        <v>0</v>
      </c>
      <c r="J1643" s="46" t="s">
        <v>4485</v>
      </c>
      <c r="K1643" s="48">
        <v>1</v>
      </c>
      <c r="L1643" s="48" t="s">
        <v>2614</v>
      </c>
      <c r="M1643" s="45" t="s">
        <v>117</v>
      </c>
      <c r="N1643" s="49">
        <v>0</v>
      </c>
      <c r="O1643" s="49">
        <v>0</v>
      </c>
      <c r="P1643" s="49">
        <v>0</v>
      </c>
      <c r="Q1643" s="45" t="s">
        <v>102</v>
      </c>
      <c r="R1643" s="45" t="s">
        <v>102</v>
      </c>
      <c r="S1643" s="45" t="s">
        <v>102</v>
      </c>
      <c r="T1643" s="45" t="s">
        <v>208</v>
      </c>
      <c r="U1643" s="50">
        <v>4</v>
      </c>
    </row>
    <row r="1644" spans="2:21" ht="14.5" outlineLevel="3">
      <c r="B1644" s="43" t="s">
        <v>4613</v>
      </c>
      <c r="C1644" s="44" t="s">
        <v>4614</v>
      </c>
      <c r="D1644" s="45" t="s">
        <v>458</v>
      </c>
      <c r="E1644" s="46" t="s">
        <v>102</v>
      </c>
      <c r="F1644" s="45" t="s">
        <v>102</v>
      </c>
      <c r="G1644" s="46" t="s">
        <v>102</v>
      </c>
      <c r="H1644" s="47">
        <v>0</v>
      </c>
      <c r="I1644" s="47">
        <v>0</v>
      </c>
      <c r="J1644" s="46" t="s">
        <v>4485</v>
      </c>
      <c r="K1644" s="48">
        <v>1</v>
      </c>
      <c r="L1644" s="48" t="s">
        <v>2614</v>
      </c>
      <c r="M1644" s="45" t="s">
        <v>117</v>
      </c>
      <c r="N1644" s="49">
        <v>0</v>
      </c>
      <c r="O1644" s="49">
        <v>0</v>
      </c>
      <c r="P1644" s="49">
        <v>0</v>
      </c>
      <c r="Q1644" s="45" t="s">
        <v>102</v>
      </c>
      <c r="R1644" s="45" t="s">
        <v>102</v>
      </c>
      <c r="S1644" s="45" t="s">
        <v>102</v>
      </c>
      <c r="T1644" s="45" t="s">
        <v>303</v>
      </c>
      <c r="U1644" s="50">
        <v>4</v>
      </c>
    </row>
    <row r="1645" spans="2:21" ht="14.5" outlineLevel="3">
      <c r="B1645" s="43" t="s">
        <v>4615</v>
      </c>
      <c r="C1645" s="44" t="s">
        <v>4616</v>
      </c>
      <c r="D1645" s="45" t="s">
        <v>276</v>
      </c>
      <c r="E1645" s="46" t="s">
        <v>102</v>
      </c>
      <c r="F1645" s="45" t="s">
        <v>102</v>
      </c>
      <c r="G1645" s="46" t="s">
        <v>102</v>
      </c>
      <c r="H1645" s="47">
        <v>0</v>
      </c>
      <c r="I1645" s="47">
        <v>0</v>
      </c>
      <c r="J1645" s="46" t="s">
        <v>4485</v>
      </c>
      <c r="K1645" s="48">
        <v>1</v>
      </c>
      <c r="L1645" s="48" t="s">
        <v>2614</v>
      </c>
      <c r="M1645" s="45" t="s">
        <v>117</v>
      </c>
      <c r="N1645" s="49">
        <v>0</v>
      </c>
      <c r="O1645" s="49">
        <v>0</v>
      </c>
      <c r="P1645" s="49">
        <v>0</v>
      </c>
      <c r="Q1645" s="45" t="s">
        <v>102</v>
      </c>
      <c r="R1645" s="45" t="s">
        <v>102</v>
      </c>
      <c r="S1645" s="45" t="s">
        <v>102</v>
      </c>
      <c r="T1645" s="45" t="s">
        <v>736</v>
      </c>
      <c r="U1645" s="50">
        <v>4</v>
      </c>
    </row>
    <row r="1646" spans="2:21" ht="14.5" outlineLevel="3">
      <c r="B1646" s="43" t="s">
        <v>4617</v>
      </c>
      <c r="C1646" s="44" t="s">
        <v>4618</v>
      </c>
      <c r="D1646" s="45" t="s">
        <v>276</v>
      </c>
      <c r="E1646" s="46" t="s">
        <v>102</v>
      </c>
      <c r="F1646" s="45" t="s">
        <v>102</v>
      </c>
      <c r="G1646" s="46" t="s">
        <v>102</v>
      </c>
      <c r="H1646" s="47">
        <v>0</v>
      </c>
      <c r="I1646" s="47">
        <v>0</v>
      </c>
      <c r="J1646" s="46" t="s">
        <v>4485</v>
      </c>
      <c r="K1646" s="48">
        <v>1</v>
      </c>
      <c r="L1646" s="48" t="s">
        <v>2614</v>
      </c>
      <c r="M1646" s="45" t="s">
        <v>117</v>
      </c>
      <c r="N1646" s="49">
        <v>0</v>
      </c>
      <c r="O1646" s="49">
        <v>0</v>
      </c>
      <c r="P1646" s="49">
        <v>0</v>
      </c>
      <c r="Q1646" s="45" t="s">
        <v>102</v>
      </c>
      <c r="R1646" s="45" t="s">
        <v>102</v>
      </c>
      <c r="S1646" s="45" t="s">
        <v>102</v>
      </c>
      <c r="T1646" s="45" t="s">
        <v>741</v>
      </c>
      <c r="U1646" s="50">
        <v>4</v>
      </c>
    </row>
    <row r="1647" spans="2:21" ht="14.5" outlineLevel="3">
      <c r="B1647" s="43" t="s">
        <v>4619</v>
      </c>
      <c r="C1647" s="44" t="s">
        <v>4620</v>
      </c>
      <c r="D1647" s="45" t="s">
        <v>276</v>
      </c>
      <c r="E1647" s="46" t="s">
        <v>102</v>
      </c>
      <c r="F1647" s="45" t="s">
        <v>102</v>
      </c>
      <c r="G1647" s="46" t="s">
        <v>102</v>
      </c>
      <c r="H1647" s="47">
        <v>0</v>
      </c>
      <c r="I1647" s="47">
        <v>0</v>
      </c>
      <c r="J1647" s="46" t="s">
        <v>4485</v>
      </c>
      <c r="K1647" s="48">
        <v>1</v>
      </c>
      <c r="L1647" s="48" t="s">
        <v>2614</v>
      </c>
      <c r="M1647" s="45" t="s">
        <v>117</v>
      </c>
      <c r="N1647" s="49">
        <v>0</v>
      </c>
      <c r="O1647" s="49">
        <v>0</v>
      </c>
      <c r="P1647" s="49">
        <v>0</v>
      </c>
      <c r="Q1647" s="45" t="s">
        <v>102</v>
      </c>
      <c r="R1647" s="45" t="s">
        <v>102</v>
      </c>
      <c r="S1647" s="45" t="s">
        <v>102</v>
      </c>
      <c r="T1647" s="45" t="s">
        <v>243</v>
      </c>
      <c r="U1647" s="50">
        <v>4</v>
      </c>
    </row>
    <row r="1648" spans="2:21" ht="14.5" outlineLevel="3">
      <c r="B1648" s="43" t="s">
        <v>4621</v>
      </c>
      <c r="C1648" s="44" t="s">
        <v>4622</v>
      </c>
      <c r="D1648" s="45" t="s">
        <v>276</v>
      </c>
      <c r="E1648" s="46" t="s">
        <v>102</v>
      </c>
      <c r="F1648" s="45" t="s">
        <v>102</v>
      </c>
      <c r="G1648" s="46" t="s">
        <v>102</v>
      </c>
      <c r="H1648" s="47">
        <v>0</v>
      </c>
      <c r="I1648" s="47">
        <v>0</v>
      </c>
      <c r="J1648" s="46" t="s">
        <v>4485</v>
      </c>
      <c r="K1648" s="48">
        <v>1</v>
      </c>
      <c r="L1648" s="48" t="s">
        <v>2614</v>
      </c>
      <c r="M1648" s="45" t="s">
        <v>117</v>
      </c>
      <c r="N1648" s="49">
        <v>0</v>
      </c>
      <c r="O1648" s="49">
        <v>0</v>
      </c>
      <c r="P1648" s="49">
        <v>0</v>
      </c>
      <c r="Q1648" s="45" t="s">
        <v>102</v>
      </c>
      <c r="R1648" s="45" t="s">
        <v>102</v>
      </c>
      <c r="S1648" s="45" t="s">
        <v>102</v>
      </c>
      <c r="T1648" s="45" t="s">
        <v>750</v>
      </c>
      <c r="U1648" s="50">
        <v>4</v>
      </c>
    </row>
    <row r="1649" spans="2:21" ht="14.5" outlineLevel="3">
      <c r="B1649" s="43" t="s">
        <v>4623</v>
      </c>
      <c r="C1649" s="44" t="s">
        <v>4624</v>
      </c>
      <c r="D1649" s="45" t="s">
        <v>276</v>
      </c>
      <c r="E1649" s="46" t="s">
        <v>102</v>
      </c>
      <c r="F1649" s="45" t="s">
        <v>102</v>
      </c>
      <c r="G1649" s="46" t="s">
        <v>102</v>
      </c>
      <c r="H1649" s="47">
        <v>0</v>
      </c>
      <c r="I1649" s="47">
        <v>0</v>
      </c>
      <c r="J1649" s="46" t="s">
        <v>4485</v>
      </c>
      <c r="K1649" s="48">
        <v>1</v>
      </c>
      <c r="L1649" s="48" t="s">
        <v>2614</v>
      </c>
      <c r="M1649" s="45" t="s">
        <v>117</v>
      </c>
      <c r="N1649" s="49">
        <v>0</v>
      </c>
      <c r="O1649" s="49">
        <v>0</v>
      </c>
      <c r="P1649" s="49">
        <v>0</v>
      </c>
      <c r="Q1649" s="45" t="s">
        <v>102</v>
      </c>
      <c r="R1649" s="45" t="s">
        <v>102</v>
      </c>
      <c r="S1649" s="45" t="s">
        <v>102</v>
      </c>
      <c r="T1649" s="45" t="s">
        <v>755</v>
      </c>
      <c r="U1649" s="50">
        <v>4</v>
      </c>
    </row>
    <row r="1650" spans="2:21" ht="14.5" outlineLevel="3">
      <c r="B1650" s="43" t="s">
        <v>4625</v>
      </c>
      <c r="C1650" s="44" t="s">
        <v>4626</v>
      </c>
      <c r="D1650" s="45" t="s">
        <v>276</v>
      </c>
      <c r="E1650" s="46" t="s">
        <v>102</v>
      </c>
      <c r="F1650" s="45" t="s">
        <v>102</v>
      </c>
      <c r="G1650" s="46" t="s">
        <v>102</v>
      </c>
      <c r="H1650" s="47">
        <v>0</v>
      </c>
      <c r="I1650" s="47">
        <v>0</v>
      </c>
      <c r="J1650" s="46" t="s">
        <v>4485</v>
      </c>
      <c r="K1650" s="48">
        <v>1</v>
      </c>
      <c r="L1650" s="48" t="s">
        <v>2614</v>
      </c>
      <c r="M1650" s="45" t="s">
        <v>117</v>
      </c>
      <c r="N1650" s="49">
        <v>0</v>
      </c>
      <c r="O1650" s="49">
        <v>0</v>
      </c>
      <c r="P1650" s="49">
        <v>0</v>
      </c>
      <c r="Q1650" s="45" t="s">
        <v>102</v>
      </c>
      <c r="R1650" s="45" t="s">
        <v>102</v>
      </c>
      <c r="S1650" s="45" t="s">
        <v>102</v>
      </c>
      <c r="T1650" s="45" t="s">
        <v>760</v>
      </c>
      <c r="U1650" s="50">
        <v>4</v>
      </c>
    </row>
    <row r="1651" spans="2:21" ht="14.5" outlineLevel="3">
      <c r="B1651" s="43" t="s">
        <v>4627</v>
      </c>
      <c r="C1651" s="44" t="s">
        <v>4628</v>
      </c>
      <c r="D1651" s="45" t="s">
        <v>276</v>
      </c>
      <c r="E1651" s="46" t="s">
        <v>102</v>
      </c>
      <c r="F1651" s="45" t="s">
        <v>102</v>
      </c>
      <c r="G1651" s="46" t="s">
        <v>102</v>
      </c>
      <c r="H1651" s="47">
        <v>0</v>
      </c>
      <c r="I1651" s="47">
        <v>0</v>
      </c>
      <c r="J1651" s="46" t="s">
        <v>4485</v>
      </c>
      <c r="K1651" s="48">
        <v>1</v>
      </c>
      <c r="L1651" s="48" t="s">
        <v>2614</v>
      </c>
      <c r="M1651" s="45" t="s">
        <v>117</v>
      </c>
      <c r="N1651" s="49">
        <v>0</v>
      </c>
      <c r="O1651" s="49">
        <v>0</v>
      </c>
      <c r="P1651" s="49">
        <v>0</v>
      </c>
      <c r="Q1651" s="45" t="s">
        <v>102</v>
      </c>
      <c r="R1651" s="45" t="s">
        <v>102</v>
      </c>
      <c r="S1651" s="45" t="s">
        <v>102</v>
      </c>
      <c r="T1651" s="45" t="s">
        <v>765</v>
      </c>
      <c r="U1651" s="50">
        <v>4</v>
      </c>
    </row>
    <row r="1652" spans="2:21" ht="14.5" outlineLevel="3">
      <c r="B1652" s="43" t="s">
        <v>4629</v>
      </c>
      <c r="C1652" s="44" t="s">
        <v>4630</v>
      </c>
      <c r="D1652" s="45" t="s">
        <v>276</v>
      </c>
      <c r="E1652" s="46" t="s">
        <v>102</v>
      </c>
      <c r="F1652" s="45" t="s">
        <v>102</v>
      </c>
      <c r="G1652" s="46" t="s">
        <v>102</v>
      </c>
      <c r="H1652" s="47">
        <v>0</v>
      </c>
      <c r="I1652" s="47">
        <v>0</v>
      </c>
      <c r="J1652" s="46" t="s">
        <v>4485</v>
      </c>
      <c r="K1652" s="48">
        <v>1</v>
      </c>
      <c r="L1652" s="48" t="s">
        <v>2614</v>
      </c>
      <c r="M1652" s="45" t="s">
        <v>117</v>
      </c>
      <c r="N1652" s="49">
        <v>0</v>
      </c>
      <c r="O1652" s="49">
        <v>0</v>
      </c>
      <c r="P1652" s="49">
        <v>0</v>
      </c>
      <c r="Q1652" s="45" t="s">
        <v>102</v>
      </c>
      <c r="R1652" s="45" t="s">
        <v>102</v>
      </c>
      <c r="S1652" s="45" t="s">
        <v>102</v>
      </c>
      <c r="T1652" s="45" t="s">
        <v>770</v>
      </c>
      <c r="U1652" s="50">
        <v>4</v>
      </c>
    </row>
    <row r="1653" spans="2:21" ht="14.5" outlineLevel="3">
      <c r="B1653" s="43" t="s">
        <v>4631</v>
      </c>
      <c r="C1653" s="44" t="s">
        <v>4632</v>
      </c>
      <c r="D1653" s="45" t="s">
        <v>276</v>
      </c>
      <c r="E1653" s="46" t="s">
        <v>102</v>
      </c>
      <c r="F1653" s="45" t="s">
        <v>102</v>
      </c>
      <c r="G1653" s="46" t="s">
        <v>102</v>
      </c>
      <c r="H1653" s="47">
        <v>0</v>
      </c>
      <c r="I1653" s="47">
        <v>0</v>
      </c>
      <c r="J1653" s="46" t="s">
        <v>4485</v>
      </c>
      <c r="K1653" s="48">
        <v>1</v>
      </c>
      <c r="L1653" s="48" t="s">
        <v>2614</v>
      </c>
      <c r="M1653" s="45" t="s">
        <v>117</v>
      </c>
      <c r="N1653" s="49">
        <v>0</v>
      </c>
      <c r="O1653" s="49">
        <v>0</v>
      </c>
      <c r="P1653" s="49">
        <v>0</v>
      </c>
      <c r="Q1653" s="45" t="s">
        <v>102</v>
      </c>
      <c r="R1653" s="45" t="s">
        <v>102</v>
      </c>
      <c r="S1653" s="45" t="s">
        <v>102</v>
      </c>
      <c r="T1653" s="45" t="s">
        <v>774</v>
      </c>
      <c r="U1653" s="50">
        <v>4</v>
      </c>
    </row>
    <row r="1654" spans="2:21" ht="14.5" outlineLevel="3">
      <c r="B1654" s="43" t="s">
        <v>4633</v>
      </c>
      <c r="C1654" s="44" t="s">
        <v>4634</v>
      </c>
      <c r="D1654" s="45" t="s">
        <v>458</v>
      </c>
      <c r="E1654" s="46" t="s">
        <v>102</v>
      </c>
      <c r="F1654" s="45" t="s">
        <v>102</v>
      </c>
      <c r="G1654" s="46" t="s">
        <v>102</v>
      </c>
      <c r="H1654" s="47">
        <v>0</v>
      </c>
      <c r="I1654" s="47">
        <v>0</v>
      </c>
      <c r="J1654" s="46" t="s">
        <v>4485</v>
      </c>
      <c r="K1654" s="48">
        <v>1</v>
      </c>
      <c r="L1654" s="48" t="s">
        <v>2614</v>
      </c>
      <c r="M1654" s="45" t="s">
        <v>117</v>
      </c>
      <c r="N1654" s="49">
        <v>0</v>
      </c>
      <c r="O1654" s="49">
        <v>0</v>
      </c>
      <c r="P1654" s="49">
        <v>0</v>
      </c>
      <c r="Q1654" s="45" t="s">
        <v>102</v>
      </c>
      <c r="R1654" s="45" t="s">
        <v>102</v>
      </c>
      <c r="S1654" s="45" t="s">
        <v>102</v>
      </c>
      <c r="T1654" s="45" t="s">
        <v>3415</v>
      </c>
      <c r="U1654" s="50">
        <v>4</v>
      </c>
    </row>
    <row r="1655" spans="2:21" ht="14.5" outlineLevel="3">
      <c r="B1655" s="43" t="s">
        <v>4635</v>
      </c>
      <c r="C1655" s="44" t="s">
        <v>4636</v>
      </c>
      <c r="D1655" s="45" t="s">
        <v>458</v>
      </c>
      <c r="E1655" s="46" t="s">
        <v>102</v>
      </c>
      <c r="F1655" s="45" t="s">
        <v>102</v>
      </c>
      <c r="G1655" s="46" t="s">
        <v>102</v>
      </c>
      <c r="H1655" s="47">
        <v>0</v>
      </c>
      <c r="I1655" s="47">
        <v>0</v>
      </c>
      <c r="J1655" s="46" t="s">
        <v>4485</v>
      </c>
      <c r="K1655" s="48">
        <v>1</v>
      </c>
      <c r="L1655" s="48" t="s">
        <v>2614</v>
      </c>
      <c r="M1655" s="45" t="s">
        <v>117</v>
      </c>
      <c r="N1655" s="49">
        <v>0</v>
      </c>
      <c r="O1655" s="49">
        <v>0</v>
      </c>
      <c r="P1655" s="49">
        <v>0</v>
      </c>
      <c r="Q1655" s="45" t="s">
        <v>102</v>
      </c>
      <c r="R1655" s="45" t="s">
        <v>102</v>
      </c>
      <c r="S1655" s="45" t="s">
        <v>102</v>
      </c>
      <c r="T1655" s="45" t="s">
        <v>3418</v>
      </c>
      <c r="U1655" s="50">
        <v>4</v>
      </c>
    </row>
    <row r="1656" spans="2:21" ht="14.5" outlineLevel="2">
      <c r="B1656" s="35" t="s">
        <v>4637</v>
      </c>
      <c r="C1656" s="36" t="s">
        <v>4638</v>
      </c>
      <c r="D1656" s="37" t="s">
        <v>458</v>
      </c>
      <c r="E1656" s="38" t="s">
        <v>102</v>
      </c>
      <c r="F1656" s="37" t="s">
        <v>102</v>
      </c>
      <c r="G1656" s="38" t="s">
        <v>102</v>
      </c>
      <c r="H1656" s="39">
        <v>0</v>
      </c>
      <c r="I1656" s="39">
        <v>0</v>
      </c>
      <c r="J1656" s="38" t="s">
        <v>4485</v>
      </c>
      <c r="K1656" s="40">
        <v>1</v>
      </c>
      <c r="L1656" s="40" t="s">
        <v>2614</v>
      </c>
      <c r="M1656" s="37" t="s">
        <v>117</v>
      </c>
      <c r="N1656" s="41">
        <v>0</v>
      </c>
      <c r="O1656" s="41">
        <v>0</v>
      </c>
      <c r="P1656" s="41">
        <v>0</v>
      </c>
      <c r="Q1656" s="37" t="s">
        <v>102</v>
      </c>
      <c r="R1656" s="37" t="s">
        <v>102</v>
      </c>
      <c r="S1656" s="37" t="s">
        <v>102</v>
      </c>
      <c r="T1656" s="37" t="s">
        <v>3421</v>
      </c>
      <c r="U1656" s="42">
        <v>4</v>
      </c>
    </row>
    <row r="1657" spans="2:21" ht="14.5" outlineLevel="3">
      <c r="B1657" s="43" t="s">
        <v>4639</v>
      </c>
      <c r="C1657" s="44" t="s">
        <v>4640</v>
      </c>
      <c r="D1657" s="45" t="s">
        <v>458</v>
      </c>
      <c r="E1657" s="46" t="s">
        <v>102</v>
      </c>
      <c r="F1657" s="45" t="s">
        <v>102</v>
      </c>
      <c r="G1657" s="46" t="s">
        <v>102</v>
      </c>
      <c r="H1657" s="47">
        <v>0</v>
      </c>
      <c r="I1657" s="47">
        <v>0</v>
      </c>
      <c r="J1657" s="46" t="s">
        <v>4485</v>
      </c>
      <c r="K1657" s="48">
        <v>1</v>
      </c>
      <c r="L1657" s="48" t="s">
        <v>2614</v>
      </c>
      <c r="M1657" s="45" t="s">
        <v>117</v>
      </c>
      <c r="N1657" s="49">
        <v>0</v>
      </c>
      <c r="O1657" s="49">
        <v>0</v>
      </c>
      <c r="P1657" s="49">
        <v>0</v>
      </c>
      <c r="Q1657" s="45" t="s">
        <v>102</v>
      </c>
      <c r="R1657" s="45" t="s">
        <v>102</v>
      </c>
      <c r="S1657" s="45" t="s">
        <v>102</v>
      </c>
      <c r="T1657" s="45" t="s">
        <v>3424</v>
      </c>
      <c r="U1657" s="50">
        <v>4</v>
      </c>
    </row>
    <row r="1658" spans="2:21" ht="14.5" outlineLevel="3">
      <c r="B1658" s="43" t="s">
        <v>4641</v>
      </c>
      <c r="C1658" s="44" t="s">
        <v>4642</v>
      </c>
      <c r="D1658" s="45" t="s">
        <v>458</v>
      </c>
      <c r="E1658" s="46" t="s">
        <v>102</v>
      </c>
      <c r="F1658" s="45" t="s">
        <v>102</v>
      </c>
      <c r="G1658" s="46" t="s">
        <v>102</v>
      </c>
      <c r="H1658" s="47">
        <v>0</v>
      </c>
      <c r="I1658" s="47">
        <v>0</v>
      </c>
      <c r="J1658" s="46" t="s">
        <v>4485</v>
      </c>
      <c r="K1658" s="48">
        <v>1</v>
      </c>
      <c r="L1658" s="48" t="s">
        <v>2614</v>
      </c>
      <c r="M1658" s="45" t="s">
        <v>117</v>
      </c>
      <c r="N1658" s="49">
        <v>0</v>
      </c>
      <c r="O1658" s="49">
        <v>0</v>
      </c>
      <c r="P1658" s="49">
        <v>0</v>
      </c>
      <c r="Q1658" s="45" t="s">
        <v>102</v>
      </c>
      <c r="R1658" s="45" t="s">
        <v>102</v>
      </c>
      <c r="S1658" s="45" t="s">
        <v>102</v>
      </c>
      <c r="T1658" s="45" t="s">
        <v>4005</v>
      </c>
      <c r="U1658" s="50">
        <v>4</v>
      </c>
    </row>
    <row r="1659" spans="2:21" ht="14.5" outlineLevel="3">
      <c r="B1659" s="43" t="s">
        <v>4643</v>
      </c>
      <c r="C1659" s="44" t="s">
        <v>4644</v>
      </c>
      <c r="D1659" s="45" t="s">
        <v>458</v>
      </c>
      <c r="E1659" s="46" t="s">
        <v>102</v>
      </c>
      <c r="F1659" s="45" t="s">
        <v>102</v>
      </c>
      <c r="G1659" s="46" t="s">
        <v>102</v>
      </c>
      <c r="H1659" s="47">
        <v>0</v>
      </c>
      <c r="I1659" s="47">
        <v>0</v>
      </c>
      <c r="J1659" s="46" t="s">
        <v>4485</v>
      </c>
      <c r="K1659" s="48">
        <v>1</v>
      </c>
      <c r="L1659" s="48" t="s">
        <v>2614</v>
      </c>
      <c r="M1659" s="45" t="s">
        <v>117</v>
      </c>
      <c r="N1659" s="49">
        <v>0</v>
      </c>
      <c r="O1659" s="49">
        <v>0</v>
      </c>
      <c r="P1659" s="49">
        <v>0</v>
      </c>
      <c r="Q1659" s="45" t="s">
        <v>102</v>
      </c>
      <c r="R1659" s="45" t="s">
        <v>102</v>
      </c>
      <c r="S1659" s="45" t="s">
        <v>102</v>
      </c>
      <c r="T1659" s="45" t="s">
        <v>4645</v>
      </c>
      <c r="U1659" s="50">
        <v>4</v>
      </c>
    </row>
    <row r="1660" spans="2:21" ht="14.5" outlineLevel="2">
      <c r="B1660" s="35" t="s">
        <v>4646</v>
      </c>
      <c r="C1660" s="36" t="s">
        <v>4647</v>
      </c>
      <c r="D1660" s="37" t="s">
        <v>458</v>
      </c>
      <c r="E1660" s="38" t="s">
        <v>102</v>
      </c>
      <c r="F1660" s="37" t="s">
        <v>102</v>
      </c>
      <c r="G1660" s="38" t="s">
        <v>102</v>
      </c>
      <c r="H1660" s="39">
        <v>0</v>
      </c>
      <c r="I1660" s="39">
        <v>0</v>
      </c>
      <c r="J1660" s="38" t="s">
        <v>4485</v>
      </c>
      <c r="K1660" s="40">
        <v>1</v>
      </c>
      <c r="L1660" s="40" t="s">
        <v>2614</v>
      </c>
      <c r="M1660" s="37" t="s">
        <v>117</v>
      </c>
      <c r="N1660" s="41">
        <v>0</v>
      </c>
      <c r="O1660" s="41">
        <v>0</v>
      </c>
      <c r="P1660" s="41">
        <v>0</v>
      </c>
      <c r="Q1660" s="37" t="s">
        <v>102</v>
      </c>
      <c r="R1660" s="37" t="s">
        <v>102</v>
      </c>
      <c r="S1660" s="37" t="s">
        <v>102</v>
      </c>
      <c r="T1660" s="37" t="s">
        <v>4648</v>
      </c>
      <c r="U1660" s="42">
        <v>4</v>
      </c>
    </row>
    <row r="1661" spans="2:21" ht="14.5" outlineLevel="3">
      <c r="B1661" s="43" t="s">
        <v>4649</v>
      </c>
      <c r="C1661" s="44" t="s">
        <v>4650</v>
      </c>
      <c r="D1661" s="45" t="s">
        <v>392</v>
      </c>
      <c r="E1661" s="46" t="s">
        <v>102</v>
      </c>
      <c r="F1661" s="45" t="s">
        <v>102</v>
      </c>
      <c r="G1661" s="46" t="s">
        <v>102</v>
      </c>
      <c r="H1661" s="47">
        <v>0</v>
      </c>
      <c r="I1661" s="47">
        <v>0</v>
      </c>
      <c r="J1661" s="46" t="s">
        <v>4485</v>
      </c>
      <c r="K1661" s="48">
        <v>1</v>
      </c>
      <c r="L1661" s="48" t="s">
        <v>2614</v>
      </c>
      <c r="M1661" s="45" t="s">
        <v>117</v>
      </c>
      <c r="N1661" s="49">
        <v>0</v>
      </c>
      <c r="O1661" s="49">
        <v>0</v>
      </c>
      <c r="P1661" s="49">
        <v>0</v>
      </c>
      <c r="Q1661" s="45" t="s">
        <v>102</v>
      </c>
      <c r="R1661" s="45" t="s">
        <v>102</v>
      </c>
      <c r="S1661" s="45" t="s">
        <v>102</v>
      </c>
      <c r="T1661" s="45" t="s">
        <v>3431</v>
      </c>
      <c r="U1661" s="50">
        <v>4</v>
      </c>
    </row>
    <row r="1662" spans="2:21" ht="14.5" outlineLevel="3">
      <c r="B1662" s="43" t="s">
        <v>4651</v>
      </c>
      <c r="C1662" s="44" t="s">
        <v>4652</v>
      </c>
      <c r="D1662" s="45" t="s">
        <v>102</v>
      </c>
      <c r="E1662" s="46" t="s">
        <v>102</v>
      </c>
      <c r="F1662" s="45" t="s">
        <v>102</v>
      </c>
      <c r="G1662" s="46" t="s">
        <v>102</v>
      </c>
      <c r="H1662" s="47">
        <v>0</v>
      </c>
      <c r="I1662" s="47">
        <v>0</v>
      </c>
      <c r="J1662" s="46" t="s">
        <v>102</v>
      </c>
      <c r="K1662" s="48">
        <v>0</v>
      </c>
      <c r="L1662" s="48" t="s">
        <v>102</v>
      </c>
      <c r="M1662" s="45" t="s">
        <v>102</v>
      </c>
      <c r="N1662" s="49">
        <v>0</v>
      </c>
      <c r="O1662" s="49">
        <v>0</v>
      </c>
      <c r="P1662" s="49">
        <v>0</v>
      </c>
      <c r="Q1662" s="45" t="s">
        <v>102</v>
      </c>
      <c r="R1662" s="45" t="s">
        <v>102</v>
      </c>
      <c r="S1662" s="45" t="s">
        <v>4653</v>
      </c>
      <c r="T1662" s="45" t="s">
        <v>102</v>
      </c>
      <c r="U1662" s="50">
        <v>3</v>
      </c>
    </row>
    <row r="1663" spans="2:21" ht="14.5" outlineLevel="3">
      <c r="B1663" s="43" t="s">
        <v>4654</v>
      </c>
      <c r="C1663" s="44" t="s">
        <v>4655</v>
      </c>
      <c r="D1663" s="45" t="s">
        <v>276</v>
      </c>
      <c r="E1663" s="46" t="s">
        <v>102</v>
      </c>
      <c r="F1663" s="45" t="s">
        <v>102</v>
      </c>
      <c r="G1663" s="46" t="s">
        <v>102</v>
      </c>
      <c r="H1663" s="47">
        <v>0</v>
      </c>
      <c r="I1663" s="47">
        <v>0</v>
      </c>
      <c r="J1663" s="46" t="s">
        <v>4485</v>
      </c>
      <c r="K1663" s="48">
        <v>1</v>
      </c>
      <c r="L1663" s="48" t="s">
        <v>2614</v>
      </c>
      <c r="M1663" s="45" t="s">
        <v>117</v>
      </c>
      <c r="N1663" s="49">
        <v>0</v>
      </c>
      <c r="O1663" s="49">
        <v>0</v>
      </c>
      <c r="P1663" s="49">
        <v>0</v>
      </c>
      <c r="Q1663" s="45" t="s">
        <v>102</v>
      </c>
      <c r="R1663" s="45" t="s">
        <v>102</v>
      </c>
      <c r="S1663" s="45" t="s">
        <v>102</v>
      </c>
      <c r="T1663" s="45" t="s">
        <v>2781</v>
      </c>
      <c r="U1663" s="50">
        <v>4</v>
      </c>
    </row>
    <row r="1664" spans="2:21" ht="14.5" outlineLevel="3">
      <c r="B1664" s="43" t="s">
        <v>4656</v>
      </c>
      <c r="C1664" s="44" t="s">
        <v>4657</v>
      </c>
      <c r="D1664" s="45" t="s">
        <v>276</v>
      </c>
      <c r="E1664" s="46" t="s">
        <v>102</v>
      </c>
      <c r="F1664" s="45" t="s">
        <v>102</v>
      </c>
      <c r="G1664" s="46" t="s">
        <v>102</v>
      </c>
      <c r="H1664" s="47">
        <v>0</v>
      </c>
      <c r="I1664" s="47">
        <v>0</v>
      </c>
      <c r="J1664" s="46" t="s">
        <v>4485</v>
      </c>
      <c r="K1664" s="48">
        <v>1</v>
      </c>
      <c r="L1664" s="48" t="s">
        <v>2614</v>
      </c>
      <c r="M1664" s="45" t="s">
        <v>117</v>
      </c>
      <c r="N1664" s="49">
        <v>0</v>
      </c>
      <c r="O1664" s="49">
        <v>0</v>
      </c>
      <c r="P1664" s="49">
        <v>0</v>
      </c>
      <c r="Q1664" s="45" t="s">
        <v>102</v>
      </c>
      <c r="R1664" s="45" t="s">
        <v>102</v>
      </c>
      <c r="S1664" s="45" t="s">
        <v>102</v>
      </c>
      <c r="T1664" s="45" t="s">
        <v>2740</v>
      </c>
      <c r="U1664" s="50">
        <v>4</v>
      </c>
    </row>
    <row r="1665" spans="2:21" ht="14.5" outlineLevel="3">
      <c r="B1665" s="43" t="s">
        <v>4658</v>
      </c>
      <c r="C1665" s="44" t="s">
        <v>4659</v>
      </c>
      <c r="D1665" s="45" t="s">
        <v>458</v>
      </c>
      <c r="E1665" s="46" t="s">
        <v>102</v>
      </c>
      <c r="F1665" s="45" t="s">
        <v>102</v>
      </c>
      <c r="G1665" s="46" t="s">
        <v>102</v>
      </c>
      <c r="H1665" s="47">
        <v>0</v>
      </c>
      <c r="I1665" s="47">
        <v>0</v>
      </c>
      <c r="J1665" s="46" t="s">
        <v>4485</v>
      </c>
      <c r="K1665" s="48">
        <v>1</v>
      </c>
      <c r="L1665" s="48" t="s">
        <v>2614</v>
      </c>
      <c r="M1665" s="45" t="s">
        <v>117</v>
      </c>
      <c r="N1665" s="49">
        <v>0</v>
      </c>
      <c r="O1665" s="49">
        <v>0</v>
      </c>
      <c r="P1665" s="49">
        <v>0</v>
      </c>
      <c r="Q1665" s="45" t="s">
        <v>102</v>
      </c>
      <c r="R1665" s="45" t="s">
        <v>102</v>
      </c>
      <c r="S1665" s="45" t="s">
        <v>102</v>
      </c>
      <c r="T1665" s="45" t="s">
        <v>2784</v>
      </c>
      <c r="U1665" s="50">
        <v>4</v>
      </c>
    </row>
    <row r="1666" spans="2:21" ht="14.5" outlineLevel="3">
      <c r="B1666" s="43" t="s">
        <v>4660</v>
      </c>
      <c r="C1666" s="44" t="s">
        <v>4661</v>
      </c>
      <c r="D1666" s="45" t="s">
        <v>102</v>
      </c>
      <c r="E1666" s="46" t="s">
        <v>102</v>
      </c>
      <c r="F1666" s="45" t="s">
        <v>102</v>
      </c>
      <c r="G1666" s="46" t="s">
        <v>102</v>
      </c>
      <c r="H1666" s="47">
        <v>0</v>
      </c>
      <c r="I1666" s="47">
        <v>0</v>
      </c>
      <c r="J1666" s="46" t="s">
        <v>102</v>
      </c>
      <c r="K1666" s="48">
        <v>0</v>
      </c>
      <c r="L1666" s="48" t="s">
        <v>102</v>
      </c>
      <c r="M1666" s="45" t="s">
        <v>102</v>
      </c>
      <c r="N1666" s="49">
        <v>0</v>
      </c>
      <c r="O1666" s="49">
        <v>0</v>
      </c>
      <c r="P1666" s="49">
        <v>0</v>
      </c>
      <c r="Q1666" s="45" t="s">
        <v>102</v>
      </c>
      <c r="R1666" s="45" t="s">
        <v>102</v>
      </c>
      <c r="S1666" s="45" t="s">
        <v>4662</v>
      </c>
      <c r="T1666" s="45" t="s">
        <v>102</v>
      </c>
      <c r="U1666" s="50">
        <v>3</v>
      </c>
    </row>
    <row r="1667" spans="2:21" ht="14.5" outlineLevel="3">
      <c r="B1667" s="43" t="s">
        <v>4663</v>
      </c>
      <c r="C1667" s="44" t="s">
        <v>4664</v>
      </c>
      <c r="D1667" s="45" t="s">
        <v>458</v>
      </c>
      <c r="E1667" s="46" t="s">
        <v>102</v>
      </c>
      <c r="F1667" s="45" t="s">
        <v>102</v>
      </c>
      <c r="G1667" s="46" t="s">
        <v>102</v>
      </c>
      <c r="H1667" s="47">
        <v>0</v>
      </c>
      <c r="I1667" s="47">
        <v>0</v>
      </c>
      <c r="J1667" s="46" t="s">
        <v>4485</v>
      </c>
      <c r="K1667" s="48">
        <v>1</v>
      </c>
      <c r="L1667" s="48" t="s">
        <v>2614</v>
      </c>
      <c r="M1667" s="45" t="s">
        <v>117</v>
      </c>
      <c r="N1667" s="49">
        <v>0</v>
      </c>
      <c r="O1667" s="49">
        <v>0</v>
      </c>
      <c r="P1667" s="49">
        <v>0</v>
      </c>
      <c r="Q1667" s="45" t="s">
        <v>102</v>
      </c>
      <c r="R1667" s="45" t="s">
        <v>102</v>
      </c>
      <c r="S1667" s="45" t="s">
        <v>102</v>
      </c>
      <c r="T1667" s="45" t="s">
        <v>192</v>
      </c>
      <c r="U1667" s="50">
        <v>4</v>
      </c>
    </row>
    <row r="1668" spans="2:21" ht="14.5" outlineLevel="3">
      <c r="B1668" s="43" t="s">
        <v>4665</v>
      </c>
      <c r="C1668" s="44" t="s">
        <v>4666</v>
      </c>
      <c r="D1668" s="45" t="s">
        <v>458</v>
      </c>
      <c r="E1668" s="46" t="s">
        <v>102</v>
      </c>
      <c r="F1668" s="45" t="s">
        <v>102</v>
      </c>
      <c r="G1668" s="46" t="s">
        <v>102</v>
      </c>
      <c r="H1668" s="47">
        <v>0</v>
      </c>
      <c r="I1668" s="47">
        <v>0</v>
      </c>
      <c r="J1668" s="46" t="s">
        <v>4485</v>
      </c>
      <c r="K1668" s="48">
        <v>1</v>
      </c>
      <c r="L1668" s="48" t="s">
        <v>2614</v>
      </c>
      <c r="M1668" s="45" t="s">
        <v>117</v>
      </c>
      <c r="N1668" s="49">
        <v>0</v>
      </c>
      <c r="O1668" s="49">
        <v>0</v>
      </c>
      <c r="P1668" s="49">
        <v>0</v>
      </c>
      <c r="Q1668" s="45" t="s">
        <v>102</v>
      </c>
      <c r="R1668" s="45" t="s">
        <v>102</v>
      </c>
      <c r="S1668" s="45" t="s">
        <v>102</v>
      </c>
      <c r="T1668" s="45" t="s">
        <v>615</v>
      </c>
      <c r="U1668" s="50">
        <v>4</v>
      </c>
    </row>
    <row r="1669" spans="2:21" ht="14.5" outlineLevel="3">
      <c r="B1669" s="43" t="s">
        <v>4667</v>
      </c>
      <c r="C1669" s="44" t="s">
        <v>4668</v>
      </c>
      <c r="D1669" s="45" t="s">
        <v>458</v>
      </c>
      <c r="E1669" s="46" t="s">
        <v>102</v>
      </c>
      <c r="F1669" s="45" t="s">
        <v>102</v>
      </c>
      <c r="G1669" s="46" t="s">
        <v>102</v>
      </c>
      <c r="H1669" s="47">
        <v>0</v>
      </c>
      <c r="I1669" s="47">
        <v>0</v>
      </c>
      <c r="J1669" s="46" t="s">
        <v>4485</v>
      </c>
      <c r="K1669" s="48">
        <v>1</v>
      </c>
      <c r="L1669" s="48" t="s">
        <v>2614</v>
      </c>
      <c r="M1669" s="45" t="s">
        <v>117</v>
      </c>
      <c r="N1669" s="49">
        <v>0</v>
      </c>
      <c r="O1669" s="49">
        <v>0</v>
      </c>
      <c r="P1669" s="49">
        <v>0</v>
      </c>
      <c r="Q1669" s="45" t="s">
        <v>102</v>
      </c>
      <c r="R1669" s="45" t="s">
        <v>102</v>
      </c>
      <c r="S1669" s="45" t="s">
        <v>102</v>
      </c>
      <c r="T1669" s="45" t="s">
        <v>268</v>
      </c>
      <c r="U1669" s="50">
        <v>4</v>
      </c>
    </row>
    <row r="1670" spans="2:21" ht="14.5" outlineLevel="3">
      <c r="B1670" s="43" t="s">
        <v>4669</v>
      </c>
      <c r="C1670" s="44" t="s">
        <v>4670</v>
      </c>
      <c r="D1670" s="45" t="s">
        <v>458</v>
      </c>
      <c r="E1670" s="46" t="s">
        <v>102</v>
      </c>
      <c r="F1670" s="45" t="s">
        <v>102</v>
      </c>
      <c r="G1670" s="46" t="s">
        <v>102</v>
      </c>
      <c r="H1670" s="47">
        <v>0</v>
      </c>
      <c r="I1670" s="47">
        <v>0</v>
      </c>
      <c r="J1670" s="46" t="s">
        <v>4485</v>
      </c>
      <c r="K1670" s="48">
        <v>1</v>
      </c>
      <c r="L1670" s="48" t="s">
        <v>2614</v>
      </c>
      <c r="M1670" s="45" t="s">
        <v>117</v>
      </c>
      <c r="N1670" s="49">
        <v>0</v>
      </c>
      <c r="O1670" s="49">
        <v>0</v>
      </c>
      <c r="P1670" s="49">
        <v>0</v>
      </c>
      <c r="Q1670" s="45" t="s">
        <v>102</v>
      </c>
      <c r="R1670" s="45" t="s">
        <v>102</v>
      </c>
      <c r="S1670" s="45" t="s">
        <v>102</v>
      </c>
      <c r="T1670" s="45" t="s">
        <v>273</v>
      </c>
      <c r="U1670" s="50">
        <v>4</v>
      </c>
    </row>
    <row r="1671" spans="2:21" ht="14.5" outlineLevel="3">
      <c r="B1671" s="43" t="s">
        <v>4671</v>
      </c>
      <c r="C1671" s="44" t="s">
        <v>4672</v>
      </c>
      <c r="D1671" s="45" t="s">
        <v>458</v>
      </c>
      <c r="E1671" s="46" t="s">
        <v>102</v>
      </c>
      <c r="F1671" s="45" t="s">
        <v>102</v>
      </c>
      <c r="G1671" s="46" t="s">
        <v>102</v>
      </c>
      <c r="H1671" s="47">
        <v>0</v>
      </c>
      <c r="I1671" s="47">
        <v>0</v>
      </c>
      <c r="J1671" s="46" t="s">
        <v>4485</v>
      </c>
      <c r="K1671" s="48">
        <v>1</v>
      </c>
      <c r="L1671" s="48" t="s">
        <v>2614</v>
      </c>
      <c r="M1671" s="45" t="s">
        <v>117</v>
      </c>
      <c r="N1671" s="49">
        <v>0</v>
      </c>
      <c r="O1671" s="49">
        <v>0</v>
      </c>
      <c r="P1671" s="49">
        <v>0</v>
      </c>
      <c r="Q1671" s="45" t="s">
        <v>102</v>
      </c>
      <c r="R1671" s="45" t="s">
        <v>102</v>
      </c>
      <c r="S1671" s="45" t="s">
        <v>102</v>
      </c>
      <c r="T1671" s="45" t="s">
        <v>198</v>
      </c>
      <c r="U1671" s="50">
        <v>4</v>
      </c>
    </row>
    <row r="1672" spans="2:21" ht="14.5" outlineLevel="3">
      <c r="B1672" s="43" t="s">
        <v>4673</v>
      </c>
      <c r="C1672" s="44" t="s">
        <v>4674</v>
      </c>
      <c r="D1672" s="45" t="s">
        <v>458</v>
      </c>
      <c r="E1672" s="46" t="s">
        <v>102</v>
      </c>
      <c r="F1672" s="45" t="s">
        <v>102</v>
      </c>
      <c r="G1672" s="46" t="s">
        <v>102</v>
      </c>
      <c r="H1672" s="47">
        <v>0</v>
      </c>
      <c r="I1672" s="47">
        <v>0</v>
      </c>
      <c r="J1672" s="46" t="s">
        <v>4485</v>
      </c>
      <c r="K1672" s="48">
        <v>1</v>
      </c>
      <c r="L1672" s="48" t="s">
        <v>2614</v>
      </c>
      <c r="M1672" s="45" t="s">
        <v>117</v>
      </c>
      <c r="N1672" s="49">
        <v>0</v>
      </c>
      <c r="O1672" s="49">
        <v>0</v>
      </c>
      <c r="P1672" s="49">
        <v>0</v>
      </c>
      <c r="Q1672" s="45" t="s">
        <v>102</v>
      </c>
      <c r="R1672" s="45" t="s">
        <v>102</v>
      </c>
      <c r="S1672" s="45" t="s">
        <v>102</v>
      </c>
      <c r="T1672" s="45" t="s">
        <v>283</v>
      </c>
      <c r="U1672" s="50">
        <v>4</v>
      </c>
    </row>
    <row r="1673" spans="2:21" ht="14.5" outlineLevel="2">
      <c r="B1673" s="35" t="s">
        <v>4675</v>
      </c>
      <c r="C1673" s="36" t="s">
        <v>4676</v>
      </c>
      <c r="D1673" s="37" t="s">
        <v>458</v>
      </c>
      <c r="E1673" s="38" t="s">
        <v>102</v>
      </c>
      <c r="F1673" s="37" t="s">
        <v>102</v>
      </c>
      <c r="G1673" s="38" t="s">
        <v>102</v>
      </c>
      <c r="H1673" s="39">
        <v>0</v>
      </c>
      <c r="I1673" s="39">
        <v>0</v>
      </c>
      <c r="J1673" s="38" t="s">
        <v>4485</v>
      </c>
      <c r="K1673" s="40">
        <v>1</v>
      </c>
      <c r="L1673" s="40" t="s">
        <v>2614</v>
      </c>
      <c r="M1673" s="37" t="s">
        <v>117</v>
      </c>
      <c r="N1673" s="41">
        <v>0</v>
      </c>
      <c r="O1673" s="41">
        <v>0</v>
      </c>
      <c r="P1673" s="41">
        <v>0</v>
      </c>
      <c r="Q1673" s="37" t="s">
        <v>102</v>
      </c>
      <c r="R1673" s="37" t="s">
        <v>102</v>
      </c>
      <c r="S1673" s="37" t="s">
        <v>102</v>
      </c>
      <c r="T1673" s="37" t="s">
        <v>288</v>
      </c>
      <c r="U1673" s="42">
        <v>4</v>
      </c>
    </row>
    <row r="1674" spans="2:21" ht="14.5" outlineLevel="3">
      <c r="B1674" s="43" t="s">
        <v>4677</v>
      </c>
      <c r="C1674" s="44" t="s">
        <v>4678</v>
      </c>
      <c r="D1674" s="45" t="s">
        <v>458</v>
      </c>
      <c r="E1674" s="46" t="s">
        <v>102</v>
      </c>
      <c r="F1674" s="45" t="s">
        <v>102</v>
      </c>
      <c r="G1674" s="46" t="s">
        <v>102</v>
      </c>
      <c r="H1674" s="47">
        <v>0</v>
      </c>
      <c r="I1674" s="47">
        <v>0</v>
      </c>
      <c r="J1674" s="46" t="s">
        <v>4485</v>
      </c>
      <c r="K1674" s="48">
        <v>1</v>
      </c>
      <c r="L1674" s="48" t="s">
        <v>2614</v>
      </c>
      <c r="M1674" s="45" t="s">
        <v>117</v>
      </c>
      <c r="N1674" s="49">
        <v>0</v>
      </c>
      <c r="O1674" s="49">
        <v>0</v>
      </c>
      <c r="P1674" s="49">
        <v>0</v>
      </c>
      <c r="Q1674" s="45" t="s">
        <v>102</v>
      </c>
      <c r="R1674" s="45" t="s">
        <v>102</v>
      </c>
      <c r="S1674" s="45" t="s">
        <v>102</v>
      </c>
      <c r="T1674" s="45" t="s">
        <v>203</v>
      </c>
      <c r="U1674" s="50">
        <v>4</v>
      </c>
    </row>
    <row r="1675" spans="2:21" ht="14.5" outlineLevel="3">
      <c r="B1675" s="43" t="s">
        <v>4679</v>
      </c>
      <c r="C1675" s="44" t="s">
        <v>4680</v>
      </c>
      <c r="D1675" s="45" t="s">
        <v>458</v>
      </c>
      <c r="E1675" s="46" t="s">
        <v>102</v>
      </c>
      <c r="F1675" s="45" t="s">
        <v>102</v>
      </c>
      <c r="G1675" s="46" t="s">
        <v>102</v>
      </c>
      <c r="H1675" s="47">
        <v>0</v>
      </c>
      <c r="I1675" s="47">
        <v>0</v>
      </c>
      <c r="J1675" s="46" t="s">
        <v>4485</v>
      </c>
      <c r="K1675" s="48">
        <v>1</v>
      </c>
      <c r="L1675" s="48" t="s">
        <v>2614</v>
      </c>
      <c r="M1675" s="45" t="s">
        <v>117</v>
      </c>
      <c r="N1675" s="49">
        <v>0</v>
      </c>
      <c r="O1675" s="49">
        <v>0</v>
      </c>
      <c r="P1675" s="49">
        <v>0</v>
      </c>
      <c r="Q1675" s="45" t="s">
        <v>102</v>
      </c>
      <c r="R1675" s="45" t="s">
        <v>102</v>
      </c>
      <c r="S1675" s="45" t="s">
        <v>102</v>
      </c>
      <c r="T1675" s="45" t="s">
        <v>298</v>
      </c>
      <c r="U1675" s="50">
        <v>4</v>
      </c>
    </row>
    <row r="1676" spans="2:21" ht="14.5" outlineLevel="3">
      <c r="B1676" s="43" t="s">
        <v>4681</v>
      </c>
      <c r="C1676" s="44" t="s">
        <v>4682</v>
      </c>
      <c r="D1676" s="45" t="s">
        <v>458</v>
      </c>
      <c r="E1676" s="46" t="s">
        <v>102</v>
      </c>
      <c r="F1676" s="45" t="s">
        <v>102</v>
      </c>
      <c r="G1676" s="46" t="s">
        <v>102</v>
      </c>
      <c r="H1676" s="47">
        <v>0</v>
      </c>
      <c r="I1676" s="47">
        <v>0</v>
      </c>
      <c r="J1676" s="46" t="s">
        <v>4485</v>
      </c>
      <c r="K1676" s="48">
        <v>1</v>
      </c>
      <c r="L1676" s="48" t="s">
        <v>2614</v>
      </c>
      <c r="M1676" s="45" t="s">
        <v>117</v>
      </c>
      <c r="N1676" s="49">
        <v>0</v>
      </c>
      <c r="O1676" s="49">
        <v>0</v>
      </c>
      <c r="P1676" s="49">
        <v>0</v>
      </c>
      <c r="Q1676" s="45" t="s">
        <v>102</v>
      </c>
      <c r="R1676" s="45" t="s">
        <v>102</v>
      </c>
      <c r="S1676" s="45" t="s">
        <v>102</v>
      </c>
      <c r="T1676" s="45" t="s">
        <v>208</v>
      </c>
      <c r="U1676" s="50">
        <v>4</v>
      </c>
    </row>
    <row r="1677" spans="2:21" ht="14.5" outlineLevel="3">
      <c r="B1677" s="43" t="s">
        <v>4683</v>
      </c>
      <c r="C1677" s="44" t="s">
        <v>4684</v>
      </c>
      <c r="D1677" s="45" t="s">
        <v>458</v>
      </c>
      <c r="E1677" s="46" t="s">
        <v>102</v>
      </c>
      <c r="F1677" s="45" t="s">
        <v>102</v>
      </c>
      <c r="G1677" s="46" t="s">
        <v>102</v>
      </c>
      <c r="H1677" s="47">
        <v>0</v>
      </c>
      <c r="I1677" s="47">
        <v>0</v>
      </c>
      <c r="J1677" s="46" t="s">
        <v>4485</v>
      </c>
      <c r="K1677" s="48">
        <v>1</v>
      </c>
      <c r="L1677" s="48" t="s">
        <v>2614</v>
      </c>
      <c r="M1677" s="45" t="s">
        <v>117</v>
      </c>
      <c r="N1677" s="49">
        <v>0</v>
      </c>
      <c r="O1677" s="49">
        <v>0</v>
      </c>
      <c r="P1677" s="49">
        <v>0</v>
      </c>
      <c r="Q1677" s="45" t="s">
        <v>102</v>
      </c>
      <c r="R1677" s="45" t="s">
        <v>102</v>
      </c>
      <c r="S1677" s="45" t="s">
        <v>102</v>
      </c>
      <c r="T1677" s="45" t="s">
        <v>303</v>
      </c>
      <c r="U1677" s="50">
        <v>4</v>
      </c>
    </row>
    <row r="1678" spans="2:21" ht="14.5" outlineLevel="3">
      <c r="B1678" s="43" t="s">
        <v>4685</v>
      </c>
      <c r="C1678" s="44" t="s">
        <v>4686</v>
      </c>
      <c r="D1678" s="45" t="s">
        <v>458</v>
      </c>
      <c r="E1678" s="46" t="s">
        <v>102</v>
      </c>
      <c r="F1678" s="45" t="s">
        <v>102</v>
      </c>
      <c r="G1678" s="46" t="s">
        <v>102</v>
      </c>
      <c r="H1678" s="47">
        <v>0</v>
      </c>
      <c r="I1678" s="47">
        <v>0</v>
      </c>
      <c r="J1678" s="46" t="s">
        <v>4485</v>
      </c>
      <c r="K1678" s="48">
        <v>1</v>
      </c>
      <c r="L1678" s="48" t="s">
        <v>2614</v>
      </c>
      <c r="M1678" s="45" t="s">
        <v>117</v>
      </c>
      <c r="N1678" s="49">
        <v>0</v>
      </c>
      <c r="O1678" s="49">
        <v>0</v>
      </c>
      <c r="P1678" s="49">
        <v>0</v>
      </c>
      <c r="Q1678" s="45" t="s">
        <v>102</v>
      </c>
      <c r="R1678" s="45" t="s">
        <v>102</v>
      </c>
      <c r="S1678" s="45" t="s">
        <v>102</v>
      </c>
      <c r="T1678" s="45" t="s">
        <v>1019</v>
      </c>
      <c r="U1678" s="50">
        <v>4</v>
      </c>
    </row>
    <row r="1679" spans="2:21" ht="14.5" outlineLevel="3">
      <c r="B1679" s="43" t="s">
        <v>4687</v>
      </c>
      <c r="C1679" s="44" t="s">
        <v>4688</v>
      </c>
      <c r="D1679" s="45" t="s">
        <v>102</v>
      </c>
      <c r="E1679" s="46" t="s">
        <v>102</v>
      </c>
      <c r="F1679" s="45" t="s">
        <v>102</v>
      </c>
      <c r="G1679" s="46" t="s">
        <v>102</v>
      </c>
      <c r="H1679" s="47">
        <v>0</v>
      </c>
      <c r="I1679" s="47">
        <v>0</v>
      </c>
      <c r="J1679" s="46" t="s">
        <v>102</v>
      </c>
      <c r="K1679" s="48">
        <v>0</v>
      </c>
      <c r="L1679" s="48" t="s">
        <v>102</v>
      </c>
      <c r="M1679" s="45" t="s">
        <v>102</v>
      </c>
      <c r="N1679" s="49">
        <v>0</v>
      </c>
      <c r="O1679" s="49">
        <v>0</v>
      </c>
      <c r="P1679" s="49">
        <v>0</v>
      </c>
      <c r="Q1679" s="45" t="s">
        <v>102</v>
      </c>
      <c r="R1679" s="45" t="s">
        <v>102</v>
      </c>
      <c r="S1679" s="45" t="s">
        <v>4689</v>
      </c>
      <c r="T1679" s="45" t="s">
        <v>102</v>
      </c>
      <c r="U1679" s="50">
        <v>3</v>
      </c>
    </row>
    <row r="1680" spans="2:21" ht="14.5" outlineLevel="3">
      <c r="B1680" s="43" t="s">
        <v>4690</v>
      </c>
      <c r="C1680" s="44" t="s">
        <v>4691</v>
      </c>
      <c r="D1680" s="45" t="s">
        <v>458</v>
      </c>
      <c r="E1680" s="46" t="s">
        <v>102</v>
      </c>
      <c r="F1680" s="45" t="s">
        <v>102</v>
      </c>
      <c r="G1680" s="46" t="s">
        <v>102</v>
      </c>
      <c r="H1680" s="47">
        <v>0</v>
      </c>
      <c r="I1680" s="47">
        <v>0</v>
      </c>
      <c r="J1680" s="46" t="s">
        <v>3788</v>
      </c>
      <c r="K1680" s="48">
        <v>1</v>
      </c>
      <c r="L1680" s="48" t="s">
        <v>2614</v>
      </c>
      <c r="M1680" s="45" t="s">
        <v>117</v>
      </c>
      <c r="N1680" s="49">
        <v>0</v>
      </c>
      <c r="O1680" s="49">
        <v>0</v>
      </c>
      <c r="P1680" s="49">
        <v>0</v>
      </c>
      <c r="Q1680" s="45" t="s">
        <v>102</v>
      </c>
      <c r="R1680" s="45" t="s">
        <v>102</v>
      </c>
      <c r="S1680" s="45" t="s">
        <v>102</v>
      </c>
      <c r="T1680" s="45" t="s">
        <v>2781</v>
      </c>
      <c r="U1680" s="50">
        <v>4</v>
      </c>
    </row>
    <row r="1681" spans="2:21" ht="14.5" outlineLevel="3">
      <c r="B1681" s="43" t="s">
        <v>4692</v>
      </c>
      <c r="C1681" s="44" t="s">
        <v>4693</v>
      </c>
      <c r="D1681" s="45" t="s">
        <v>458</v>
      </c>
      <c r="E1681" s="46" t="s">
        <v>102</v>
      </c>
      <c r="F1681" s="45" t="s">
        <v>102</v>
      </c>
      <c r="G1681" s="46" t="s">
        <v>102</v>
      </c>
      <c r="H1681" s="47">
        <v>0</v>
      </c>
      <c r="I1681" s="47">
        <v>0</v>
      </c>
      <c r="J1681" s="46" t="s">
        <v>3788</v>
      </c>
      <c r="K1681" s="48">
        <v>1</v>
      </c>
      <c r="L1681" s="48" t="s">
        <v>2614</v>
      </c>
      <c r="M1681" s="45" t="s">
        <v>117</v>
      </c>
      <c r="N1681" s="49">
        <v>0</v>
      </c>
      <c r="O1681" s="49">
        <v>0</v>
      </c>
      <c r="P1681" s="49">
        <v>0</v>
      </c>
      <c r="Q1681" s="45" t="s">
        <v>102</v>
      </c>
      <c r="R1681" s="45" t="s">
        <v>102</v>
      </c>
      <c r="S1681" s="45" t="s">
        <v>102</v>
      </c>
      <c r="T1681" s="45" t="s">
        <v>2740</v>
      </c>
      <c r="U1681" s="50">
        <v>4</v>
      </c>
    </row>
    <row r="1682" spans="2:21" ht="14.5" outlineLevel="3">
      <c r="B1682" s="43" t="s">
        <v>4694</v>
      </c>
      <c r="C1682" s="44" t="s">
        <v>4695</v>
      </c>
      <c r="D1682" s="45" t="s">
        <v>458</v>
      </c>
      <c r="E1682" s="46" t="s">
        <v>102</v>
      </c>
      <c r="F1682" s="45" t="s">
        <v>102</v>
      </c>
      <c r="G1682" s="46" t="s">
        <v>102</v>
      </c>
      <c r="H1682" s="47">
        <v>0</v>
      </c>
      <c r="I1682" s="47">
        <v>0</v>
      </c>
      <c r="J1682" s="46" t="s">
        <v>3788</v>
      </c>
      <c r="K1682" s="48">
        <v>1</v>
      </c>
      <c r="L1682" s="48" t="s">
        <v>2614</v>
      </c>
      <c r="M1682" s="45" t="s">
        <v>117</v>
      </c>
      <c r="N1682" s="49">
        <v>0</v>
      </c>
      <c r="O1682" s="49">
        <v>0</v>
      </c>
      <c r="P1682" s="49">
        <v>0</v>
      </c>
      <c r="Q1682" s="45" t="s">
        <v>102</v>
      </c>
      <c r="R1682" s="45" t="s">
        <v>102</v>
      </c>
      <c r="S1682" s="45" t="s">
        <v>102</v>
      </c>
      <c r="T1682" s="45" t="s">
        <v>2743</v>
      </c>
      <c r="U1682" s="50">
        <v>4</v>
      </c>
    </row>
    <row r="1683" spans="2:21" ht="14.5" outlineLevel="3">
      <c r="B1683" s="43" t="s">
        <v>4696</v>
      </c>
      <c r="C1683" s="44" t="s">
        <v>4697</v>
      </c>
      <c r="D1683" s="45" t="s">
        <v>458</v>
      </c>
      <c r="E1683" s="46" t="s">
        <v>102</v>
      </c>
      <c r="F1683" s="45" t="s">
        <v>102</v>
      </c>
      <c r="G1683" s="46" t="s">
        <v>102</v>
      </c>
      <c r="H1683" s="47">
        <v>0</v>
      </c>
      <c r="I1683" s="47">
        <v>0</v>
      </c>
      <c r="J1683" s="46" t="s">
        <v>3788</v>
      </c>
      <c r="K1683" s="48">
        <v>1</v>
      </c>
      <c r="L1683" s="48" t="s">
        <v>2614</v>
      </c>
      <c r="M1683" s="45" t="s">
        <v>117</v>
      </c>
      <c r="N1683" s="49">
        <v>0</v>
      </c>
      <c r="O1683" s="49">
        <v>0</v>
      </c>
      <c r="P1683" s="49">
        <v>0</v>
      </c>
      <c r="Q1683" s="45" t="s">
        <v>102</v>
      </c>
      <c r="R1683" s="45" t="s">
        <v>102</v>
      </c>
      <c r="S1683" s="45" t="s">
        <v>102</v>
      </c>
      <c r="T1683" s="45" t="s">
        <v>4698</v>
      </c>
      <c r="U1683" s="50">
        <v>4</v>
      </c>
    </row>
    <row r="1684" spans="2:21" ht="14.5" outlineLevel="3">
      <c r="B1684" s="43" t="s">
        <v>4699</v>
      </c>
      <c r="C1684" s="44" t="s">
        <v>4700</v>
      </c>
      <c r="D1684" s="45" t="s">
        <v>458</v>
      </c>
      <c r="E1684" s="46" t="s">
        <v>102</v>
      </c>
      <c r="F1684" s="45" t="s">
        <v>102</v>
      </c>
      <c r="G1684" s="46" t="s">
        <v>102</v>
      </c>
      <c r="H1684" s="47">
        <v>0</v>
      </c>
      <c r="I1684" s="47">
        <v>0</v>
      </c>
      <c r="J1684" s="46" t="s">
        <v>3788</v>
      </c>
      <c r="K1684" s="48">
        <v>1</v>
      </c>
      <c r="L1684" s="48" t="s">
        <v>2614</v>
      </c>
      <c r="M1684" s="45" t="s">
        <v>117</v>
      </c>
      <c r="N1684" s="49">
        <v>0</v>
      </c>
      <c r="O1684" s="49">
        <v>0</v>
      </c>
      <c r="P1684" s="49">
        <v>0</v>
      </c>
      <c r="Q1684" s="45" t="s">
        <v>102</v>
      </c>
      <c r="R1684" s="45" t="s">
        <v>102</v>
      </c>
      <c r="S1684" s="45" t="s">
        <v>102</v>
      </c>
      <c r="T1684" s="45" t="s">
        <v>4701</v>
      </c>
      <c r="U1684" s="50">
        <v>4</v>
      </c>
    </row>
    <row r="1685" spans="2:21" ht="14.5" outlineLevel="3">
      <c r="B1685" s="43" t="s">
        <v>4702</v>
      </c>
      <c r="C1685" s="44" t="s">
        <v>4703</v>
      </c>
      <c r="D1685" s="45" t="s">
        <v>458</v>
      </c>
      <c r="E1685" s="46" t="s">
        <v>102</v>
      </c>
      <c r="F1685" s="45" t="s">
        <v>102</v>
      </c>
      <c r="G1685" s="46" t="s">
        <v>102</v>
      </c>
      <c r="H1685" s="47">
        <v>0</v>
      </c>
      <c r="I1685" s="47">
        <v>0</v>
      </c>
      <c r="J1685" s="46" t="s">
        <v>3788</v>
      </c>
      <c r="K1685" s="48">
        <v>1</v>
      </c>
      <c r="L1685" s="48" t="s">
        <v>2614</v>
      </c>
      <c r="M1685" s="45" t="s">
        <v>117</v>
      </c>
      <c r="N1685" s="49">
        <v>0</v>
      </c>
      <c r="O1685" s="49">
        <v>0</v>
      </c>
      <c r="P1685" s="49">
        <v>0</v>
      </c>
      <c r="Q1685" s="45" t="s">
        <v>102</v>
      </c>
      <c r="R1685" s="45" t="s">
        <v>102</v>
      </c>
      <c r="S1685" s="45" t="s">
        <v>102</v>
      </c>
      <c r="T1685" s="45" t="s">
        <v>4704</v>
      </c>
      <c r="U1685" s="50">
        <v>4</v>
      </c>
    </row>
    <row r="1686" spans="2:21" ht="14.5" outlineLevel="3">
      <c r="B1686" s="43" t="s">
        <v>4705</v>
      </c>
      <c r="C1686" s="44" t="s">
        <v>4706</v>
      </c>
      <c r="D1686" s="45" t="s">
        <v>458</v>
      </c>
      <c r="E1686" s="46" t="s">
        <v>102</v>
      </c>
      <c r="F1686" s="45" t="s">
        <v>102</v>
      </c>
      <c r="G1686" s="46" t="s">
        <v>102</v>
      </c>
      <c r="H1686" s="47">
        <v>0</v>
      </c>
      <c r="I1686" s="47">
        <v>0</v>
      </c>
      <c r="J1686" s="46" t="s">
        <v>3788</v>
      </c>
      <c r="K1686" s="48">
        <v>1</v>
      </c>
      <c r="L1686" s="48" t="s">
        <v>2614</v>
      </c>
      <c r="M1686" s="45" t="s">
        <v>117</v>
      </c>
      <c r="N1686" s="49">
        <v>0</v>
      </c>
      <c r="O1686" s="49">
        <v>0</v>
      </c>
      <c r="P1686" s="49">
        <v>0</v>
      </c>
      <c r="Q1686" s="45" t="s">
        <v>102</v>
      </c>
      <c r="R1686" s="45" t="s">
        <v>102</v>
      </c>
      <c r="S1686" s="45" t="s">
        <v>102</v>
      </c>
      <c r="T1686" s="45" t="s">
        <v>4707</v>
      </c>
      <c r="U1686" s="50">
        <v>4</v>
      </c>
    </row>
    <row r="1687" spans="2:21" ht="14.5" outlineLevel="3">
      <c r="B1687" s="43" t="s">
        <v>4708</v>
      </c>
      <c r="C1687" s="44" t="s">
        <v>4709</v>
      </c>
      <c r="D1687" s="45" t="s">
        <v>458</v>
      </c>
      <c r="E1687" s="46" t="s">
        <v>102</v>
      </c>
      <c r="F1687" s="45" t="s">
        <v>102</v>
      </c>
      <c r="G1687" s="46" t="s">
        <v>102</v>
      </c>
      <c r="H1687" s="47">
        <v>0</v>
      </c>
      <c r="I1687" s="47">
        <v>0</v>
      </c>
      <c r="J1687" s="46" t="s">
        <v>3788</v>
      </c>
      <c r="K1687" s="48">
        <v>1</v>
      </c>
      <c r="L1687" s="48" t="s">
        <v>2614</v>
      </c>
      <c r="M1687" s="45" t="s">
        <v>117</v>
      </c>
      <c r="N1687" s="49">
        <v>0</v>
      </c>
      <c r="O1687" s="49">
        <v>0</v>
      </c>
      <c r="P1687" s="49">
        <v>0</v>
      </c>
      <c r="Q1687" s="45" t="s">
        <v>102</v>
      </c>
      <c r="R1687" s="45" t="s">
        <v>102</v>
      </c>
      <c r="S1687" s="45" t="s">
        <v>102</v>
      </c>
      <c r="T1687" s="45" t="s">
        <v>2784</v>
      </c>
      <c r="U1687" s="50">
        <v>4</v>
      </c>
    </row>
    <row r="1688" spans="2:21" ht="14.5" outlineLevel="3">
      <c r="B1688" s="43" t="s">
        <v>4710</v>
      </c>
      <c r="C1688" s="44" t="s">
        <v>4711</v>
      </c>
      <c r="D1688" s="45" t="s">
        <v>458</v>
      </c>
      <c r="E1688" s="46" t="s">
        <v>102</v>
      </c>
      <c r="F1688" s="45" t="s">
        <v>102</v>
      </c>
      <c r="G1688" s="46" t="s">
        <v>102</v>
      </c>
      <c r="H1688" s="47">
        <v>0</v>
      </c>
      <c r="I1688" s="47">
        <v>0</v>
      </c>
      <c r="J1688" s="46" t="s">
        <v>3788</v>
      </c>
      <c r="K1688" s="48">
        <v>1</v>
      </c>
      <c r="L1688" s="48" t="s">
        <v>2614</v>
      </c>
      <c r="M1688" s="45" t="s">
        <v>117</v>
      </c>
      <c r="N1688" s="49">
        <v>0</v>
      </c>
      <c r="O1688" s="49">
        <v>0</v>
      </c>
      <c r="P1688" s="49">
        <v>0</v>
      </c>
      <c r="Q1688" s="45" t="s">
        <v>102</v>
      </c>
      <c r="R1688" s="45" t="s">
        <v>102</v>
      </c>
      <c r="S1688" s="45" t="s">
        <v>102</v>
      </c>
      <c r="T1688" s="45" t="s">
        <v>2787</v>
      </c>
      <c r="U1688" s="50">
        <v>4</v>
      </c>
    </row>
    <row r="1689" spans="2:21" ht="14.5" outlineLevel="2">
      <c r="B1689" s="35" t="s">
        <v>4712</v>
      </c>
      <c r="C1689" s="36" t="s">
        <v>4713</v>
      </c>
      <c r="D1689" s="37" t="s">
        <v>458</v>
      </c>
      <c r="E1689" s="38" t="s">
        <v>102</v>
      </c>
      <c r="F1689" s="37" t="s">
        <v>102</v>
      </c>
      <c r="G1689" s="38" t="s">
        <v>102</v>
      </c>
      <c r="H1689" s="39">
        <v>0</v>
      </c>
      <c r="I1689" s="39">
        <v>0</v>
      </c>
      <c r="J1689" s="38" t="s">
        <v>3788</v>
      </c>
      <c r="K1689" s="40">
        <v>1</v>
      </c>
      <c r="L1689" s="40" t="s">
        <v>2614</v>
      </c>
      <c r="M1689" s="37" t="s">
        <v>117</v>
      </c>
      <c r="N1689" s="41">
        <v>0</v>
      </c>
      <c r="O1689" s="41">
        <v>0</v>
      </c>
      <c r="P1689" s="41">
        <v>0</v>
      </c>
      <c r="Q1689" s="37" t="s">
        <v>102</v>
      </c>
      <c r="R1689" s="37" t="s">
        <v>102</v>
      </c>
      <c r="S1689" s="37" t="s">
        <v>102</v>
      </c>
      <c r="T1689" s="37" t="s">
        <v>2790</v>
      </c>
      <c r="U1689" s="42">
        <v>4</v>
      </c>
    </row>
    <row r="1690" spans="2:21" ht="14.5" outlineLevel="3">
      <c r="B1690" s="43" t="s">
        <v>4714</v>
      </c>
      <c r="C1690" s="44" t="s">
        <v>4715</v>
      </c>
      <c r="D1690" s="45" t="s">
        <v>458</v>
      </c>
      <c r="E1690" s="46" t="s">
        <v>102</v>
      </c>
      <c r="F1690" s="45" t="s">
        <v>102</v>
      </c>
      <c r="G1690" s="46" t="s">
        <v>102</v>
      </c>
      <c r="H1690" s="47">
        <v>0</v>
      </c>
      <c r="I1690" s="47">
        <v>0</v>
      </c>
      <c r="J1690" s="46" t="s">
        <v>3788</v>
      </c>
      <c r="K1690" s="48">
        <v>1</v>
      </c>
      <c r="L1690" s="48" t="s">
        <v>2614</v>
      </c>
      <c r="M1690" s="45" t="s">
        <v>117</v>
      </c>
      <c r="N1690" s="49">
        <v>0</v>
      </c>
      <c r="O1690" s="49">
        <v>0</v>
      </c>
      <c r="P1690" s="49">
        <v>0</v>
      </c>
      <c r="Q1690" s="45" t="s">
        <v>102</v>
      </c>
      <c r="R1690" s="45" t="s">
        <v>102</v>
      </c>
      <c r="S1690" s="45" t="s">
        <v>102</v>
      </c>
      <c r="T1690" s="45" t="s">
        <v>3448</v>
      </c>
      <c r="U1690" s="50">
        <v>4</v>
      </c>
    </row>
    <row r="1691" spans="2:21" ht="14.5" outlineLevel="3">
      <c r="B1691" s="43" t="s">
        <v>4716</v>
      </c>
      <c r="C1691" s="44" t="s">
        <v>4717</v>
      </c>
      <c r="D1691" s="45" t="s">
        <v>458</v>
      </c>
      <c r="E1691" s="46" t="s">
        <v>102</v>
      </c>
      <c r="F1691" s="45" t="s">
        <v>102</v>
      </c>
      <c r="G1691" s="46" t="s">
        <v>102</v>
      </c>
      <c r="H1691" s="47">
        <v>0</v>
      </c>
      <c r="I1691" s="47">
        <v>0</v>
      </c>
      <c r="J1691" s="46" t="s">
        <v>3788</v>
      </c>
      <c r="K1691" s="48">
        <v>1</v>
      </c>
      <c r="L1691" s="48" t="s">
        <v>2614</v>
      </c>
      <c r="M1691" s="45" t="s">
        <v>117</v>
      </c>
      <c r="N1691" s="49">
        <v>0</v>
      </c>
      <c r="O1691" s="49">
        <v>0</v>
      </c>
      <c r="P1691" s="49">
        <v>0</v>
      </c>
      <c r="Q1691" s="45" t="s">
        <v>102</v>
      </c>
      <c r="R1691" s="45" t="s">
        <v>102</v>
      </c>
      <c r="S1691" s="45" t="s">
        <v>102</v>
      </c>
      <c r="T1691" s="45" t="s">
        <v>2746</v>
      </c>
      <c r="U1691" s="50">
        <v>4</v>
      </c>
    </row>
    <row r="1692" spans="2:21" ht="14.5" outlineLevel="3">
      <c r="B1692" s="43" t="s">
        <v>4718</v>
      </c>
      <c r="C1692" s="44" t="s">
        <v>4719</v>
      </c>
      <c r="D1692" s="45" t="s">
        <v>458</v>
      </c>
      <c r="E1692" s="46" t="s">
        <v>102</v>
      </c>
      <c r="F1692" s="45" t="s">
        <v>102</v>
      </c>
      <c r="G1692" s="46" t="s">
        <v>102</v>
      </c>
      <c r="H1692" s="47">
        <v>0</v>
      </c>
      <c r="I1692" s="47">
        <v>0</v>
      </c>
      <c r="J1692" s="46" t="s">
        <v>3788</v>
      </c>
      <c r="K1692" s="48">
        <v>1</v>
      </c>
      <c r="L1692" s="48" t="s">
        <v>2614</v>
      </c>
      <c r="M1692" s="45" t="s">
        <v>117</v>
      </c>
      <c r="N1692" s="49">
        <v>0</v>
      </c>
      <c r="O1692" s="49">
        <v>0</v>
      </c>
      <c r="P1692" s="49">
        <v>0</v>
      </c>
      <c r="Q1692" s="45" t="s">
        <v>102</v>
      </c>
      <c r="R1692" s="45" t="s">
        <v>102</v>
      </c>
      <c r="S1692" s="45" t="s">
        <v>102</v>
      </c>
      <c r="T1692" s="45" t="s">
        <v>4578</v>
      </c>
      <c r="U1692" s="50">
        <v>4</v>
      </c>
    </row>
    <row r="1693" spans="2:21" ht="14.5" outlineLevel="3">
      <c r="B1693" s="43" t="s">
        <v>4720</v>
      </c>
      <c r="C1693" s="44" t="s">
        <v>4721</v>
      </c>
      <c r="D1693" s="45" t="s">
        <v>458</v>
      </c>
      <c r="E1693" s="46" t="s">
        <v>102</v>
      </c>
      <c r="F1693" s="45" t="s">
        <v>102</v>
      </c>
      <c r="G1693" s="46" t="s">
        <v>102</v>
      </c>
      <c r="H1693" s="47">
        <v>0</v>
      </c>
      <c r="I1693" s="47">
        <v>0</v>
      </c>
      <c r="J1693" s="46" t="s">
        <v>3788</v>
      </c>
      <c r="K1693" s="48">
        <v>1</v>
      </c>
      <c r="L1693" s="48" t="s">
        <v>2614</v>
      </c>
      <c r="M1693" s="45" t="s">
        <v>117</v>
      </c>
      <c r="N1693" s="49">
        <v>0</v>
      </c>
      <c r="O1693" s="49">
        <v>0</v>
      </c>
      <c r="P1693" s="49">
        <v>0</v>
      </c>
      <c r="Q1693" s="45" t="s">
        <v>102</v>
      </c>
      <c r="R1693" s="45" t="s">
        <v>102</v>
      </c>
      <c r="S1693" s="45" t="s">
        <v>102</v>
      </c>
      <c r="T1693" s="45" t="s">
        <v>4722</v>
      </c>
      <c r="U1693" s="50">
        <v>4</v>
      </c>
    </row>
    <row r="1694" spans="2:21" ht="14.5" outlineLevel="3">
      <c r="B1694" s="43" t="s">
        <v>4723</v>
      </c>
      <c r="C1694" s="44" t="s">
        <v>4724</v>
      </c>
      <c r="D1694" s="45" t="s">
        <v>458</v>
      </c>
      <c r="E1694" s="46" t="s">
        <v>102</v>
      </c>
      <c r="F1694" s="45" t="s">
        <v>102</v>
      </c>
      <c r="G1694" s="46" t="s">
        <v>102</v>
      </c>
      <c r="H1694" s="47">
        <v>0</v>
      </c>
      <c r="I1694" s="47">
        <v>0</v>
      </c>
      <c r="J1694" s="46" t="s">
        <v>3788</v>
      </c>
      <c r="K1694" s="48">
        <v>1</v>
      </c>
      <c r="L1694" s="48" t="s">
        <v>2614</v>
      </c>
      <c r="M1694" s="45" t="s">
        <v>117</v>
      </c>
      <c r="N1694" s="49">
        <v>0</v>
      </c>
      <c r="O1694" s="49">
        <v>0</v>
      </c>
      <c r="P1694" s="49">
        <v>0</v>
      </c>
      <c r="Q1694" s="45" t="s">
        <v>102</v>
      </c>
      <c r="R1694" s="45" t="s">
        <v>102</v>
      </c>
      <c r="S1694" s="45" t="s">
        <v>102</v>
      </c>
      <c r="T1694" s="45" t="s">
        <v>4725</v>
      </c>
      <c r="U1694" s="50">
        <v>4</v>
      </c>
    </row>
    <row r="1695" spans="2:21" ht="14.5" outlineLevel="3">
      <c r="B1695" s="43" t="s">
        <v>4726</v>
      </c>
      <c r="C1695" s="44" t="s">
        <v>4727</v>
      </c>
      <c r="D1695" s="45" t="s">
        <v>102</v>
      </c>
      <c r="E1695" s="46" t="s">
        <v>102</v>
      </c>
      <c r="F1695" s="45" t="s">
        <v>102</v>
      </c>
      <c r="G1695" s="46" t="s">
        <v>102</v>
      </c>
      <c r="H1695" s="47">
        <v>0</v>
      </c>
      <c r="I1695" s="47">
        <v>0</v>
      </c>
      <c r="J1695" s="46" t="s">
        <v>102</v>
      </c>
      <c r="K1695" s="48">
        <v>0</v>
      </c>
      <c r="L1695" s="48" t="s">
        <v>102</v>
      </c>
      <c r="M1695" s="45" t="s">
        <v>102</v>
      </c>
      <c r="N1695" s="49">
        <v>0</v>
      </c>
      <c r="O1695" s="49">
        <v>0</v>
      </c>
      <c r="P1695" s="49">
        <v>0</v>
      </c>
      <c r="Q1695" s="45" t="s">
        <v>102</v>
      </c>
      <c r="R1695" s="45" t="s">
        <v>102</v>
      </c>
      <c r="S1695" s="45" t="s">
        <v>4728</v>
      </c>
      <c r="T1695" s="45" t="s">
        <v>102</v>
      </c>
      <c r="U1695" s="50">
        <v>3</v>
      </c>
    </row>
    <row r="1696" spans="2:21" ht="14.5" outlineLevel="3">
      <c r="B1696" s="43" t="s">
        <v>4729</v>
      </c>
      <c r="C1696" s="44" t="s">
        <v>4730</v>
      </c>
      <c r="D1696" s="45" t="s">
        <v>458</v>
      </c>
      <c r="E1696" s="46" t="s">
        <v>102</v>
      </c>
      <c r="F1696" s="45" t="s">
        <v>102</v>
      </c>
      <c r="G1696" s="46" t="s">
        <v>102</v>
      </c>
      <c r="H1696" s="47">
        <v>0</v>
      </c>
      <c r="I1696" s="47">
        <v>0</v>
      </c>
      <c r="J1696" s="46" t="s">
        <v>4364</v>
      </c>
      <c r="K1696" s="48">
        <v>1</v>
      </c>
      <c r="L1696" s="48" t="s">
        <v>2614</v>
      </c>
      <c r="M1696" s="45" t="s">
        <v>117</v>
      </c>
      <c r="N1696" s="49">
        <v>0</v>
      </c>
      <c r="O1696" s="49">
        <v>0</v>
      </c>
      <c r="P1696" s="49">
        <v>0</v>
      </c>
      <c r="Q1696" s="45" t="s">
        <v>102</v>
      </c>
      <c r="R1696" s="45" t="s">
        <v>102</v>
      </c>
      <c r="S1696" s="45" t="s">
        <v>102</v>
      </c>
      <c r="T1696" s="45" t="s">
        <v>2781</v>
      </c>
      <c r="U1696" s="50">
        <v>4</v>
      </c>
    </row>
    <row r="1697" spans="2:21" ht="14.5" outlineLevel="3">
      <c r="B1697" s="43" t="s">
        <v>4731</v>
      </c>
      <c r="C1697" s="44" t="s">
        <v>4732</v>
      </c>
      <c r="D1697" s="45" t="s">
        <v>458</v>
      </c>
      <c r="E1697" s="46" t="s">
        <v>102</v>
      </c>
      <c r="F1697" s="45" t="s">
        <v>102</v>
      </c>
      <c r="G1697" s="46" t="s">
        <v>102</v>
      </c>
      <c r="H1697" s="47">
        <v>0</v>
      </c>
      <c r="I1697" s="47">
        <v>0</v>
      </c>
      <c r="J1697" s="46" t="s">
        <v>4364</v>
      </c>
      <c r="K1697" s="48">
        <v>1</v>
      </c>
      <c r="L1697" s="48" t="s">
        <v>2614</v>
      </c>
      <c r="M1697" s="45" t="s">
        <v>117</v>
      </c>
      <c r="N1697" s="49">
        <v>0</v>
      </c>
      <c r="O1697" s="49">
        <v>0</v>
      </c>
      <c r="P1697" s="49">
        <v>0</v>
      </c>
      <c r="Q1697" s="45" t="s">
        <v>102</v>
      </c>
      <c r="R1697" s="45" t="s">
        <v>102</v>
      </c>
      <c r="S1697" s="45" t="s">
        <v>102</v>
      </c>
      <c r="T1697" s="45" t="s">
        <v>2740</v>
      </c>
      <c r="U1697" s="50">
        <v>4</v>
      </c>
    </row>
    <row r="1698" spans="2:21" ht="14.5" outlineLevel="3">
      <c r="B1698" s="43" t="s">
        <v>4733</v>
      </c>
      <c r="C1698" s="44" t="s">
        <v>4734</v>
      </c>
      <c r="D1698" s="45" t="s">
        <v>458</v>
      </c>
      <c r="E1698" s="46" t="s">
        <v>102</v>
      </c>
      <c r="F1698" s="45" t="s">
        <v>102</v>
      </c>
      <c r="G1698" s="46" t="s">
        <v>102</v>
      </c>
      <c r="H1698" s="47">
        <v>0</v>
      </c>
      <c r="I1698" s="47">
        <v>0</v>
      </c>
      <c r="J1698" s="46" t="s">
        <v>4364</v>
      </c>
      <c r="K1698" s="48">
        <v>1</v>
      </c>
      <c r="L1698" s="48" t="s">
        <v>2614</v>
      </c>
      <c r="M1698" s="45" t="s">
        <v>117</v>
      </c>
      <c r="N1698" s="49">
        <v>0</v>
      </c>
      <c r="O1698" s="49">
        <v>0</v>
      </c>
      <c r="P1698" s="49">
        <v>0</v>
      </c>
      <c r="Q1698" s="45" t="s">
        <v>102</v>
      </c>
      <c r="R1698" s="45" t="s">
        <v>102</v>
      </c>
      <c r="S1698" s="45" t="s">
        <v>102</v>
      </c>
      <c r="T1698" s="45" t="s">
        <v>3477</v>
      </c>
      <c r="U1698" s="50">
        <v>4</v>
      </c>
    </row>
    <row r="1699" spans="2:21" ht="14.5" outlineLevel="3">
      <c r="B1699" s="43" t="s">
        <v>4735</v>
      </c>
      <c r="C1699" s="44" t="s">
        <v>4736</v>
      </c>
      <c r="D1699" s="45" t="s">
        <v>392</v>
      </c>
      <c r="E1699" s="46" t="s">
        <v>102</v>
      </c>
      <c r="F1699" s="45" t="s">
        <v>102</v>
      </c>
      <c r="G1699" s="46" t="s">
        <v>102</v>
      </c>
      <c r="H1699" s="47">
        <v>0</v>
      </c>
      <c r="I1699" s="47">
        <v>0</v>
      </c>
      <c r="J1699" s="46" t="s">
        <v>4364</v>
      </c>
      <c r="K1699" s="48">
        <v>1</v>
      </c>
      <c r="L1699" s="48" t="s">
        <v>2614</v>
      </c>
      <c r="M1699" s="45" t="s">
        <v>117</v>
      </c>
      <c r="N1699" s="49">
        <v>0</v>
      </c>
      <c r="O1699" s="49">
        <v>0</v>
      </c>
      <c r="P1699" s="49">
        <v>0</v>
      </c>
      <c r="Q1699" s="45" t="s">
        <v>102</v>
      </c>
      <c r="R1699" s="45" t="s">
        <v>102</v>
      </c>
      <c r="S1699" s="45" t="s">
        <v>102</v>
      </c>
      <c r="T1699" s="45" t="s">
        <v>4737</v>
      </c>
      <c r="U1699" s="50">
        <v>4</v>
      </c>
    </row>
    <row r="1700" spans="2:21" ht="14.5" outlineLevel="3">
      <c r="B1700" s="43" t="s">
        <v>4738</v>
      </c>
      <c r="C1700" s="44" t="s">
        <v>4739</v>
      </c>
      <c r="D1700" s="45" t="s">
        <v>458</v>
      </c>
      <c r="E1700" s="46" t="s">
        <v>102</v>
      </c>
      <c r="F1700" s="45" t="s">
        <v>102</v>
      </c>
      <c r="G1700" s="46" t="s">
        <v>102</v>
      </c>
      <c r="H1700" s="47">
        <v>0</v>
      </c>
      <c r="I1700" s="47">
        <v>0</v>
      </c>
      <c r="J1700" s="46" t="s">
        <v>4364</v>
      </c>
      <c r="K1700" s="48">
        <v>1</v>
      </c>
      <c r="L1700" s="48" t="s">
        <v>2614</v>
      </c>
      <c r="M1700" s="45" t="s">
        <v>117</v>
      </c>
      <c r="N1700" s="49">
        <v>0</v>
      </c>
      <c r="O1700" s="49">
        <v>0</v>
      </c>
      <c r="P1700" s="49">
        <v>0</v>
      </c>
      <c r="Q1700" s="45" t="s">
        <v>102</v>
      </c>
      <c r="R1700" s="45" t="s">
        <v>102</v>
      </c>
      <c r="S1700" s="45" t="s">
        <v>102</v>
      </c>
      <c r="T1700" s="45" t="s">
        <v>2743</v>
      </c>
      <c r="U1700" s="50">
        <v>4</v>
      </c>
    </row>
    <row r="1701" spans="2:21" ht="14.5" outlineLevel="3">
      <c r="B1701" s="43" t="s">
        <v>4740</v>
      </c>
      <c r="C1701" s="44" t="s">
        <v>4741</v>
      </c>
      <c r="D1701" s="45" t="s">
        <v>392</v>
      </c>
      <c r="E1701" s="46" t="s">
        <v>102</v>
      </c>
      <c r="F1701" s="45" t="s">
        <v>102</v>
      </c>
      <c r="G1701" s="46" t="s">
        <v>102</v>
      </c>
      <c r="H1701" s="47">
        <v>0</v>
      </c>
      <c r="I1701" s="47">
        <v>0</v>
      </c>
      <c r="J1701" s="46" t="s">
        <v>4364</v>
      </c>
      <c r="K1701" s="48">
        <v>1</v>
      </c>
      <c r="L1701" s="48" t="s">
        <v>2614</v>
      </c>
      <c r="M1701" s="45" t="s">
        <v>117</v>
      </c>
      <c r="N1701" s="49">
        <v>0</v>
      </c>
      <c r="O1701" s="49">
        <v>0</v>
      </c>
      <c r="P1701" s="49">
        <v>0</v>
      </c>
      <c r="Q1701" s="45" t="s">
        <v>102</v>
      </c>
      <c r="R1701" s="45" t="s">
        <v>102</v>
      </c>
      <c r="S1701" s="45" t="s">
        <v>102</v>
      </c>
      <c r="T1701" s="45" t="s">
        <v>2784</v>
      </c>
      <c r="U1701" s="50">
        <v>4</v>
      </c>
    </row>
    <row r="1702" spans="2:21" ht="14.5" outlineLevel="3">
      <c r="B1702" s="43" t="s">
        <v>4742</v>
      </c>
      <c r="C1702" s="44" t="s">
        <v>4743</v>
      </c>
      <c r="D1702" s="45" t="s">
        <v>458</v>
      </c>
      <c r="E1702" s="46" t="s">
        <v>102</v>
      </c>
      <c r="F1702" s="45" t="s">
        <v>102</v>
      </c>
      <c r="G1702" s="46" t="s">
        <v>102</v>
      </c>
      <c r="H1702" s="47">
        <v>0</v>
      </c>
      <c r="I1702" s="47">
        <v>0</v>
      </c>
      <c r="J1702" s="46" t="s">
        <v>4364</v>
      </c>
      <c r="K1702" s="48">
        <v>1</v>
      </c>
      <c r="L1702" s="48" t="s">
        <v>2614</v>
      </c>
      <c r="M1702" s="45" t="s">
        <v>117</v>
      </c>
      <c r="N1702" s="49">
        <v>0</v>
      </c>
      <c r="O1702" s="49">
        <v>0</v>
      </c>
      <c r="P1702" s="49">
        <v>0</v>
      </c>
      <c r="Q1702" s="45" t="s">
        <v>102</v>
      </c>
      <c r="R1702" s="45" t="s">
        <v>102</v>
      </c>
      <c r="S1702" s="45" t="s">
        <v>102</v>
      </c>
      <c r="T1702" s="45" t="s">
        <v>2790</v>
      </c>
      <c r="U1702" s="50">
        <v>4</v>
      </c>
    </row>
    <row r="1703" spans="2:21" ht="14.5" outlineLevel="3">
      <c r="B1703" s="43" t="s">
        <v>4744</v>
      </c>
      <c r="C1703" s="44" t="s">
        <v>4745</v>
      </c>
      <c r="D1703" s="45" t="s">
        <v>458</v>
      </c>
      <c r="E1703" s="46" t="s">
        <v>102</v>
      </c>
      <c r="F1703" s="45" t="s">
        <v>102</v>
      </c>
      <c r="G1703" s="46" t="s">
        <v>102</v>
      </c>
      <c r="H1703" s="47">
        <v>0</v>
      </c>
      <c r="I1703" s="47">
        <v>0</v>
      </c>
      <c r="J1703" s="46" t="s">
        <v>4364</v>
      </c>
      <c r="K1703" s="48">
        <v>1</v>
      </c>
      <c r="L1703" s="48" t="s">
        <v>2614</v>
      </c>
      <c r="M1703" s="45" t="s">
        <v>117</v>
      </c>
      <c r="N1703" s="49">
        <v>0</v>
      </c>
      <c r="O1703" s="49">
        <v>0</v>
      </c>
      <c r="P1703" s="49">
        <v>0</v>
      </c>
      <c r="Q1703" s="45" t="s">
        <v>102</v>
      </c>
      <c r="R1703" s="45" t="s">
        <v>102</v>
      </c>
      <c r="S1703" s="45" t="s">
        <v>102</v>
      </c>
      <c r="T1703" s="45" t="s">
        <v>3448</v>
      </c>
      <c r="U1703" s="50">
        <v>4</v>
      </c>
    </row>
    <row r="1704" spans="2:21" ht="14.5" outlineLevel="3">
      <c r="B1704" s="43" t="s">
        <v>4746</v>
      </c>
      <c r="C1704" s="44" t="s">
        <v>4747</v>
      </c>
      <c r="D1704" s="45" t="s">
        <v>458</v>
      </c>
      <c r="E1704" s="46" t="s">
        <v>102</v>
      </c>
      <c r="F1704" s="45" t="s">
        <v>102</v>
      </c>
      <c r="G1704" s="46" t="s">
        <v>102</v>
      </c>
      <c r="H1704" s="47">
        <v>0</v>
      </c>
      <c r="I1704" s="47">
        <v>0</v>
      </c>
      <c r="J1704" s="46" t="s">
        <v>4364</v>
      </c>
      <c r="K1704" s="48">
        <v>1</v>
      </c>
      <c r="L1704" s="48" t="s">
        <v>2614</v>
      </c>
      <c r="M1704" s="45" t="s">
        <v>117</v>
      </c>
      <c r="N1704" s="49">
        <v>0</v>
      </c>
      <c r="O1704" s="49">
        <v>0</v>
      </c>
      <c r="P1704" s="49">
        <v>0</v>
      </c>
      <c r="Q1704" s="45" t="s">
        <v>102</v>
      </c>
      <c r="R1704" s="45" t="s">
        <v>102</v>
      </c>
      <c r="S1704" s="45" t="s">
        <v>102</v>
      </c>
      <c r="T1704" s="45" t="s">
        <v>3484</v>
      </c>
      <c r="U1704" s="50">
        <v>4</v>
      </c>
    </row>
    <row r="1705" spans="2:21" ht="14.5" outlineLevel="3">
      <c r="B1705" s="43" t="s">
        <v>4748</v>
      </c>
      <c r="C1705" s="44" t="s">
        <v>4749</v>
      </c>
      <c r="D1705" s="45" t="s">
        <v>458</v>
      </c>
      <c r="E1705" s="46" t="s">
        <v>102</v>
      </c>
      <c r="F1705" s="45" t="s">
        <v>102</v>
      </c>
      <c r="G1705" s="46" t="s">
        <v>102</v>
      </c>
      <c r="H1705" s="47">
        <v>0</v>
      </c>
      <c r="I1705" s="47">
        <v>0</v>
      </c>
      <c r="J1705" s="46" t="s">
        <v>4364</v>
      </c>
      <c r="K1705" s="48">
        <v>1</v>
      </c>
      <c r="L1705" s="48" t="s">
        <v>2614</v>
      </c>
      <c r="M1705" s="45" t="s">
        <v>117</v>
      </c>
      <c r="N1705" s="49">
        <v>0</v>
      </c>
      <c r="O1705" s="49">
        <v>0</v>
      </c>
      <c r="P1705" s="49">
        <v>0</v>
      </c>
      <c r="Q1705" s="45" t="s">
        <v>102</v>
      </c>
      <c r="R1705" s="45" t="s">
        <v>102</v>
      </c>
      <c r="S1705" s="45" t="s">
        <v>102</v>
      </c>
      <c r="T1705" s="45" t="s">
        <v>3453</v>
      </c>
      <c r="U1705" s="50">
        <v>4</v>
      </c>
    </row>
    <row r="1706" spans="2:21" ht="14.5" outlineLevel="3">
      <c r="B1706" s="43" t="s">
        <v>4750</v>
      </c>
      <c r="C1706" s="44" t="s">
        <v>4751</v>
      </c>
      <c r="D1706" s="45" t="s">
        <v>4752</v>
      </c>
      <c r="E1706" s="46" t="s">
        <v>102</v>
      </c>
      <c r="F1706" s="45" t="s">
        <v>102</v>
      </c>
      <c r="G1706" s="46" t="s">
        <v>102</v>
      </c>
      <c r="H1706" s="47">
        <v>0</v>
      </c>
      <c r="I1706" s="47">
        <v>0</v>
      </c>
      <c r="J1706" s="46" t="s">
        <v>4364</v>
      </c>
      <c r="K1706" s="48">
        <v>1</v>
      </c>
      <c r="L1706" s="48" t="s">
        <v>2614</v>
      </c>
      <c r="M1706" s="45" t="s">
        <v>117</v>
      </c>
      <c r="N1706" s="49">
        <v>0</v>
      </c>
      <c r="O1706" s="49">
        <v>0</v>
      </c>
      <c r="P1706" s="49">
        <v>0</v>
      </c>
      <c r="Q1706" s="45" t="s">
        <v>102</v>
      </c>
      <c r="R1706" s="45" t="s">
        <v>102</v>
      </c>
      <c r="S1706" s="45" t="s">
        <v>102</v>
      </c>
      <c r="T1706" s="45" t="s">
        <v>3456</v>
      </c>
      <c r="U1706" s="50">
        <v>4</v>
      </c>
    </row>
    <row r="1707" spans="2:21" ht="14.5" outlineLevel="3">
      <c r="B1707" s="43" t="s">
        <v>4753</v>
      </c>
      <c r="C1707" s="44" t="s">
        <v>4754</v>
      </c>
      <c r="D1707" s="45" t="s">
        <v>4752</v>
      </c>
      <c r="E1707" s="46" t="s">
        <v>102</v>
      </c>
      <c r="F1707" s="45" t="s">
        <v>102</v>
      </c>
      <c r="G1707" s="46" t="s">
        <v>102</v>
      </c>
      <c r="H1707" s="47">
        <v>0</v>
      </c>
      <c r="I1707" s="47">
        <v>0</v>
      </c>
      <c r="J1707" s="46" t="s">
        <v>4364</v>
      </c>
      <c r="K1707" s="48">
        <v>1</v>
      </c>
      <c r="L1707" s="48" t="s">
        <v>2614</v>
      </c>
      <c r="M1707" s="45" t="s">
        <v>117</v>
      </c>
      <c r="N1707" s="49">
        <v>0</v>
      </c>
      <c r="O1707" s="49">
        <v>0</v>
      </c>
      <c r="P1707" s="49">
        <v>0</v>
      </c>
      <c r="Q1707" s="45" t="s">
        <v>102</v>
      </c>
      <c r="R1707" s="45" t="s">
        <v>102</v>
      </c>
      <c r="S1707" s="45" t="s">
        <v>102</v>
      </c>
      <c r="T1707" s="45" t="s">
        <v>4755</v>
      </c>
      <c r="U1707" s="50">
        <v>4</v>
      </c>
    </row>
    <row r="1708" spans="2:21" ht="14.5" outlineLevel="3">
      <c r="B1708" s="43" t="s">
        <v>4756</v>
      </c>
      <c r="C1708" s="44" t="s">
        <v>4757</v>
      </c>
      <c r="D1708" s="45" t="s">
        <v>458</v>
      </c>
      <c r="E1708" s="46" t="s">
        <v>102</v>
      </c>
      <c r="F1708" s="45" t="s">
        <v>102</v>
      </c>
      <c r="G1708" s="46" t="s">
        <v>102</v>
      </c>
      <c r="H1708" s="47">
        <v>0</v>
      </c>
      <c r="I1708" s="47">
        <v>0</v>
      </c>
      <c r="J1708" s="46" t="s">
        <v>4364</v>
      </c>
      <c r="K1708" s="48">
        <v>1</v>
      </c>
      <c r="L1708" s="48" t="s">
        <v>2614</v>
      </c>
      <c r="M1708" s="45" t="s">
        <v>117</v>
      </c>
      <c r="N1708" s="49">
        <v>0</v>
      </c>
      <c r="O1708" s="49">
        <v>0</v>
      </c>
      <c r="P1708" s="49">
        <v>0</v>
      </c>
      <c r="Q1708" s="45" t="s">
        <v>102</v>
      </c>
      <c r="R1708" s="45" t="s">
        <v>102</v>
      </c>
      <c r="S1708" s="45" t="s">
        <v>102</v>
      </c>
      <c r="T1708" s="45" t="s">
        <v>4758</v>
      </c>
      <c r="U1708" s="50">
        <v>4</v>
      </c>
    </row>
    <row r="1709" spans="2:21" ht="14.5" outlineLevel="3">
      <c r="B1709" s="43" t="s">
        <v>4759</v>
      </c>
      <c r="C1709" s="44" t="s">
        <v>4760</v>
      </c>
      <c r="D1709" s="45" t="s">
        <v>458</v>
      </c>
      <c r="E1709" s="46" t="s">
        <v>102</v>
      </c>
      <c r="F1709" s="45" t="s">
        <v>102</v>
      </c>
      <c r="G1709" s="46" t="s">
        <v>102</v>
      </c>
      <c r="H1709" s="47">
        <v>0</v>
      </c>
      <c r="I1709" s="47">
        <v>0</v>
      </c>
      <c r="J1709" s="46" t="s">
        <v>4364</v>
      </c>
      <c r="K1709" s="48">
        <v>1</v>
      </c>
      <c r="L1709" s="48" t="s">
        <v>2614</v>
      </c>
      <c r="M1709" s="45" t="s">
        <v>117</v>
      </c>
      <c r="N1709" s="49">
        <v>0</v>
      </c>
      <c r="O1709" s="49">
        <v>0</v>
      </c>
      <c r="P1709" s="49">
        <v>0</v>
      </c>
      <c r="Q1709" s="45" t="s">
        <v>102</v>
      </c>
      <c r="R1709" s="45" t="s">
        <v>102</v>
      </c>
      <c r="S1709" s="45" t="s">
        <v>102</v>
      </c>
      <c r="T1709" s="45" t="s">
        <v>4761</v>
      </c>
      <c r="U1709" s="50">
        <v>4</v>
      </c>
    </row>
    <row r="1710" spans="2:21" ht="14.5" outlineLevel="3">
      <c r="B1710" s="43" t="s">
        <v>4762</v>
      </c>
      <c r="C1710" s="44" t="s">
        <v>4763</v>
      </c>
      <c r="D1710" s="45" t="s">
        <v>4752</v>
      </c>
      <c r="E1710" s="46" t="s">
        <v>102</v>
      </c>
      <c r="F1710" s="45" t="s">
        <v>102</v>
      </c>
      <c r="G1710" s="46" t="s">
        <v>102</v>
      </c>
      <c r="H1710" s="47">
        <v>0</v>
      </c>
      <c r="I1710" s="47">
        <v>0</v>
      </c>
      <c r="J1710" s="46" t="s">
        <v>4364</v>
      </c>
      <c r="K1710" s="48">
        <v>1</v>
      </c>
      <c r="L1710" s="48" t="s">
        <v>2614</v>
      </c>
      <c r="M1710" s="45" t="s">
        <v>117</v>
      </c>
      <c r="N1710" s="49">
        <v>0</v>
      </c>
      <c r="O1710" s="49">
        <v>0</v>
      </c>
      <c r="P1710" s="49">
        <v>0</v>
      </c>
      <c r="Q1710" s="45" t="s">
        <v>102</v>
      </c>
      <c r="R1710" s="45" t="s">
        <v>102</v>
      </c>
      <c r="S1710" s="45" t="s">
        <v>102</v>
      </c>
      <c r="T1710" s="45" t="s">
        <v>4764</v>
      </c>
      <c r="U1710" s="50">
        <v>4</v>
      </c>
    </row>
    <row r="1711" spans="2:21" ht="14.5" outlineLevel="3">
      <c r="B1711" s="43" t="s">
        <v>4765</v>
      </c>
      <c r="C1711" s="44" t="s">
        <v>4766</v>
      </c>
      <c r="D1711" s="45" t="s">
        <v>458</v>
      </c>
      <c r="E1711" s="46" t="s">
        <v>102</v>
      </c>
      <c r="F1711" s="45" t="s">
        <v>102</v>
      </c>
      <c r="G1711" s="46" t="s">
        <v>102</v>
      </c>
      <c r="H1711" s="47">
        <v>0</v>
      </c>
      <c r="I1711" s="47">
        <v>0</v>
      </c>
      <c r="J1711" s="46" t="s">
        <v>4364</v>
      </c>
      <c r="K1711" s="48">
        <v>1</v>
      </c>
      <c r="L1711" s="48" t="s">
        <v>2614</v>
      </c>
      <c r="M1711" s="45" t="s">
        <v>117</v>
      </c>
      <c r="N1711" s="49">
        <v>0</v>
      </c>
      <c r="O1711" s="49">
        <v>0</v>
      </c>
      <c r="P1711" s="49">
        <v>0</v>
      </c>
      <c r="Q1711" s="45" t="s">
        <v>102</v>
      </c>
      <c r="R1711" s="45" t="s">
        <v>102</v>
      </c>
      <c r="S1711" s="45" t="s">
        <v>102</v>
      </c>
      <c r="T1711" s="45" t="s">
        <v>2828</v>
      </c>
      <c r="U1711" s="50">
        <v>4</v>
      </c>
    </row>
    <row r="1712" spans="2:21" ht="14.5" outlineLevel="3">
      <c r="B1712" s="43" t="s">
        <v>4767</v>
      </c>
      <c r="C1712" s="44" t="s">
        <v>4768</v>
      </c>
      <c r="D1712" s="45" t="s">
        <v>458</v>
      </c>
      <c r="E1712" s="46" t="s">
        <v>102</v>
      </c>
      <c r="F1712" s="45" t="s">
        <v>102</v>
      </c>
      <c r="G1712" s="46" t="s">
        <v>102</v>
      </c>
      <c r="H1712" s="47">
        <v>0</v>
      </c>
      <c r="I1712" s="47">
        <v>0</v>
      </c>
      <c r="J1712" s="46" t="s">
        <v>4364</v>
      </c>
      <c r="K1712" s="48">
        <v>1</v>
      </c>
      <c r="L1712" s="48" t="s">
        <v>2614</v>
      </c>
      <c r="M1712" s="45" t="s">
        <v>117</v>
      </c>
      <c r="N1712" s="49">
        <v>0</v>
      </c>
      <c r="O1712" s="49">
        <v>0</v>
      </c>
      <c r="P1712" s="49">
        <v>0</v>
      </c>
      <c r="Q1712" s="45" t="s">
        <v>102</v>
      </c>
      <c r="R1712" s="45" t="s">
        <v>102</v>
      </c>
      <c r="S1712" s="45" t="s">
        <v>102</v>
      </c>
      <c r="T1712" s="45" t="s">
        <v>2773</v>
      </c>
      <c r="U1712" s="50">
        <v>4</v>
      </c>
    </row>
    <row r="1713" spans="2:21" ht="14.5" outlineLevel="3">
      <c r="B1713" s="43" t="s">
        <v>4769</v>
      </c>
      <c r="C1713" s="44" t="s">
        <v>4770</v>
      </c>
      <c r="D1713" s="45" t="s">
        <v>458</v>
      </c>
      <c r="E1713" s="46" t="s">
        <v>102</v>
      </c>
      <c r="F1713" s="45" t="s">
        <v>102</v>
      </c>
      <c r="G1713" s="46" t="s">
        <v>102</v>
      </c>
      <c r="H1713" s="47">
        <v>0</v>
      </c>
      <c r="I1713" s="47">
        <v>0</v>
      </c>
      <c r="J1713" s="46" t="s">
        <v>4364</v>
      </c>
      <c r="K1713" s="48">
        <v>1</v>
      </c>
      <c r="L1713" s="48" t="s">
        <v>2614</v>
      </c>
      <c r="M1713" s="45" t="s">
        <v>117</v>
      </c>
      <c r="N1713" s="49">
        <v>0</v>
      </c>
      <c r="O1713" s="49">
        <v>0</v>
      </c>
      <c r="P1713" s="49">
        <v>0</v>
      </c>
      <c r="Q1713" s="45" t="s">
        <v>102</v>
      </c>
      <c r="R1713" s="45" t="s">
        <v>102</v>
      </c>
      <c r="S1713" s="45" t="s">
        <v>102</v>
      </c>
      <c r="T1713" s="45" t="s">
        <v>3066</v>
      </c>
      <c r="U1713" s="50">
        <v>4</v>
      </c>
    </row>
    <row r="1714" spans="2:21" ht="14.5" outlineLevel="2">
      <c r="B1714" s="35" t="s">
        <v>4771</v>
      </c>
      <c r="C1714" s="36" t="s">
        <v>4772</v>
      </c>
      <c r="D1714" s="37" t="s">
        <v>4002</v>
      </c>
      <c r="E1714" s="38" t="s">
        <v>102</v>
      </c>
      <c r="F1714" s="37" t="s">
        <v>102</v>
      </c>
      <c r="G1714" s="38" t="s">
        <v>102</v>
      </c>
      <c r="H1714" s="39">
        <v>0</v>
      </c>
      <c r="I1714" s="39">
        <v>0</v>
      </c>
      <c r="J1714" s="38" t="s">
        <v>4364</v>
      </c>
      <c r="K1714" s="40">
        <v>1</v>
      </c>
      <c r="L1714" s="40" t="s">
        <v>2614</v>
      </c>
      <c r="M1714" s="37" t="s">
        <v>117</v>
      </c>
      <c r="N1714" s="41">
        <v>0</v>
      </c>
      <c r="O1714" s="41">
        <v>0</v>
      </c>
      <c r="P1714" s="41">
        <v>0</v>
      </c>
      <c r="Q1714" s="37" t="s">
        <v>102</v>
      </c>
      <c r="R1714" s="37" t="s">
        <v>102</v>
      </c>
      <c r="S1714" s="37" t="s">
        <v>102</v>
      </c>
      <c r="T1714" s="37" t="s">
        <v>3069</v>
      </c>
      <c r="U1714" s="42">
        <v>4</v>
      </c>
    </row>
    <row r="1715" spans="2:21" ht="14.5" outlineLevel="3">
      <c r="B1715" s="43" t="s">
        <v>4773</v>
      </c>
      <c r="C1715" s="44" t="s">
        <v>4774</v>
      </c>
      <c r="D1715" s="45" t="s">
        <v>458</v>
      </c>
      <c r="E1715" s="46" t="s">
        <v>102</v>
      </c>
      <c r="F1715" s="45" t="s">
        <v>102</v>
      </c>
      <c r="G1715" s="46" t="s">
        <v>102</v>
      </c>
      <c r="H1715" s="47">
        <v>0</v>
      </c>
      <c r="I1715" s="47">
        <v>0</v>
      </c>
      <c r="J1715" s="46" t="s">
        <v>4364</v>
      </c>
      <c r="K1715" s="48">
        <v>1</v>
      </c>
      <c r="L1715" s="48" t="s">
        <v>2614</v>
      </c>
      <c r="M1715" s="45" t="s">
        <v>117</v>
      </c>
      <c r="N1715" s="49">
        <v>0</v>
      </c>
      <c r="O1715" s="49">
        <v>0</v>
      </c>
      <c r="P1715" s="49">
        <v>0</v>
      </c>
      <c r="Q1715" s="45" t="s">
        <v>102</v>
      </c>
      <c r="R1715" s="45" t="s">
        <v>102</v>
      </c>
      <c r="S1715" s="45" t="s">
        <v>102</v>
      </c>
      <c r="T1715" s="45" t="s">
        <v>3072</v>
      </c>
      <c r="U1715" s="50">
        <v>4</v>
      </c>
    </row>
    <row r="1716" spans="2:21" ht="14.5" outlineLevel="3">
      <c r="B1716" s="43" t="s">
        <v>4775</v>
      </c>
      <c r="C1716" s="44" t="s">
        <v>4776</v>
      </c>
      <c r="D1716" s="45" t="s">
        <v>458</v>
      </c>
      <c r="E1716" s="46" t="s">
        <v>102</v>
      </c>
      <c r="F1716" s="45" t="s">
        <v>102</v>
      </c>
      <c r="G1716" s="46" t="s">
        <v>102</v>
      </c>
      <c r="H1716" s="47">
        <v>0</v>
      </c>
      <c r="I1716" s="47">
        <v>0</v>
      </c>
      <c r="J1716" s="46" t="s">
        <v>4364</v>
      </c>
      <c r="K1716" s="48">
        <v>1</v>
      </c>
      <c r="L1716" s="48" t="s">
        <v>2614</v>
      </c>
      <c r="M1716" s="45" t="s">
        <v>117</v>
      </c>
      <c r="N1716" s="49">
        <v>0</v>
      </c>
      <c r="O1716" s="49">
        <v>0</v>
      </c>
      <c r="P1716" s="49">
        <v>0</v>
      </c>
      <c r="Q1716" s="45" t="s">
        <v>102</v>
      </c>
      <c r="R1716" s="45" t="s">
        <v>102</v>
      </c>
      <c r="S1716" s="45" t="s">
        <v>102</v>
      </c>
      <c r="T1716" s="45" t="s">
        <v>3075</v>
      </c>
      <c r="U1716" s="50">
        <v>4</v>
      </c>
    </row>
    <row r="1717" spans="2:21" ht="14.5" outlineLevel="3">
      <c r="B1717" s="43" t="s">
        <v>4777</v>
      </c>
      <c r="C1717" s="44" t="s">
        <v>4778</v>
      </c>
      <c r="D1717" s="45" t="s">
        <v>392</v>
      </c>
      <c r="E1717" s="46" t="s">
        <v>102</v>
      </c>
      <c r="F1717" s="45" t="s">
        <v>102</v>
      </c>
      <c r="G1717" s="46" t="s">
        <v>102</v>
      </c>
      <c r="H1717" s="47">
        <v>0</v>
      </c>
      <c r="I1717" s="47">
        <v>0</v>
      </c>
      <c r="J1717" s="46" t="s">
        <v>4364</v>
      </c>
      <c r="K1717" s="48">
        <v>1</v>
      </c>
      <c r="L1717" s="48" t="s">
        <v>2614</v>
      </c>
      <c r="M1717" s="45" t="s">
        <v>117</v>
      </c>
      <c r="N1717" s="49">
        <v>0</v>
      </c>
      <c r="O1717" s="49">
        <v>0</v>
      </c>
      <c r="P1717" s="49">
        <v>0</v>
      </c>
      <c r="Q1717" s="45" t="s">
        <v>102</v>
      </c>
      <c r="R1717" s="45" t="s">
        <v>102</v>
      </c>
      <c r="S1717" s="45" t="s">
        <v>102</v>
      </c>
      <c r="T1717" s="45" t="s">
        <v>2831</v>
      </c>
      <c r="U1717" s="50">
        <v>4</v>
      </c>
    </row>
    <row r="1718" spans="2:21" ht="14.5" outlineLevel="3">
      <c r="B1718" s="43" t="s">
        <v>4779</v>
      </c>
      <c r="C1718" s="44" t="s">
        <v>4780</v>
      </c>
      <c r="D1718" s="45" t="s">
        <v>392</v>
      </c>
      <c r="E1718" s="46" t="s">
        <v>102</v>
      </c>
      <c r="F1718" s="45" t="s">
        <v>102</v>
      </c>
      <c r="G1718" s="46" t="s">
        <v>102</v>
      </c>
      <c r="H1718" s="47">
        <v>0</v>
      </c>
      <c r="I1718" s="47">
        <v>0</v>
      </c>
      <c r="J1718" s="46" t="s">
        <v>4364</v>
      </c>
      <c r="K1718" s="48">
        <v>1</v>
      </c>
      <c r="L1718" s="48" t="s">
        <v>2614</v>
      </c>
      <c r="M1718" s="45" t="s">
        <v>117</v>
      </c>
      <c r="N1718" s="49">
        <v>0</v>
      </c>
      <c r="O1718" s="49">
        <v>0</v>
      </c>
      <c r="P1718" s="49">
        <v>0</v>
      </c>
      <c r="Q1718" s="45" t="s">
        <v>102</v>
      </c>
      <c r="R1718" s="45" t="s">
        <v>102</v>
      </c>
      <c r="S1718" s="45" t="s">
        <v>102</v>
      </c>
      <c r="T1718" s="45" t="s">
        <v>3431</v>
      </c>
      <c r="U1718" s="50">
        <v>4</v>
      </c>
    </row>
    <row r="1719" spans="2:21" ht="14.5" outlineLevel="3">
      <c r="B1719" s="43" t="s">
        <v>4781</v>
      </c>
      <c r="C1719" s="44" t="s">
        <v>4782</v>
      </c>
      <c r="D1719" s="45" t="s">
        <v>392</v>
      </c>
      <c r="E1719" s="46" t="s">
        <v>102</v>
      </c>
      <c r="F1719" s="45" t="s">
        <v>102</v>
      </c>
      <c r="G1719" s="46" t="s">
        <v>102</v>
      </c>
      <c r="H1719" s="47">
        <v>0</v>
      </c>
      <c r="I1719" s="47">
        <v>0</v>
      </c>
      <c r="J1719" s="46" t="s">
        <v>4364</v>
      </c>
      <c r="K1719" s="48">
        <v>1</v>
      </c>
      <c r="L1719" s="48" t="s">
        <v>2614</v>
      </c>
      <c r="M1719" s="45" t="s">
        <v>117</v>
      </c>
      <c r="N1719" s="49">
        <v>0</v>
      </c>
      <c r="O1719" s="49">
        <v>0</v>
      </c>
      <c r="P1719" s="49">
        <v>0</v>
      </c>
      <c r="Q1719" s="45" t="s">
        <v>102</v>
      </c>
      <c r="R1719" s="45" t="s">
        <v>102</v>
      </c>
      <c r="S1719" s="45" t="s">
        <v>102</v>
      </c>
      <c r="T1719" s="45" t="s">
        <v>3434</v>
      </c>
      <c r="U1719" s="50">
        <v>4</v>
      </c>
    </row>
    <row r="1720" spans="2:21" ht="14.5" outlineLevel="3">
      <c r="B1720" s="43" t="s">
        <v>4783</v>
      </c>
      <c r="C1720" s="44" t="s">
        <v>4784</v>
      </c>
      <c r="D1720" s="45" t="s">
        <v>102</v>
      </c>
      <c r="E1720" s="46" t="s">
        <v>102</v>
      </c>
      <c r="F1720" s="45" t="s">
        <v>102</v>
      </c>
      <c r="G1720" s="46" t="s">
        <v>102</v>
      </c>
      <c r="H1720" s="47">
        <v>0</v>
      </c>
      <c r="I1720" s="47">
        <v>0</v>
      </c>
      <c r="J1720" s="46" t="s">
        <v>102</v>
      </c>
      <c r="K1720" s="48">
        <v>0</v>
      </c>
      <c r="L1720" s="48" t="s">
        <v>102</v>
      </c>
      <c r="M1720" s="45" t="s">
        <v>102</v>
      </c>
      <c r="N1720" s="49">
        <v>0</v>
      </c>
      <c r="O1720" s="49">
        <v>0</v>
      </c>
      <c r="P1720" s="49">
        <v>0</v>
      </c>
      <c r="Q1720" s="45" t="s">
        <v>102</v>
      </c>
      <c r="R1720" s="45" t="s">
        <v>102</v>
      </c>
      <c r="S1720" s="45" t="s">
        <v>4785</v>
      </c>
      <c r="T1720" s="45" t="s">
        <v>102</v>
      </c>
      <c r="U1720" s="50">
        <v>3</v>
      </c>
    </row>
    <row r="1721" spans="2:21" ht="14.5" outlineLevel="3">
      <c r="B1721" s="43" t="s">
        <v>4786</v>
      </c>
      <c r="C1721" s="44" t="s">
        <v>4732</v>
      </c>
      <c r="D1721" s="45" t="s">
        <v>458</v>
      </c>
      <c r="E1721" s="46" t="s">
        <v>102</v>
      </c>
      <c r="F1721" s="45" t="s">
        <v>102</v>
      </c>
      <c r="G1721" s="46" t="s">
        <v>102</v>
      </c>
      <c r="H1721" s="47">
        <v>0</v>
      </c>
      <c r="I1721" s="47">
        <v>0</v>
      </c>
      <c r="J1721" s="46" t="s">
        <v>3788</v>
      </c>
      <c r="K1721" s="48">
        <v>1</v>
      </c>
      <c r="L1721" s="48" t="s">
        <v>2614</v>
      </c>
      <c r="M1721" s="45" t="s">
        <v>117</v>
      </c>
      <c r="N1721" s="49">
        <v>0</v>
      </c>
      <c r="O1721" s="49">
        <v>0</v>
      </c>
      <c r="P1721" s="49">
        <v>0</v>
      </c>
      <c r="Q1721" s="45" t="s">
        <v>102</v>
      </c>
      <c r="R1721" s="45" t="s">
        <v>102</v>
      </c>
      <c r="S1721" s="45" t="s">
        <v>102</v>
      </c>
      <c r="T1721" s="45" t="s">
        <v>2740</v>
      </c>
      <c r="U1721" s="50">
        <v>4</v>
      </c>
    </row>
    <row r="1722" spans="2:21" ht="14.5" outlineLevel="3">
      <c r="B1722" s="43" t="s">
        <v>4787</v>
      </c>
      <c r="C1722" s="44" t="s">
        <v>4734</v>
      </c>
      <c r="D1722" s="45" t="s">
        <v>458</v>
      </c>
      <c r="E1722" s="46" t="s">
        <v>102</v>
      </c>
      <c r="F1722" s="45" t="s">
        <v>102</v>
      </c>
      <c r="G1722" s="46" t="s">
        <v>102</v>
      </c>
      <c r="H1722" s="47">
        <v>0</v>
      </c>
      <c r="I1722" s="47">
        <v>0</v>
      </c>
      <c r="J1722" s="46" t="s">
        <v>3788</v>
      </c>
      <c r="K1722" s="48">
        <v>1</v>
      </c>
      <c r="L1722" s="48" t="s">
        <v>2614</v>
      </c>
      <c r="M1722" s="45" t="s">
        <v>117</v>
      </c>
      <c r="N1722" s="49">
        <v>0</v>
      </c>
      <c r="O1722" s="49">
        <v>0</v>
      </c>
      <c r="P1722" s="49">
        <v>0</v>
      </c>
      <c r="Q1722" s="45" t="s">
        <v>102</v>
      </c>
      <c r="R1722" s="45" t="s">
        <v>102</v>
      </c>
      <c r="S1722" s="45" t="s">
        <v>102</v>
      </c>
      <c r="T1722" s="45" t="s">
        <v>3477</v>
      </c>
      <c r="U1722" s="50">
        <v>4</v>
      </c>
    </row>
    <row r="1723" spans="2:21" ht="14.5" outlineLevel="3">
      <c r="B1723" s="43" t="s">
        <v>4788</v>
      </c>
      <c r="C1723" s="44" t="s">
        <v>4736</v>
      </c>
      <c r="D1723" s="45" t="s">
        <v>392</v>
      </c>
      <c r="E1723" s="46" t="s">
        <v>102</v>
      </c>
      <c r="F1723" s="45" t="s">
        <v>102</v>
      </c>
      <c r="G1723" s="46" t="s">
        <v>102</v>
      </c>
      <c r="H1723" s="47">
        <v>0</v>
      </c>
      <c r="I1723" s="47">
        <v>0</v>
      </c>
      <c r="J1723" s="46" t="s">
        <v>3788</v>
      </c>
      <c r="K1723" s="48">
        <v>1</v>
      </c>
      <c r="L1723" s="48" t="s">
        <v>2614</v>
      </c>
      <c r="M1723" s="45" t="s">
        <v>117</v>
      </c>
      <c r="N1723" s="49">
        <v>0</v>
      </c>
      <c r="O1723" s="49">
        <v>0</v>
      </c>
      <c r="P1723" s="49">
        <v>0</v>
      </c>
      <c r="Q1723" s="45" t="s">
        <v>102</v>
      </c>
      <c r="R1723" s="45" t="s">
        <v>102</v>
      </c>
      <c r="S1723" s="45" t="s">
        <v>102</v>
      </c>
      <c r="T1723" s="45" t="s">
        <v>4737</v>
      </c>
      <c r="U1723" s="50">
        <v>4</v>
      </c>
    </row>
    <row r="1724" spans="2:21" ht="14.5" outlineLevel="3">
      <c r="B1724" s="43" t="s">
        <v>4789</v>
      </c>
      <c r="C1724" s="44" t="s">
        <v>4739</v>
      </c>
      <c r="D1724" s="45" t="s">
        <v>458</v>
      </c>
      <c r="E1724" s="46" t="s">
        <v>102</v>
      </c>
      <c r="F1724" s="45" t="s">
        <v>102</v>
      </c>
      <c r="G1724" s="46" t="s">
        <v>102</v>
      </c>
      <c r="H1724" s="47">
        <v>0</v>
      </c>
      <c r="I1724" s="47">
        <v>0</v>
      </c>
      <c r="J1724" s="46" t="s">
        <v>3788</v>
      </c>
      <c r="K1724" s="48">
        <v>1</v>
      </c>
      <c r="L1724" s="48" t="s">
        <v>2614</v>
      </c>
      <c r="M1724" s="45" t="s">
        <v>117</v>
      </c>
      <c r="N1724" s="49">
        <v>0</v>
      </c>
      <c r="O1724" s="49">
        <v>0</v>
      </c>
      <c r="P1724" s="49">
        <v>0</v>
      </c>
      <c r="Q1724" s="45" t="s">
        <v>102</v>
      </c>
      <c r="R1724" s="45" t="s">
        <v>102</v>
      </c>
      <c r="S1724" s="45" t="s">
        <v>102</v>
      </c>
      <c r="T1724" s="45" t="s">
        <v>2743</v>
      </c>
      <c r="U1724" s="50">
        <v>4</v>
      </c>
    </row>
    <row r="1725" spans="2:21" ht="14.5" outlineLevel="3">
      <c r="B1725" s="43" t="s">
        <v>4790</v>
      </c>
      <c r="C1725" s="44" t="s">
        <v>4791</v>
      </c>
      <c r="D1725" s="45" t="s">
        <v>458</v>
      </c>
      <c r="E1725" s="46" t="s">
        <v>102</v>
      </c>
      <c r="F1725" s="45" t="s">
        <v>102</v>
      </c>
      <c r="G1725" s="46" t="s">
        <v>102</v>
      </c>
      <c r="H1725" s="47">
        <v>0</v>
      </c>
      <c r="I1725" s="47">
        <v>0</v>
      </c>
      <c r="J1725" s="46" t="s">
        <v>3788</v>
      </c>
      <c r="K1725" s="48">
        <v>1</v>
      </c>
      <c r="L1725" s="48" t="s">
        <v>2614</v>
      </c>
      <c r="M1725" s="45" t="s">
        <v>117</v>
      </c>
      <c r="N1725" s="49">
        <v>0</v>
      </c>
      <c r="O1725" s="49">
        <v>0</v>
      </c>
      <c r="P1725" s="49">
        <v>0</v>
      </c>
      <c r="Q1725" s="45" t="s">
        <v>102</v>
      </c>
      <c r="R1725" s="45" t="s">
        <v>102</v>
      </c>
      <c r="S1725" s="45" t="s">
        <v>102</v>
      </c>
      <c r="T1725" s="45" t="s">
        <v>4698</v>
      </c>
      <c r="U1725" s="50">
        <v>4</v>
      </c>
    </row>
    <row r="1726" spans="2:21" ht="14.5" outlineLevel="3">
      <c r="B1726" s="43" t="s">
        <v>4792</v>
      </c>
      <c r="C1726" s="44" t="s">
        <v>4793</v>
      </c>
      <c r="D1726" s="45" t="s">
        <v>458</v>
      </c>
      <c r="E1726" s="46" t="s">
        <v>102</v>
      </c>
      <c r="F1726" s="45" t="s">
        <v>102</v>
      </c>
      <c r="G1726" s="46" t="s">
        <v>102</v>
      </c>
      <c r="H1726" s="47">
        <v>0</v>
      </c>
      <c r="I1726" s="47">
        <v>0</v>
      </c>
      <c r="J1726" s="46" t="s">
        <v>3788</v>
      </c>
      <c r="K1726" s="48">
        <v>1</v>
      </c>
      <c r="L1726" s="48" t="s">
        <v>2614</v>
      </c>
      <c r="M1726" s="45" t="s">
        <v>117</v>
      </c>
      <c r="N1726" s="49">
        <v>0</v>
      </c>
      <c r="O1726" s="49">
        <v>0</v>
      </c>
      <c r="P1726" s="49">
        <v>0</v>
      </c>
      <c r="Q1726" s="45" t="s">
        <v>102</v>
      </c>
      <c r="R1726" s="45" t="s">
        <v>102</v>
      </c>
      <c r="S1726" s="45" t="s">
        <v>102</v>
      </c>
      <c r="T1726" s="45" t="s">
        <v>4701</v>
      </c>
      <c r="U1726" s="50">
        <v>4</v>
      </c>
    </row>
    <row r="1727" spans="2:21" ht="14.5" outlineLevel="3">
      <c r="B1727" s="43" t="s">
        <v>4794</v>
      </c>
      <c r="C1727" s="44" t="s">
        <v>4795</v>
      </c>
      <c r="D1727" s="45" t="s">
        <v>392</v>
      </c>
      <c r="E1727" s="46" t="s">
        <v>102</v>
      </c>
      <c r="F1727" s="45" t="s">
        <v>102</v>
      </c>
      <c r="G1727" s="46" t="s">
        <v>102</v>
      </c>
      <c r="H1727" s="47">
        <v>0</v>
      </c>
      <c r="I1727" s="47">
        <v>0</v>
      </c>
      <c r="J1727" s="46" t="s">
        <v>3788</v>
      </c>
      <c r="K1727" s="48">
        <v>1</v>
      </c>
      <c r="L1727" s="48" t="s">
        <v>2614</v>
      </c>
      <c r="M1727" s="45" t="s">
        <v>117</v>
      </c>
      <c r="N1727" s="49">
        <v>0</v>
      </c>
      <c r="O1727" s="49">
        <v>0</v>
      </c>
      <c r="P1727" s="49">
        <v>0</v>
      </c>
      <c r="Q1727" s="45" t="s">
        <v>102</v>
      </c>
      <c r="R1727" s="45" t="s">
        <v>102</v>
      </c>
      <c r="S1727" s="45" t="s">
        <v>102</v>
      </c>
      <c r="T1727" s="45" t="s">
        <v>4704</v>
      </c>
      <c r="U1727" s="50">
        <v>4</v>
      </c>
    </row>
    <row r="1728" spans="2:21" ht="14.5" outlineLevel="3">
      <c r="B1728" s="43" t="s">
        <v>4796</v>
      </c>
      <c r="C1728" s="44" t="s">
        <v>4749</v>
      </c>
      <c r="D1728" s="45" t="s">
        <v>458</v>
      </c>
      <c r="E1728" s="46" t="s">
        <v>102</v>
      </c>
      <c r="F1728" s="45" t="s">
        <v>102</v>
      </c>
      <c r="G1728" s="46" t="s">
        <v>102</v>
      </c>
      <c r="H1728" s="47">
        <v>0</v>
      </c>
      <c r="I1728" s="47">
        <v>0</v>
      </c>
      <c r="J1728" s="46" t="s">
        <v>3788</v>
      </c>
      <c r="K1728" s="48">
        <v>1</v>
      </c>
      <c r="L1728" s="48" t="s">
        <v>2614</v>
      </c>
      <c r="M1728" s="45" t="s">
        <v>117</v>
      </c>
      <c r="N1728" s="49">
        <v>0</v>
      </c>
      <c r="O1728" s="49">
        <v>0</v>
      </c>
      <c r="P1728" s="49">
        <v>0</v>
      </c>
      <c r="Q1728" s="45" t="s">
        <v>102</v>
      </c>
      <c r="R1728" s="45" t="s">
        <v>102</v>
      </c>
      <c r="S1728" s="45" t="s">
        <v>102</v>
      </c>
      <c r="T1728" s="45" t="s">
        <v>3453</v>
      </c>
      <c r="U1728" s="50">
        <v>4</v>
      </c>
    </row>
    <row r="1729" spans="2:21" ht="14.5" outlineLevel="2">
      <c r="B1729" s="35" t="s">
        <v>4797</v>
      </c>
      <c r="C1729" s="36" t="s">
        <v>4751</v>
      </c>
      <c r="D1729" s="37" t="s">
        <v>4752</v>
      </c>
      <c r="E1729" s="38" t="s">
        <v>102</v>
      </c>
      <c r="F1729" s="37" t="s">
        <v>102</v>
      </c>
      <c r="G1729" s="38" t="s">
        <v>102</v>
      </c>
      <c r="H1729" s="39">
        <v>0</v>
      </c>
      <c r="I1729" s="39">
        <v>0</v>
      </c>
      <c r="J1729" s="38" t="s">
        <v>3788</v>
      </c>
      <c r="K1729" s="40">
        <v>1</v>
      </c>
      <c r="L1729" s="40" t="s">
        <v>2614</v>
      </c>
      <c r="M1729" s="37" t="s">
        <v>117</v>
      </c>
      <c r="N1729" s="41">
        <v>0</v>
      </c>
      <c r="O1729" s="41">
        <v>0</v>
      </c>
      <c r="P1729" s="41">
        <v>0</v>
      </c>
      <c r="Q1729" s="37" t="s">
        <v>102</v>
      </c>
      <c r="R1729" s="37" t="s">
        <v>102</v>
      </c>
      <c r="S1729" s="37" t="s">
        <v>102</v>
      </c>
      <c r="T1729" s="37" t="s">
        <v>3456</v>
      </c>
      <c r="U1729" s="42">
        <v>4</v>
      </c>
    </row>
    <row r="1730" spans="2:21" ht="14.5" outlineLevel="3">
      <c r="B1730" s="43" t="s">
        <v>4798</v>
      </c>
      <c r="C1730" s="44" t="s">
        <v>4763</v>
      </c>
      <c r="D1730" s="45" t="s">
        <v>4752</v>
      </c>
      <c r="E1730" s="46" t="s">
        <v>102</v>
      </c>
      <c r="F1730" s="45" t="s">
        <v>102</v>
      </c>
      <c r="G1730" s="46" t="s">
        <v>102</v>
      </c>
      <c r="H1730" s="47">
        <v>0</v>
      </c>
      <c r="I1730" s="47">
        <v>0</v>
      </c>
      <c r="J1730" s="46" t="s">
        <v>3788</v>
      </c>
      <c r="K1730" s="48">
        <v>1</v>
      </c>
      <c r="L1730" s="48" t="s">
        <v>2614</v>
      </c>
      <c r="M1730" s="45" t="s">
        <v>117</v>
      </c>
      <c r="N1730" s="49">
        <v>0</v>
      </c>
      <c r="O1730" s="49">
        <v>0</v>
      </c>
      <c r="P1730" s="49">
        <v>0</v>
      </c>
      <c r="Q1730" s="45" t="s">
        <v>102</v>
      </c>
      <c r="R1730" s="45" t="s">
        <v>102</v>
      </c>
      <c r="S1730" s="45" t="s">
        <v>102</v>
      </c>
      <c r="T1730" s="45" t="s">
        <v>4764</v>
      </c>
      <c r="U1730" s="50">
        <v>4</v>
      </c>
    </row>
    <row r="1731" spans="2:21" ht="14.5" outlineLevel="3">
      <c r="B1731" s="43" t="s">
        <v>4799</v>
      </c>
      <c r="C1731" s="44" t="s">
        <v>4800</v>
      </c>
      <c r="D1731" s="45" t="s">
        <v>458</v>
      </c>
      <c r="E1731" s="46" t="s">
        <v>102</v>
      </c>
      <c r="F1731" s="45" t="s">
        <v>102</v>
      </c>
      <c r="G1731" s="46" t="s">
        <v>102</v>
      </c>
      <c r="H1731" s="47">
        <v>0</v>
      </c>
      <c r="I1731" s="47">
        <v>0</v>
      </c>
      <c r="J1731" s="46" t="s">
        <v>3788</v>
      </c>
      <c r="K1731" s="48">
        <v>1</v>
      </c>
      <c r="L1731" s="48" t="s">
        <v>2614</v>
      </c>
      <c r="M1731" s="45" t="s">
        <v>117</v>
      </c>
      <c r="N1731" s="49">
        <v>0</v>
      </c>
      <c r="O1731" s="49">
        <v>0</v>
      </c>
      <c r="P1731" s="49">
        <v>0</v>
      </c>
      <c r="Q1731" s="45" t="s">
        <v>102</v>
      </c>
      <c r="R1731" s="45" t="s">
        <v>102</v>
      </c>
      <c r="S1731" s="45" t="s">
        <v>102</v>
      </c>
      <c r="T1731" s="45" t="s">
        <v>3459</v>
      </c>
      <c r="U1731" s="50">
        <v>4</v>
      </c>
    </row>
    <row r="1732" spans="2:21" ht="14.5" outlineLevel="3">
      <c r="B1732" s="43" t="s">
        <v>4801</v>
      </c>
      <c r="C1732" s="44" t="s">
        <v>4802</v>
      </c>
      <c r="D1732" s="45" t="s">
        <v>458</v>
      </c>
      <c r="E1732" s="46" t="s">
        <v>102</v>
      </c>
      <c r="F1732" s="45" t="s">
        <v>102</v>
      </c>
      <c r="G1732" s="46" t="s">
        <v>102</v>
      </c>
      <c r="H1732" s="47">
        <v>0</v>
      </c>
      <c r="I1732" s="47">
        <v>0</v>
      </c>
      <c r="J1732" s="46" t="s">
        <v>3788</v>
      </c>
      <c r="K1732" s="48">
        <v>1</v>
      </c>
      <c r="L1732" s="48" t="s">
        <v>2614</v>
      </c>
      <c r="M1732" s="45" t="s">
        <v>117</v>
      </c>
      <c r="N1732" s="49">
        <v>0</v>
      </c>
      <c r="O1732" s="49">
        <v>0</v>
      </c>
      <c r="P1732" s="49">
        <v>0</v>
      </c>
      <c r="Q1732" s="45" t="s">
        <v>102</v>
      </c>
      <c r="R1732" s="45" t="s">
        <v>102</v>
      </c>
      <c r="S1732" s="45" t="s">
        <v>102</v>
      </c>
      <c r="T1732" s="45" t="s">
        <v>4803</v>
      </c>
      <c r="U1732" s="50">
        <v>4</v>
      </c>
    </row>
    <row r="1733" spans="2:21" ht="14.5" outlineLevel="3">
      <c r="B1733" s="43" t="s">
        <v>4804</v>
      </c>
      <c r="C1733" s="44" t="s">
        <v>4805</v>
      </c>
      <c r="D1733" s="45" t="s">
        <v>458</v>
      </c>
      <c r="E1733" s="46" t="s">
        <v>102</v>
      </c>
      <c r="F1733" s="45" t="s">
        <v>102</v>
      </c>
      <c r="G1733" s="46" t="s">
        <v>102</v>
      </c>
      <c r="H1733" s="47">
        <v>0</v>
      </c>
      <c r="I1733" s="47">
        <v>0</v>
      </c>
      <c r="J1733" s="46" t="s">
        <v>3788</v>
      </c>
      <c r="K1733" s="48">
        <v>1</v>
      </c>
      <c r="L1733" s="48" t="s">
        <v>2614</v>
      </c>
      <c r="M1733" s="45" t="s">
        <v>117</v>
      </c>
      <c r="N1733" s="49">
        <v>0</v>
      </c>
      <c r="O1733" s="49">
        <v>0</v>
      </c>
      <c r="P1733" s="49">
        <v>0</v>
      </c>
      <c r="Q1733" s="45" t="s">
        <v>102</v>
      </c>
      <c r="R1733" s="45" t="s">
        <v>102</v>
      </c>
      <c r="S1733" s="45" t="s">
        <v>102</v>
      </c>
      <c r="T1733" s="45" t="s">
        <v>4806</v>
      </c>
      <c r="U1733" s="50">
        <v>4</v>
      </c>
    </row>
    <row r="1734" spans="2:21" ht="14.5" outlineLevel="3">
      <c r="B1734" s="43" t="s">
        <v>4807</v>
      </c>
      <c r="C1734" s="44" t="s">
        <v>4808</v>
      </c>
      <c r="D1734" s="45" t="s">
        <v>458</v>
      </c>
      <c r="E1734" s="46" t="s">
        <v>102</v>
      </c>
      <c r="F1734" s="45" t="s">
        <v>102</v>
      </c>
      <c r="G1734" s="46" t="s">
        <v>102</v>
      </c>
      <c r="H1734" s="47">
        <v>0</v>
      </c>
      <c r="I1734" s="47">
        <v>0</v>
      </c>
      <c r="J1734" s="46" t="s">
        <v>3788</v>
      </c>
      <c r="K1734" s="48">
        <v>1</v>
      </c>
      <c r="L1734" s="48" t="s">
        <v>2614</v>
      </c>
      <c r="M1734" s="45" t="s">
        <v>117</v>
      </c>
      <c r="N1734" s="49">
        <v>0</v>
      </c>
      <c r="O1734" s="49">
        <v>0</v>
      </c>
      <c r="P1734" s="49">
        <v>0</v>
      </c>
      <c r="Q1734" s="45" t="s">
        <v>102</v>
      </c>
      <c r="R1734" s="45" t="s">
        <v>102</v>
      </c>
      <c r="S1734" s="45" t="s">
        <v>102</v>
      </c>
      <c r="T1734" s="45" t="s">
        <v>4809</v>
      </c>
      <c r="U1734" s="50">
        <v>4</v>
      </c>
    </row>
    <row r="1735" spans="2:21" ht="14.5" outlineLevel="3">
      <c r="B1735" s="43" t="s">
        <v>4810</v>
      </c>
      <c r="C1735" s="44" t="s">
        <v>4811</v>
      </c>
      <c r="D1735" s="45" t="s">
        <v>102</v>
      </c>
      <c r="E1735" s="46" t="s">
        <v>102</v>
      </c>
      <c r="F1735" s="45" t="s">
        <v>102</v>
      </c>
      <c r="G1735" s="46" t="s">
        <v>102</v>
      </c>
      <c r="H1735" s="47">
        <v>0</v>
      </c>
      <c r="I1735" s="47">
        <v>0</v>
      </c>
      <c r="J1735" s="46" t="s">
        <v>102</v>
      </c>
      <c r="K1735" s="48">
        <v>0</v>
      </c>
      <c r="L1735" s="48" t="s">
        <v>102</v>
      </c>
      <c r="M1735" s="45" t="s">
        <v>102</v>
      </c>
      <c r="N1735" s="49">
        <v>0</v>
      </c>
      <c r="O1735" s="49">
        <v>0</v>
      </c>
      <c r="P1735" s="49">
        <v>0</v>
      </c>
      <c r="Q1735" s="45" t="s">
        <v>102</v>
      </c>
      <c r="R1735" s="45" t="s">
        <v>102</v>
      </c>
      <c r="S1735" s="45" t="s">
        <v>4812</v>
      </c>
      <c r="T1735" s="45" t="s">
        <v>102</v>
      </c>
      <c r="U1735" s="50">
        <v>3</v>
      </c>
    </row>
    <row r="1736" spans="2:21" ht="14.5" outlineLevel="3">
      <c r="B1736" s="43" t="s">
        <v>4813</v>
      </c>
      <c r="C1736" s="44" t="s">
        <v>4814</v>
      </c>
      <c r="D1736" s="45" t="s">
        <v>458</v>
      </c>
      <c r="E1736" s="46" t="s">
        <v>102</v>
      </c>
      <c r="F1736" s="45" t="s">
        <v>102</v>
      </c>
      <c r="G1736" s="46" t="s">
        <v>102</v>
      </c>
      <c r="H1736" s="47">
        <v>0</v>
      </c>
      <c r="I1736" s="47">
        <v>0</v>
      </c>
      <c r="J1736" s="46" t="s">
        <v>4281</v>
      </c>
      <c r="K1736" s="48">
        <v>1</v>
      </c>
      <c r="L1736" s="48" t="s">
        <v>2614</v>
      </c>
      <c r="M1736" s="45" t="s">
        <v>117</v>
      </c>
      <c r="N1736" s="49">
        <v>0</v>
      </c>
      <c r="O1736" s="49">
        <v>0</v>
      </c>
      <c r="P1736" s="49">
        <v>0</v>
      </c>
      <c r="Q1736" s="45" t="s">
        <v>102</v>
      </c>
      <c r="R1736" s="45" t="s">
        <v>102</v>
      </c>
      <c r="S1736" s="45" t="s">
        <v>102</v>
      </c>
      <c r="T1736" s="45" t="s">
        <v>1019</v>
      </c>
      <c r="U1736" s="50">
        <v>4</v>
      </c>
    </row>
    <row r="1737" spans="2:21" ht="14.5" outlineLevel="3">
      <c r="B1737" s="43" t="s">
        <v>4815</v>
      </c>
      <c r="C1737" s="44" t="s">
        <v>4816</v>
      </c>
      <c r="D1737" s="45" t="s">
        <v>392</v>
      </c>
      <c r="E1737" s="46" t="s">
        <v>102</v>
      </c>
      <c r="F1737" s="45" t="s">
        <v>102</v>
      </c>
      <c r="G1737" s="46" t="s">
        <v>102</v>
      </c>
      <c r="H1737" s="47">
        <v>0</v>
      </c>
      <c r="I1737" s="47">
        <v>0</v>
      </c>
      <c r="J1737" s="46" t="s">
        <v>4287</v>
      </c>
      <c r="K1737" s="48">
        <v>1</v>
      </c>
      <c r="L1737" s="48" t="s">
        <v>2614</v>
      </c>
      <c r="M1737" s="45" t="s">
        <v>117</v>
      </c>
      <c r="N1737" s="49">
        <v>0</v>
      </c>
      <c r="O1737" s="49">
        <v>0</v>
      </c>
      <c r="P1737" s="49">
        <v>0</v>
      </c>
      <c r="Q1737" s="45" t="s">
        <v>102</v>
      </c>
      <c r="R1737" s="45" t="s">
        <v>102</v>
      </c>
      <c r="S1737" s="45" t="s">
        <v>102</v>
      </c>
      <c r="T1737" s="45" t="s">
        <v>2815</v>
      </c>
      <c r="U1737" s="50">
        <v>4</v>
      </c>
    </row>
    <row r="1738" spans="2:21" ht="14.5" outlineLevel="3">
      <c r="B1738" s="43" t="s">
        <v>4817</v>
      </c>
      <c r="C1738" s="44" t="s">
        <v>4818</v>
      </c>
      <c r="D1738" s="45" t="s">
        <v>4002</v>
      </c>
      <c r="E1738" s="46" t="s">
        <v>102</v>
      </c>
      <c r="F1738" s="45" t="s">
        <v>102</v>
      </c>
      <c r="G1738" s="46" t="s">
        <v>102</v>
      </c>
      <c r="H1738" s="47">
        <v>0</v>
      </c>
      <c r="I1738" s="47">
        <v>0</v>
      </c>
      <c r="J1738" s="46" t="s">
        <v>4115</v>
      </c>
      <c r="K1738" s="48">
        <v>1</v>
      </c>
      <c r="L1738" s="48" t="s">
        <v>2614</v>
      </c>
      <c r="M1738" s="45" t="s">
        <v>117</v>
      </c>
      <c r="N1738" s="49">
        <v>0</v>
      </c>
      <c r="O1738" s="49">
        <v>0</v>
      </c>
      <c r="P1738" s="49">
        <v>0</v>
      </c>
      <c r="Q1738" s="45" t="s">
        <v>102</v>
      </c>
      <c r="R1738" s="45" t="s">
        <v>102</v>
      </c>
      <c r="S1738" s="45" t="s">
        <v>102</v>
      </c>
      <c r="T1738" s="45" t="s">
        <v>461</v>
      </c>
      <c r="U1738" s="50">
        <v>4</v>
      </c>
    </row>
    <row r="1739" spans="2:21" ht="14.5" outlineLevel="3">
      <c r="B1739" s="43" t="s">
        <v>4819</v>
      </c>
      <c r="C1739" s="44" t="s">
        <v>4820</v>
      </c>
      <c r="D1739" s="45" t="s">
        <v>179</v>
      </c>
      <c r="E1739" s="46" t="s">
        <v>102</v>
      </c>
      <c r="F1739" s="45" t="s">
        <v>102</v>
      </c>
      <c r="G1739" s="46" t="s">
        <v>102</v>
      </c>
      <c r="H1739" s="47">
        <v>0</v>
      </c>
      <c r="I1739" s="47">
        <v>0</v>
      </c>
      <c r="J1739" s="46" t="s">
        <v>4425</v>
      </c>
      <c r="K1739" s="48">
        <v>1</v>
      </c>
      <c r="L1739" s="48" t="s">
        <v>2614</v>
      </c>
      <c r="M1739" s="45" t="s">
        <v>117</v>
      </c>
      <c r="N1739" s="49">
        <v>0</v>
      </c>
      <c r="O1739" s="49">
        <v>0</v>
      </c>
      <c r="P1739" s="49">
        <v>0</v>
      </c>
      <c r="Q1739" s="45" t="s">
        <v>102</v>
      </c>
      <c r="R1739" s="45" t="s">
        <v>102</v>
      </c>
      <c r="S1739" s="45" t="s">
        <v>102</v>
      </c>
      <c r="T1739" s="45" t="s">
        <v>2828</v>
      </c>
      <c r="U1739" s="50">
        <v>4</v>
      </c>
    </row>
    <row r="1740" spans="2:21" ht="14.5" outlineLevel="3">
      <c r="B1740" s="43" t="s">
        <v>4821</v>
      </c>
      <c r="C1740" s="44" t="s">
        <v>4822</v>
      </c>
      <c r="D1740" s="45" t="s">
        <v>458</v>
      </c>
      <c r="E1740" s="46" t="s">
        <v>102</v>
      </c>
      <c r="F1740" s="45" t="s">
        <v>102</v>
      </c>
      <c r="G1740" s="46" t="s">
        <v>102</v>
      </c>
      <c r="H1740" s="47">
        <v>0</v>
      </c>
      <c r="I1740" s="47">
        <v>0</v>
      </c>
      <c r="J1740" s="46" t="s">
        <v>4425</v>
      </c>
      <c r="K1740" s="48">
        <v>1</v>
      </c>
      <c r="L1740" s="48" t="s">
        <v>2614</v>
      </c>
      <c r="M1740" s="45" t="s">
        <v>117</v>
      </c>
      <c r="N1740" s="49">
        <v>0</v>
      </c>
      <c r="O1740" s="49">
        <v>0</v>
      </c>
      <c r="P1740" s="49">
        <v>0</v>
      </c>
      <c r="Q1740" s="45" t="s">
        <v>102</v>
      </c>
      <c r="R1740" s="45" t="s">
        <v>102</v>
      </c>
      <c r="S1740" s="45" t="s">
        <v>102</v>
      </c>
      <c r="T1740" s="45" t="s">
        <v>2773</v>
      </c>
      <c r="U1740" s="50">
        <v>4</v>
      </c>
    </row>
    <row r="1741" spans="2:21" ht="14.5" outlineLevel="2">
      <c r="B1741" s="35" t="s">
        <v>4823</v>
      </c>
      <c r="C1741" s="36" t="s">
        <v>4824</v>
      </c>
      <c r="D1741" s="37" t="s">
        <v>458</v>
      </c>
      <c r="E1741" s="38" t="s">
        <v>102</v>
      </c>
      <c r="F1741" s="37" t="s">
        <v>102</v>
      </c>
      <c r="G1741" s="38" t="s">
        <v>102</v>
      </c>
      <c r="H1741" s="39">
        <v>0</v>
      </c>
      <c r="I1741" s="39">
        <v>0</v>
      </c>
      <c r="J1741" s="38" t="s">
        <v>4281</v>
      </c>
      <c r="K1741" s="40">
        <v>1</v>
      </c>
      <c r="L1741" s="40" t="s">
        <v>116</v>
      </c>
      <c r="M1741" s="37" t="s">
        <v>117</v>
      </c>
      <c r="N1741" s="41">
        <v>0</v>
      </c>
      <c r="O1741" s="41">
        <v>0</v>
      </c>
      <c r="P1741" s="41">
        <v>0</v>
      </c>
      <c r="Q1741" s="37" t="s">
        <v>102</v>
      </c>
      <c r="R1741" s="37" t="s">
        <v>102</v>
      </c>
      <c r="S1741" s="37" t="s">
        <v>102</v>
      </c>
      <c r="T1741" s="37" t="s">
        <v>2831</v>
      </c>
      <c r="U1741" s="42">
        <v>4</v>
      </c>
    </row>
    <row r="1742" spans="2:21" ht="14.5" outlineLevel="3">
      <c r="B1742" s="43" t="s">
        <v>4825</v>
      </c>
      <c r="C1742" s="44" t="s">
        <v>4826</v>
      </c>
      <c r="D1742" s="45" t="s">
        <v>4002</v>
      </c>
      <c r="E1742" s="46" t="s">
        <v>102</v>
      </c>
      <c r="F1742" s="45" t="s">
        <v>102</v>
      </c>
      <c r="G1742" s="46" t="s">
        <v>102</v>
      </c>
      <c r="H1742" s="47">
        <v>0</v>
      </c>
      <c r="I1742" s="47">
        <v>0</v>
      </c>
      <c r="J1742" s="46" t="s">
        <v>4281</v>
      </c>
      <c r="K1742" s="48">
        <v>1</v>
      </c>
      <c r="L1742" s="48" t="s">
        <v>2614</v>
      </c>
      <c r="M1742" s="45" t="s">
        <v>117</v>
      </c>
      <c r="N1742" s="49">
        <v>0</v>
      </c>
      <c r="O1742" s="49">
        <v>0</v>
      </c>
      <c r="P1742" s="49">
        <v>0</v>
      </c>
      <c r="Q1742" s="45" t="s">
        <v>102</v>
      </c>
      <c r="R1742" s="45" t="s">
        <v>102</v>
      </c>
      <c r="S1742" s="45" t="s">
        <v>102</v>
      </c>
      <c r="T1742" s="45" t="s">
        <v>532</v>
      </c>
      <c r="U1742" s="50">
        <v>4</v>
      </c>
    </row>
    <row r="1743" spans="2:21" ht="14.5" outlineLevel="3">
      <c r="B1743" s="43" t="s">
        <v>4827</v>
      </c>
      <c r="C1743" s="44" t="s">
        <v>4828</v>
      </c>
      <c r="D1743" s="45" t="s">
        <v>458</v>
      </c>
      <c r="E1743" s="46" t="s">
        <v>102</v>
      </c>
      <c r="F1743" s="45" t="s">
        <v>102</v>
      </c>
      <c r="G1743" s="46" t="s">
        <v>102</v>
      </c>
      <c r="H1743" s="47">
        <v>0</v>
      </c>
      <c r="I1743" s="47">
        <v>0</v>
      </c>
      <c r="J1743" s="46" t="s">
        <v>4281</v>
      </c>
      <c r="K1743" s="48">
        <v>1</v>
      </c>
      <c r="L1743" s="48" t="s">
        <v>2614</v>
      </c>
      <c r="M1743" s="45" t="s">
        <v>117</v>
      </c>
      <c r="N1743" s="49">
        <v>0</v>
      </c>
      <c r="O1743" s="49">
        <v>0</v>
      </c>
      <c r="P1743" s="49">
        <v>0</v>
      </c>
      <c r="Q1743" s="45" t="s">
        <v>102</v>
      </c>
      <c r="R1743" s="45" t="s">
        <v>102</v>
      </c>
      <c r="S1743" s="45" t="s">
        <v>102</v>
      </c>
      <c r="T1743" s="45" t="s">
        <v>4300</v>
      </c>
      <c r="U1743" s="50">
        <v>4</v>
      </c>
    </row>
    <row r="1744" spans="2:21" ht="14.5" outlineLevel="3">
      <c r="B1744" s="43" t="s">
        <v>4829</v>
      </c>
      <c r="C1744" s="44" t="s">
        <v>4830</v>
      </c>
      <c r="D1744" s="45" t="s">
        <v>458</v>
      </c>
      <c r="E1744" s="46" t="s">
        <v>102</v>
      </c>
      <c r="F1744" s="45" t="s">
        <v>102</v>
      </c>
      <c r="G1744" s="46" t="s">
        <v>102</v>
      </c>
      <c r="H1744" s="47">
        <v>0</v>
      </c>
      <c r="I1744" s="47">
        <v>0</v>
      </c>
      <c r="J1744" s="46" t="s">
        <v>4287</v>
      </c>
      <c r="K1744" s="48">
        <v>1</v>
      </c>
      <c r="L1744" s="48" t="s">
        <v>2614</v>
      </c>
      <c r="M1744" s="45" t="s">
        <v>117</v>
      </c>
      <c r="N1744" s="49">
        <v>0</v>
      </c>
      <c r="O1744" s="49">
        <v>0</v>
      </c>
      <c r="P1744" s="49">
        <v>0</v>
      </c>
      <c r="Q1744" s="45" t="s">
        <v>102</v>
      </c>
      <c r="R1744" s="45" t="s">
        <v>102</v>
      </c>
      <c r="S1744" s="45" t="s">
        <v>102</v>
      </c>
      <c r="T1744" s="45" t="s">
        <v>4303</v>
      </c>
      <c r="U1744" s="50">
        <v>4</v>
      </c>
    </row>
    <row r="1745" spans="2:21" ht="14.5" outlineLevel="3">
      <c r="B1745" s="43" t="s">
        <v>4831</v>
      </c>
      <c r="C1745" s="44" t="s">
        <v>4832</v>
      </c>
      <c r="D1745" s="45" t="s">
        <v>458</v>
      </c>
      <c r="E1745" s="46" t="s">
        <v>102</v>
      </c>
      <c r="F1745" s="45" t="s">
        <v>102</v>
      </c>
      <c r="G1745" s="46" t="s">
        <v>102</v>
      </c>
      <c r="H1745" s="47">
        <v>0</v>
      </c>
      <c r="I1745" s="47">
        <v>0</v>
      </c>
      <c r="J1745" s="46" t="s">
        <v>4287</v>
      </c>
      <c r="K1745" s="48">
        <v>1</v>
      </c>
      <c r="L1745" s="48" t="s">
        <v>2614</v>
      </c>
      <c r="M1745" s="45" t="s">
        <v>117</v>
      </c>
      <c r="N1745" s="49">
        <v>0</v>
      </c>
      <c r="O1745" s="49">
        <v>0</v>
      </c>
      <c r="P1745" s="49">
        <v>0</v>
      </c>
      <c r="Q1745" s="45" t="s">
        <v>102</v>
      </c>
      <c r="R1745" s="45" t="s">
        <v>102</v>
      </c>
      <c r="S1745" s="45" t="s">
        <v>102</v>
      </c>
      <c r="T1745" s="45" t="s">
        <v>4306</v>
      </c>
      <c r="U1745" s="50">
        <v>4</v>
      </c>
    </row>
    <row r="1746" spans="2:21" ht="14.5" outlineLevel="3">
      <c r="B1746" s="43" t="s">
        <v>4833</v>
      </c>
      <c r="C1746" s="44" t="s">
        <v>4834</v>
      </c>
      <c r="D1746" s="45" t="s">
        <v>392</v>
      </c>
      <c r="E1746" s="46" t="s">
        <v>102</v>
      </c>
      <c r="F1746" s="45" t="s">
        <v>102</v>
      </c>
      <c r="G1746" s="46" t="s">
        <v>102</v>
      </c>
      <c r="H1746" s="47">
        <v>0</v>
      </c>
      <c r="I1746" s="47">
        <v>0</v>
      </c>
      <c r="J1746" s="46" t="s">
        <v>4485</v>
      </c>
      <c r="K1746" s="48">
        <v>1</v>
      </c>
      <c r="L1746" s="48" t="s">
        <v>2614</v>
      </c>
      <c r="M1746" s="45" t="s">
        <v>117</v>
      </c>
      <c r="N1746" s="49">
        <v>0</v>
      </c>
      <c r="O1746" s="49">
        <v>0</v>
      </c>
      <c r="P1746" s="49">
        <v>0</v>
      </c>
      <c r="Q1746" s="45" t="s">
        <v>102</v>
      </c>
      <c r="R1746" s="45" t="s">
        <v>102</v>
      </c>
      <c r="S1746" s="45" t="s">
        <v>102</v>
      </c>
      <c r="T1746" s="45" t="s">
        <v>3431</v>
      </c>
      <c r="U1746" s="50">
        <v>4</v>
      </c>
    </row>
    <row r="1747" spans="2:21" ht="14.5" outlineLevel="2">
      <c r="B1747" s="35" t="s">
        <v>4835</v>
      </c>
      <c r="C1747" s="36" t="s">
        <v>4836</v>
      </c>
      <c r="D1747" s="37" t="s">
        <v>102</v>
      </c>
      <c r="E1747" s="38" t="s">
        <v>102</v>
      </c>
      <c r="F1747" s="37" t="s">
        <v>102</v>
      </c>
      <c r="G1747" s="38" t="s">
        <v>102</v>
      </c>
      <c r="H1747" s="39">
        <v>0</v>
      </c>
      <c r="I1747" s="39">
        <v>0</v>
      </c>
      <c r="J1747" s="38" t="s">
        <v>102</v>
      </c>
      <c r="K1747" s="40">
        <v>0</v>
      </c>
      <c r="L1747" s="40" t="s">
        <v>102</v>
      </c>
      <c r="M1747" s="37" t="s">
        <v>102</v>
      </c>
      <c r="N1747" s="41">
        <v>0</v>
      </c>
      <c r="O1747" s="41">
        <v>0</v>
      </c>
      <c r="P1747" s="41">
        <v>0</v>
      </c>
      <c r="Q1747" s="37" t="s">
        <v>102</v>
      </c>
      <c r="R1747" s="37" t="s">
        <v>102</v>
      </c>
      <c r="S1747" s="37" t="s">
        <v>4837</v>
      </c>
      <c r="T1747" s="37" t="s">
        <v>102</v>
      </c>
      <c r="U1747" s="42">
        <v>3</v>
      </c>
    </row>
    <row r="1748" spans="2:21" ht="14.5" outlineLevel="3">
      <c r="B1748" s="43" t="s">
        <v>4838</v>
      </c>
      <c r="C1748" s="44" t="s">
        <v>4839</v>
      </c>
      <c r="D1748" s="45" t="s">
        <v>392</v>
      </c>
      <c r="E1748" s="46" t="s">
        <v>102</v>
      </c>
      <c r="F1748" s="45" t="s">
        <v>102</v>
      </c>
      <c r="G1748" s="46" t="s">
        <v>102</v>
      </c>
      <c r="H1748" s="47">
        <v>0</v>
      </c>
      <c r="I1748" s="47">
        <v>0</v>
      </c>
      <c r="J1748" s="46" t="s">
        <v>4115</v>
      </c>
      <c r="K1748" s="48">
        <v>1</v>
      </c>
      <c r="L1748" s="48" t="s">
        <v>2614</v>
      </c>
      <c r="M1748" s="45" t="s">
        <v>117</v>
      </c>
      <c r="N1748" s="49">
        <v>0</v>
      </c>
      <c r="O1748" s="49">
        <v>0</v>
      </c>
      <c r="P1748" s="49">
        <v>0</v>
      </c>
      <c r="Q1748" s="45" t="s">
        <v>102</v>
      </c>
      <c r="R1748" s="45" t="s">
        <v>102</v>
      </c>
      <c r="S1748" s="45" t="s">
        <v>102</v>
      </c>
      <c r="T1748" s="45" t="s">
        <v>1019</v>
      </c>
      <c r="U1748" s="50">
        <v>4</v>
      </c>
    </row>
    <row r="1749" spans="2:21" ht="14.5" outlineLevel="3">
      <c r="B1749" s="43" t="s">
        <v>4840</v>
      </c>
      <c r="C1749" s="44" t="s">
        <v>4841</v>
      </c>
      <c r="D1749" s="45" t="s">
        <v>392</v>
      </c>
      <c r="E1749" s="46" t="s">
        <v>102</v>
      </c>
      <c r="F1749" s="45" t="s">
        <v>102</v>
      </c>
      <c r="G1749" s="46" t="s">
        <v>102</v>
      </c>
      <c r="H1749" s="47">
        <v>0</v>
      </c>
      <c r="I1749" s="47">
        <v>0</v>
      </c>
      <c r="J1749" s="46" t="s">
        <v>4115</v>
      </c>
      <c r="K1749" s="48">
        <v>1</v>
      </c>
      <c r="L1749" s="48" t="s">
        <v>2614</v>
      </c>
      <c r="M1749" s="45" t="s">
        <v>117</v>
      </c>
      <c r="N1749" s="49">
        <v>0</v>
      </c>
      <c r="O1749" s="49">
        <v>0</v>
      </c>
      <c r="P1749" s="49">
        <v>0</v>
      </c>
      <c r="Q1749" s="45" t="s">
        <v>102</v>
      </c>
      <c r="R1749" s="45" t="s">
        <v>102</v>
      </c>
      <c r="S1749" s="45" t="s">
        <v>102</v>
      </c>
      <c r="T1749" s="45" t="s">
        <v>2815</v>
      </c>
      <c r="U1749" s="50">
        <v>4</v>
      </c>
    </row>
    <row r="1750" spans="2:21" ht="14.5" outlineLevel="3">
      <c r="B1750" s="43" t="s">
        <v>4842</v>
      </c>
      <c r="C1750" s="44" t="s">
        <v>4843</v>
      </c>
      <c r="D1750" s="45" t="s">
        <v>392</v>
      </c>
      <c r="E1750" s="46" t="s">
        <v>102</v>
      </c>
      <c r="F1750" s="45" t="s">
        <v>102</v>
      </c>
      <c r="G1750" s="46" t="s">
        <v>102</v>
      </c>
      <c r="H1750" s="47">
        <v>0</v>
      </c>
      <c r="I1750" s="47">
        <v>0</v>
      </c>
      <c r="J1750" s="46" t="s">
        <v>4485</v>
      </c>
      <c r="K1750" s="48">
        <v>1</v>
      </c>
      <c r="L1750" s="48" t="s">
        <v>2614</v>
      </c>
      <c r="M1750" s="45" t="s">
        <v>117</v>
      </c>
      <c r="N1750" s="49">
        <v>0</v>
      </c>
      <c r="O1750" s="49">
        <v>0</v>
      </c>
      <c r="P1750" s="49">
        <v>0</v>
      </c>
      <c r="Q1750" s="45" t="s">
        <v>102</v>
      </c>
      <c r="R1750" s="45" t="s">
        <v>102</v>
      </c>
      <c r="S1750" s="45" t="s">
        <v>102</v>
      </c>
      <c r="T1750" s="45" t="s">
        <v>461</v>
      </c>
      <c r="U1750" s="50">
        <v>4</v>
      </c>
    </row>
    <row r="1751" spans="2:21" ht="14.5" outlineLevel="1">
      <c r="B1751" s="27" t="s">
        <v>4844</v>
      </c>
      <c r="C1751" s="28" t="s">
        <v>4845</v>
      </c>
      <c r="D1751" s="29" t="s">
        <v>392</v>
      </c>
      <c r="E1751" s="30" t="s">
        <v>102</v>
      </c>
      <c r="F1751" s="29" t="s">
        <v>102</v>
      </c>
      <c r="G1751" s="30" t="s">
        <v>102</v>
      </c>
      <c r="H1751" s="31">
        <v>0</v>
      </c>
      <c r="I1751" s="31">
        <v>0</v>
      </c>
      <c r="J1751" s="30" t="s">
        <v>4115</v>
      </c>
      <c r="K1751" s="32">
        <v>1</v>
      </c>
      <c r="L1751" s="32" t="s">
        <v>2614</v>
      </c>
      <c r="M1751" s="29" t="s">
        <v>117</v>
      </c>
      <c r="N1751" s="33">
        <v>0</v>
      </c>
      <c r="O1751" s="33">
        <v>0</v>
      </c>
      <c r="P1751" s="33">
        <v>0</v>
      </c>
      <c r="Q1751" s="29" t="s">
        <v>102</v>
      </c>
      <c r="R1751" s="29" t="s">
        <v>102</v>
      </c>
      <c r="S1751" s="29" t="s">
        <v>102</v>
      </c>
      <c r="T1751" s="29" t="s">
        <v>466</v>
      </c>
      <c r="U1751" s="34">
        <v>4</v>
      </c>
    </row>
    <row r="1752" spans="2:21" ht="14.5" outlineLevel="2">
      <c r="B1752" s="35" t="s">
        <v>4846</v>
      </c>
      <c r="C1752" s="36" t="s">
        <v>4847</v>
      </c>
      <c r="D1752" s="37" t="s">
        <v>392</v>
      </c>
      <c r="E1752" s="38" t="s">
        <v>102</v>
      </c>
      <c r="F1752" s="37" t="s">
        <v>102</v>
      </c>
      <c r="G1752" s="38" t="s">
        <v>102</v>
      </c>
      <c r="H1752" s="39">
        <v>0</v>
      </c>
      <c r="I1752" s="39">
        <v>0</v>
      </c>
      <c r="J1752" s="38" t="s">
        <v>4485</v>
      </c>
      <c r="K1752" s="40">
        <v>1</v>
      </c>
      <c r="L1752" s="40" t="s">
        <v>2614</v>
      </c>
      <c r="M1752" s="37" t="s">
        <v>117</v>
      </c>
      <c r="N1752" s="41">
        <v>0</v>
      </c>
      <c r="O1752" s="41">
        <v>0</v>
      </c>
      <c r="P1752" s="41">
        <v>0</v>
      </c>
      <c r="Q1752" s="37" t="s">
        <v>102</v>
      </c>
      <c r="R1752" s="37" t="s">
        <v>102</v>
      </c>
      <c r="S1752" s="37" t="s">
        <v>102</v>
      </c>
      <c r="T1752" s="37" t="s">
        <v>2828</v>
      </c>
      <c r="U1752" s="42">
        <v>4</v>
      </c>
    </row>
    <row r="1753" spans="2:21" ht="14.5" outlineLevel="3">
      <c r="B1753" s="43" t="s">
        <v>4848</v>
      </c>
      <c r="C1753" s="44" t="s">
        <v>4849</v>
      </c>
      <c r="D1753" s="45" t="s">
        <v>102</v>
      </c>
      <c r="E1753" s="46" t="s">
        <v>102</v>
      </c>
      <c r="F1753" s="45" t="s">
        <v>102</v>
      </c>
      <c r="G1753" s="46" t="s">
        <v>102</v>
      </c>
      <c r="H1753" s="47">
        <v>0</v>
      </c>
      <c r="I1753" s="47">
        <v>0</v>
      </c>
      <c r="J1753" s="46" t="s">
        <v>102</v>
      </c>
      <c r="K1753" s="48">
        <v>0</v>
      </c>
      <c r="L1753" s="48" t="s">
        <v>102</v>
      </c>
      <c r="M1753" s="45" t="s">
        <v>102</v>
      </c>
      <c r="N1753" s="49">
        <v>0</v>
      </c>
      <c r="O1753" s="49">
        <v>0</v>
      </c>
      <c r="P1753" s="49">
        <v>0</v>
      </c>
      <c r="Q1753" s="45" t="s">
        <v>102</v>
      </c>
      <c r="R1753" s="45" t="s">
        <v>102</v>
      </c>
      <c r="S1753" s="45" t="s">
        <v>2530</v>
      </c>
      <c r="T1753" s="45" t="s">
        <v>102</v>
      </c>
      <c r="U1753" s="50">
        <v>3</v>
      </c>
    </row>
    <row r="1754" spans="2:21" ht="14.5" outlineLevel="3">
      <c r="B1754" s="43" t="s">
        <v>4850</v>
      </c>
      <c r="C1754" s="44" t="s">
        <v>4851</v>
      </c>
      <c r="D1754" s="45" t="s">
        <v>392</v>
      </c>
      <c r="E1754" s="46" t="s">
        <v>102</v>
      </c>
      <c r="F1754" s="45" t="s">
        <v>102</v>
      </c>
      <c r="G1754" s="46" t="s">
        <v>102</v>
      </c>
      <c r="H1754" s="47">
        <v>0</v>
      </c>
      <c r="I1754" s="47">
        <v>0</v>
      </c>
      <c r="J1754" s="46" t="s">
        <v>4281</v>
      </c>
      <c r="K1754" s="48">
        <v>1</v>
      </c>
      <c r="L1754" s="48" t="s">
        <v>116</v>
      </c>
      <c r="M1754" s="45" t="s">
        <v>117</v>
      </c>
      <c r="N1754" s="49">
        <v>0</v>
      </c>
      <c r="O1754" s="49">
        <v>0</v>
      </c>
      <c r="P1754" s="49">
        <v>0</v>
      </c>
      <c r="Q1754" s="45" t="s">
        <v>102</v>
      </c>
      <c r="R1754" s="45" t="s">
        <v>102</v>
      </c>
      <c r="S1754" s="45" t="s">
        <v>102</v>
      </c>
      <c r="T1754" s="45" t="s">
        <v>1019</v>
      </c>
      <c r="U1754" s="50">
        <v>4</v>
      </c>
    </row>
    <row r="1755" spans="2:21" ht="14.5" outlineLevel="3">
      <c r="B1755" s="43" t="s">
        <v>5178</v>
      </c>
      <c r="C1755" s="44" t="s">
        <v>3677</v>
      </c>
      <c r="D1755" s="45" t="s">
        <v>392</v>
      </c>
      <c r="E1755" s="46" t="s">
        <v>102</v>
      </c>
      <c r="F1755" s="45" t="s">
        <v>102</v>
      </c>
      <c r="G1755" s="46" t="s">
        <v>102</v>
      </c>
      <c r="H1755" s="47">
        <v>0</v>
      </c>
      <c r="I1755" s="47">
        <v>0</v>
      </c>
      <c r="J1755" s="46" t="s">
        <v>102</v>
      </c>
      <c r="K1755" s="48">
        <v>0</v>
      </c>
      <c r="L1755" s="48" t="s">
        <v>116</v>
      </c>
      <c r="M1755" s="45" t="s">
        <v>102</v>
      </c>
      <c r="N1755" s="49">
        <v>0</v>
      </c>
      <c r="O1755" s="49">
        <v>0</v>
      </c>
      <c r="P1755" s="49">
        <v>0</v>
      </c>
      <c r="Q1755" s="45" t="s">
        <v>102</v>
      </c>
      <c r="R1755" s="45" t="s">
        <v>102</v>
      </c>
      <c r="S1755" s="45" t="s">
        <v>102</v>
      </c>
      <c r="T1755" s="45" t="s">
        <v>2815</v>
      </c>
      <c r="U1755" s="50">
        <v>4</v>
      </c>
    </row>
    <row r="1756" spans="2:21" ht="14.5" outlineLevel="3">
      <c r="B1756" s="43" t="s">
        <v>4852</v>
      </c>
      <c r="C1756" s="44" t="s">
        <v>4853</v>
      </c>
      <c r="D1756" s="45" t="s">
        <v>392</v>
      </c>
      <c r="E1756" s="46" t="s">
        <v>102</v>
      </c>
      <c r="F1756" s="45" t="s">
        <v>102</v>
      </c>
      <c r="G1756" s="46" t="s">
        <v>102</v>
      </c>
      <c r="H1756" s="47">
        <v>0</v>
      </c>
      <c r="I1756" s="47">
        <v>0</v>
      </c>
      <c r="J1756" s="46" t="s">
        <v>4485</v>
      </c>
      <c r="K1756" s="48">
        <v>1</v>
      </c>
      <c r="L1756" s="48" t="s">
        <v>2614</v>
      </c>
      <c r="M1756" s="45" t="s">
        <v>117</v>
      </c>
      <c r="N1756" s="49">
        <v>0</v>
      </c>
      <c r="O1756" s="49">
        <v>0</v>
      </c>
      <c r="P1756" s="49">
        <v>0</v>
      </c>
      <c r="Q1756" s="45" t="s">
        <v>102</v>
      </c>
      <c r="R1756" s="45" t="s">
        <v>102</v>
      </c>
      <c r="S1756" s="45" t="s">
        <v>102</v>
      </c>
      <c r="T1756" s="45" t="s">
        <v>3431</v>
      </c>
      <c r="U1756" s="50">
        <v>4</v>
      </c>
    </row>
    <row r="1757" spans="2:21" ht="14.5" outlineLevel="3">
      <c r="B1757" s="43" t="s">
        <v>4854</v>
      </c>
      <c r="C1757" s="44" t="s">
        <v>4855</v>
      </c>
      <c r="D1757" s="45" t="s">
        <v>392</v>
      </c>
      <c r="E1757" s="46" t="s">
        <v>102</v>
      </c>
      <c r="F1757" s="45" t="s">
        <v>102</v>
      </c>
      <c r="G1757" s="46" t="s">
        <v>102</v>
      </c>
      <c r="H1757" s="47">
        <v>0</v>
      </c>
      <c r="I1757" s="47">
        <v>0</v>
      </c>
      <c r="J1757" s="46" t="s">
        <v>3788</v>
      </c>
      <c r="K1757" s="48">
        <v>1</v>
      </c>
      <c r="L1757" s="48" t="s">
        <v>2614</v>
      </c>
      <c r="M1757" s="45" t="s">
        <v>117</v>
      </c>
      <c r="N1757" s="49">
        <v>0</v>
      </c>
      <c r="O1757" s="49">
        <v>0</v>
      </c>
      <c r="P1757" s="49">
        <v>0</v>
      </c>
      <c r="Q1757" s="45" t="s">
        <v>102</v>
      </c>
      <c r="R1757" s="45" t="s">
        <v>102</v>
      </c>
      <c r="S1757" s="45" t="s">
        <v>102</v>
      </c>
      <c r="T1757" s="45" t="s">
        <v>3434</v>
      </c>
      <c r="U1757" s="50">
        <v>4</v>
      </c>
    </row>
    <row r="1758" spans="2:21" ht="14.5" outlineLevel="3">
      <c r="B1758" s="43" t="s">
        <v>4856</v>
      </c>
      <c r="C1758" s="44" t="s">
        <v>4857</v>
      </c>
      <c r="D1758" s="45" t="s">
        <v>102</v>
      </c>
      <c r="E1758" s="46" t="s">
        <v>102</v>
      </c>
      <c r="F1758" s="45" t="s">
        <v>102</v>
      </c>
      <c r="G1758" s="46" t="s">
        <v>102</v>
      </c>
      <c r="H1758" s="47">
        <v>0</v>
      </c>
      <c r="I1758" s="47">
        <v>0</v>
      </c>
      <c r="J1758" s="46" t="s">
        <v>102</v>
      </c>
      <c r="K1758" s="48">
        <v>0</v>
      </c>
      <c r="L1758" s="48" t="s">
        <v>102</v>
      </c>
      <c r="M1758" s="45" t="s">
        <v>102</v>
      </c>
      <c r="N1758" s="49">
        <v>0</v>
      </c>
      <c r="O1758" s="49">
        <v>0</v>
      </c>
      <c r="P1758" s="49">
        <v>0</v>
      </c>
      <c r="Q1758" s="45" t="s">
        <v>102</v>
      </c>
      <c r="R1758" s="45" t="s">
        <v>4858</v>
      </c>
      <c r="S1758" s="45" t="s">
        <v>102</v>
      </c>
      <c r="T1758" s="45" t="s">
        <v>102</v>
      </c>
      <c r="U1758" s="50">
        <v>2</v>
      </c>
    </row>
    <row r="1759" spans="2:21" ht="14.5" outlineLevel="2">
      <c r="B1759" s="35" t="s">
        <v>4859</v>
      </c>
      <c r="C1759" s="36" t="s">
        <v>4860</v>
      </c>
      <c r="D1759" s="37" t="s">
        <v>102</v>
      </c>
      <c r="E1759" s="38" t="s">
        <v>102</v>
      </c>
      <c r="F1759" s="37" t="s">
        <v>102</v>
      </c>
      <c r="G1759" s="38" t="s">
        <v>102</v>
      </c>
      <c r="H1759" s="39">
        <v>0</v>
      </c>
      <c r="I1759" s="39">
        <v>0</v>
      </c>
      <c r="J1759" s="38" t="s">
        <v>102</v>
      </c>
      <c r="K1759" s="40">
        <v>0</v>
      </c>
      <c r="L1759" s="40" t="s">
        <v>102</v>
      </c>
      <c r="M1759" s="37" t="s">
        <v>102</v>
      </c>
      <c r="N1759" s="41">
        <v>0</v>
      </c>
      <c r="O1759" s="41">
        <v>0</v>
      </c>
      <c r="P1759" s="41">
        <v>0</v>
      </c>
      <c r="Q1759" s="37" t="s">
        <v>102</v>
      </c>
      <c r="R1759" s="37" t="s">
        <v>102</v>
      </c>
      <c r="S1759" s="37" t="s">
        <v>4861</v>
      </c>
      <c r="T1759" s="37" t="s">
        <v>102</v>
      </c>
      <c r="U1759" s="42">
        <v>3</v>
      </c>
    </row>
    <row r="1760" spans="2:21" ht="14.5" outlineLevel="3">
      <c r="B1760" s="43" t="s">
        <v>4862</v>
      </c>
      <c r="C1760" s="44" t="s">
        <v>4863</v>
      </c>
      <c r="D1760" s="45" t="s">
        <v>392</v>
      </c>
      <c r="E1760" s="46" t="s">
        <v>102</v>
      </c>
      <c r="F1760" s="45" t="s">
        <v>102</v>
      </c>
      <c r="G1760" s="46" t="s">
        <v>102</v>
      </c>
      <c r="H1760" s="47">
        <v>0</v>
      </c>
      <c r="I1760" s="47">
        <v>0</v>
      </c>
      <c r="J1760" s="46" t="s">
        <v>4864</v>
      </c>
      <c r="K1760" s="48">
        <v>0</v>
      </c>
      <c r="L1760" s="48" t="s">
        <v>116</v>
      </c>
      <c r="M1760" s="45" t="s">
        <v>117</v>
      </c>
      <c r="N1760" s="49">
        <v>0</v>
      </c>
      <c r="O1760" s="49">
        <v>0</v>
      </c>
      <c r="P1760" s="49">
        <v>0</v>
      </c>
      <c r="Q1760" s="45" t="s">
        <v>102</v>
      </c>
      <c r="R1760" s="45" t="s">
        <v>102</v>
      </c>
      <c r="S1760" s="45" t="s">
        <v>102</v>
      </c>
      <c r="T1760" s="45" t="s">
        <v>259</v>
      </c>
      <c r="U1760" s="50">
        <v>4</v>
      </c>
    </row>
    <row r="1761" spans="2:21" ht="14.5" outlineLevel="3">
      <c r="B1761" s="43" t="s">
        <v>4865</v>
      </c>
      <c r="C1761" s="44" t="s">
        <v>4866</v>
      </c>
      <c r="D1761" s="45" t="s">
        <v>392</v>
      </c>
      <c r="E1761" s="46" t="s">
        <v>102</v>
      </c>
      <c r="F1761" s="45" t="s">
        <v>102</v>
      </c>
      <c r="G1761" s="46" t="s">
        <v>102</v>
      </c>
      <c r="H1761" s="47">
        <v>0</v>
      </c>
      <c r="I1761" s="47">
        <v>0</v>
      </c>
      <c r="J1761" s="46" t="s">
        <v>4864</v>
      </c>
      <c r="K1761" s="48">
        <v>0</v>
      </c>
      <c r="L1761" s="48" t="s">
        <v>116</v>
      </c>
      <c r="M1761" s="45" t="s">
        <v>117</v>
      </c>
      <c r="N1761" s="49">
        <v>0</v>
      </c>
      <c r="O1761" s="49">
        <v>0</v>
      </c>
      <c r="P1761" s="49">
        <v>0</v>
      </c>
      <c r="Q1761" s="45" t="s">
        <v>102</v>
      </c>
      <c r="R1761" s="45" t="s">
        <v>102</v>
      </c>
      <c r="S1761" s="45" t="s">
        <v>102</v>
      </c>
      <c r="T1761" s="45" t="s">
        <v>418</v>
      </c>
      <c r="U1761" s="50">
        <v>4</v>
      </c>
    </row>
    <row r="1762" spans="2:21" ht="14.5" outlineLevel="3">
      <c r="B1762" s="43" t="s">
        <v>4867</v>
      </c>
      <c r="C1762" s="44" t="s">
        <v>4868</v>
      </c>
      <c r="D1762" s="45" t="s">
        <v>392</v>
      </c>
      <c r="E1762" s="46" t="s">
        <v>102</v>
      </c>
      <c r="F1762" s="45" t="s">
        <v>102</v>
      </c>
      <c r="G1762" s="46" t="s">
        <v>102</v>
      </c>
      <c r="H1762" s="47">
        <v>0</v>
      </c>
      <c r="I1762" s="47">
        <v>0</v>
      </c>
      <c r="J1762" s="46" t="s">
        <v>4864</v>
      </c>
      <c r="K1762" s="48">
        <v>0</v>
      </c>
      <c r="L1762" s="48" t="s">
        <v>116</v>
      </c>
      <c r="M1762" s="45" t="s">
        <v>117</v>
      </c>
      <c r="N1762" s="49">
        <v>0</v>
      </c>
      <c r="O1762" s="49">
        <v>0</v>
      </c>
      <c r="P1762" s="49">
        <v>0</v>
      </c>
      <c r="Q1762" s="45" t="s">
        <v>102</v>
      </c>
      <c r="R1762" s="45" t="s">
        <v>102</v>
      </c>
      <c r="S1762" s="45" t="s">
        <v>102</v>
      </c>
      <c r="T1762" s="45" t="s">
        <v>223</v>
      </c>
      <c r="U1762" s="50">
        <v>4</v>
      </c>
    </row>
    <row r="1763" spans="2:21" ht="14.5" outlineLevel="3">
      <c r="B1763" s="43" t="s">
        <v>4869</v>
      </c>
      <c r="C1763" s="44" t="s">
        <v>4870</v>
      </c>
      <c r="D1763" s="45" t="s">
        <v>392</v>
      </c>
      <c r="E1763" s="46" t="s">
        <v>102</v>
      </c>
      <c r="F1763" s="45" t="s">
        <v>102</v>
      </c>
      <c r="G1763" s="46" t="s">
        <v>102</v>
      </c>
      <c r="H1763" s="47">
        <v>0</v>
      </c>
      <c r="I1763" s="47">
        <v>0</v>
      </c>
      <c r="J1763" s="46" t="s">
        <v>4864</v>
      </c>
      <c r="K1763" s="48">
        <v>0</v>
      </c>
      <c r="L1763" s="48" t="s">
        <v>116</v>
      </c>
      <c r="M1763" s="45" t="s">
        <v>117</v>
      </c>
      <c r="N1763" s="49">
        <v>0</v>
      </c>
      <c r="O1763" s="49">
        <v>0</v>
      </c>
      <c r="P1763" s="49">
        <v>0</v>
      </c>
      <c r="Q1763" s="45" t="s">
        <v>102</v>
      </c>
      <c r="R1763" s="45" t="s">
        <v>102</v>
      </c>
      <c r="S1763" s="45" t="s">
        <v>102</v>
      </c>
      <c r="T1763" s="45" t="s">
        <v>427</v>
      </c>
      <c r="U1763" s="50">
        <v>4</v>
      </c>
    </row>
    <row r="1764" spans="2:21" ht="14.5" outlineLevel="3">
      <c r="B1764" s="43" t="s">
        <v>4871</v>
      </c>
      <c r="C1764" s="44" t="s">
        <v>4872</v>
      </c>
      <c r="D1764" s="45" t="s">
        <v>392</v>
      </c>
      <c r="E1764" s="46" t="s">
        <v>102</v>
      </c>
      <c r="F1764" s="45" t="s">
        <v>102</v>
      </c>
      <c r="G1764" s="46" t="s">
        <v>102</v>
      </c>
      <c r="H1764" s="47">
        <v>0</v>
      </c>
      <c r="I1764" s="47">
        <v>0</v>
      </c>
      <c r="J1764" s="46" t="s">
        <v>4864</v>
      </c>
      <c r="K1764" s="48">
        <v>0</v>
      </c>
      <c r="L1764" s="48" t="s">
        <v>116</v>
      </c>
      <c r="M1764" s="45" t="s">
        <v>117</v>
      </c>
      <c r="N1764" s="49">
        <v>0</v>
      </c>
      <c r="O1764" s="49">
        <v>0</v>
      </c>
      <c r="P1764" s="49">
        <v>0</v>
      </c>
      <c r="Q1764" s="45" t="s">
        <v>102</v>
      </c>
      <c r="R1764" s="45" t="s">
        <v>102</v>
      </c>
      <c r="S1764" s="45" t="s">
        <v>102</v>
      </c>
      <c r="T1764" s="45" t="s">
        <v>778</v>
      </c>
      <c r="U1764" s="50">
        <v>4</v>
      </c>
    </row>
    <row r="1765" spans="2:21" ht="14.5" outlineLevel="3">
      <c r="B1765" s="43" t="s">
        <v>4873</v>
      </c>
      <c r="C1765" s="44" t="s">
        <v>4874</v>
      </c>
      <c r="D1765" s="45" t="s">
        <v>392</v>
      </c>
      <c r="E1765" s="46" t="s">
        <v>102</v>
      </c>
      <c r="F1765" s="45" t="s">
        <v>102</v>
      </c>
      <c r="G1765" s="46" t="s">
        <v>102</v>
      </c>
      <c r="H1765" s="47">
        <v>0</v>
      </c>
      <c r="I1765" s="47">
        <v>0</v>
      </c>
      <c r="J1765" s="46" t="s">
        <v>4864</v>
      </c>
      <c r="K1765" s="48">
        <v>0</v>
      </c>
      <c r="L1765" s="48" t="s">
        <v>116</v>
      </c>
      <c r="M1765" s="45" t="s">
        <v>117</v>
      </c>
      <c r="N1765" s="49">
        <v>0</v>
      </c>
      <c r="O1765" s="49">
        <v>0</v>
      </c>
      <c r="P1765" s="49">
        <v>0</v>
      </c>
      <c r="Q1765" s="45" t="s">
        <v>102</v>
      </c>
      <c r="R1765" s="45" t="s">
        <v>102</v>
      </c>
      <c r="S1765" s="45" t="s">
        <v>102</v>
      </c>
      <c r="T1765" s="45" t="s">
        <v>3431</v>
      </c>
      <c r="U1765" s="50">
        <v>4</v>
      </c>
    </row>
    <row r="1766" spans="2:21" ht="14.5" outlineLevel="3">
      <c r="B1766" s="43" t="s">
        <v>4875</v>
      </c>
      <c r="C1766" s="44" t="s">
        <v>4876</v>
      </c>
      <c r="D1766" s="45" t="s">
        <v>102</v>
      </c>
      <c r="E1766" s="46" t="s">
        <v>102</v>
      </c>
      <c r="F1766" s="45" t="s">
        <v>102</v>
      </c>
      <c r="G1766" s="46" t="s">
        <v>102</v>
      </c>
      <c r="H1766" s="47">
        <v>0</v>
      </c>
      <c r="I1766" s="47">
        <v>0</v>
      </c>
      <c r="J1766" s="46" t="s">
        <v>102</v>
      </c>
      <c r="K1766" s="48">
        <v>0</v>
      </c>
      <c r="L1766" s="48" t="s">
        <v>102</v>
      </c>
      <c r="M1766" s="45" t="s">
        <v>102</v>
      </c>
      <c r="N1766" s="49">
        <v>0</v>
      </c>
      <c r="O1766" s="49">
        <v>0</v>
      </c>
      <c r="P1766" s="49">
        <v>0</v>
      </c>
      <c r="Q1766" s="45" t="s">
        <v>102</v>
      </c>
      <c r="R1766" s="45" t="s">
        <v>102</v>
      </c>
      <c r="S1766" s="45" t="s">
        <v>4877</v>
      </c>
      <c r="T1766" s="45" t="s">
        <v>102</v>
      </c>
      <c r="U1766" s="50">
        <v>3</v>
      </c>
    </row>
    <row r="1767" spans="2:21" ht="14.5" outlineLevel="2">
      <c r="B1767" s="35" t="s">
        <v>4878</v>
      </c>
      <c r="C1767" s="36" t="s">
        <v>4879</v>
      </c>
      <c r="D1767" s="37" t="s">
        <v>392</v>
      </c>
      <c r="E1767" s="38" t="s">
        <v>102</v>
      </c>
      <c r="F1767" s="37" t="s">
        <v>102</v>
      </c>
      <c r="G1767" s="38" t="s">
        <v>102</v>
      </c>
      <c r="H1767" s="39">
        <v>0</v>
      </c>
      <c r="I1767" s="39">
        <v>0</v>
      </c>
      <c r="J1767" s="38" t="s">
        <v>4880</v>
      </c>
      <c r="K1767" s="40">
        <v>0</v>
      </c>
      <c r="L1767" s="40" t="s">
        <v>116</v>
      </c>
      <c r="M1767" s="37" t="s">
        <v>117</v>
      </c>
      <c r="N1767" s="41">
        <v>0</v>
      </c>
      <c r="O1767" s="41">
        <v>0</v>
      </c>
      <c r="P1767" s="41">
        <v>0</v>
      </c>
      <c r="Q1767" s="37" t="s">
        <v>102</v>
      </c>
      <c r="R1767" s="37" t="s">
        <v>102</v>
      </c>
      <c r="S1767" s="37" t="s">
        <v>102</v>
      </c>
      <c r="T1767" s="37" t="s">
        <v>259</v>
      </c>
      <c r="U1767" s="42">
        <v>4</v>
      </c>
    </row>
    <row r="1768" spans="2:21" ht="14.5" outlineLevel="3">
      <c r="B1768" s="43" t="s">
        <v>4881</v>
      </c>
      <c r="C1768" s="44" t="s">
        <v>4882</v>
      </c>
      <c r="D1768" s="45" t="s">
        <v>392</v>
      </c>
      <c r="E1768" s="46" t="s">
        <v>102</v>
      </c>
      <c r="F1768" s="45" t="s">
        <v>102</v>
      </c>
      <c r="G1768" s="46" t="s">
        <v>102</v>
      </c>
      <c r="H1768" s="47">
        <v>0</v>
      </c>
      <c r="I1768" s="47">
        <v>0</v>
      </c>
      <c r="J1768" s="46" t="s">
        <v>4880</v>
      </c>
      <c r="K1768" s="48">
        <v>0</v>
      </c>
      <c r="L1768" s="48" t="s">
        <v>116</v>
      </c>
      <c r="M1768" s="45" t="s">
        <v>117</v>
      </c>
      <c r="N1768" s="49">
        <v>0</v>
      </c>
      <c r="O1768" s="49">
        <v>0</v>
      </c>
      <c r="P1768" s="49">
        <v>0</v>
      </c>
      <c r="Q1768" s="45" t="s">
        <v>102</v>
      </c>
      <c r="R1768" s="45" t="s">
        <v>102</v>
      </c>
      <c r="S1768" s="45" t="s">
        <v>102</v>
      </c>
      <c r="T1768" s="45" t="s">
        <v>1019</v>
      </c>
      <c r="U1768" s="50">
        <v>4</v>
      </c>
    </row>
    <row r="1769" spans="2:21" ht="14.5" outlineLevel="3">
      <c r="B1769" s="43" t="s">
        <v>4883</v>
      </c>
      <c r="C1769" s="44" t="s">
        <v>4884</v>
      </c>
      <c r="D1769" s="45" t="s">
        <v>392</v>
      </c>
      <c r="E1769" s="46" t="s">
        <v>102</v>
      </c>
      <c r="F1769" s="45" t="s">
        <v>102</v>
      </c>
      <c r="G1769" s="46" t="s">
        <v>102</v>
      </c>
      <c r="H1769" s="47">
        <v>0</v>
      </c>
      <c r="I1769" s="47">
        <v>0</v>
      </c>
      <c r="J1769" s="46" t="s">
        <v>4880</v>
      </c>
      <c r="K1769" s="48">
        <v>0</v>
      </c>
      <c r="L1769" s="48" t="s">
        <v>116</v>
      </c>
      <c r="M1769" s="45" t="s">
        <v>117</v>
      </c>
      <c r="N1769" s="49">
        <v>0</v>
      </c>
      <c r="O1769" s="49">
        <v>0</v>
      </c>
      <c r="P1769" s="49">
        <v>0</v>
      </c>
      <c r="Q1769" s="45" t="s">
        <v>102</v>
      </c>
      <c r="R1769" s="45" t="s">
        <v>102</v>
      </c>
      <c r="S1769" s="45" t="s">
        <v>102</v>
      </c>
      <c r="T1769" s="45" t="s">
        <v>2815</v>
      </c>
      <c r="U1769" s="50">
        <v>4</v>
      </c>
    </row>
    <row r="1770" spans="2:21" ht="14.5" outlineLevel="1">
      <c r="B1770" s="27" t="s">
        <v>4885</v>
      </c>
      <c r="C1770" s="28" t="s">
        <v>4886</v>
      </c>
      <c r="D1770" s="29" t="s">
        <v>392</v>
      </c>
      <c r="E1770" s="30" t="s">
        <v>102</v>
      </c>
      <c r="F1770" s="29" t="s">
        <v>102</v>
      </c>
      <c r="G1770" s="30" t="s">
        <v>102</v>
      </c>
      <c r="H1770" s="31">
        <v>0</v>
      </c>
      <c r="I1770" s="31">
        <v>0</v>
      </c>
      <c r="J1770" s="30" t="s">
        <v>4880</v>
      </c>
      <c r="K1770" s="32">
        <v>0</v>
      </c>
      <c r="L1770" s="32" t="s">
        <v>116</v>
      </c>
      <c r="M1770" s="29" t="s">
        <v>117</v>
      </c>
      <c r="N1770" s="33">
        <v>0</v>
      </c>
      <c r="O1770" s="33">
        <v>0</v>
      </c>
      <c r="P1770" s="33">
        <v>0</v>
      </c>
      <c r="Q1770" s="29" t="s">
        <v>102</v>
      </c>
      <c r="R1770" s="29" t="s">
        <v>102</v>
      </c>
      <c r="S1770" s="29" t="s">
        <v>102</v>
      </c>
      <c r="T1770" s="29" t="s">
        <v>461</v>
      </c>
      <c r="U1770" s="34">
        <v>4</v>
      </c>
    </row>
    <row r="1771" spans="2:21" ht="14.5" outlineLevel="2">
      <c r="B1771" s="35" t="s">
        <v>4887</v>
      </c>
      <c r="C1771" s="36" t="s">
        <v>4888</v>
      </c>
      <c r="D1771" s="37" t="s">
        <v>392</v>
      </c>
      <c r="E1771" s="38" t="s">
        <v>102</v>
      </c>
      <c r="F1771" s="37" t="s">
        <v>102</v>
      </c>
      <c r="G1771" s="38" t="s">
        <v>102</v>
      </c>
      <c r="H1771" s="39">
        <v>0</v>
      </c>
      <c r="I1771" s="39">
        <v>0</v>
      </c>
      <c r="J1771" s="38" t="s">
        <v>4880</v>
      </c>
      <c r="K1771" s="40">
        <v>0</v>
      </c>
      <c r="L1771" s="40" t="s">
        <v>116</v>
      </c>
      <c r="M1771" s="37" t="s">
        <v>117</v>
      </c>
      <c r="N1771" s="41">
        <v>0</v>
      </c>
      <c r="O1771" s="41">
        <v>0</v>
      </c>
      <c r="P1771" s="41">
        <v>0</v>
      </c>
      <c r="Q1771" s="37" t="s">
        <v>102</v>
      </c>
      <c r="R1771" s="37" t="s">
        <v>102</v>
      </c>
      <c r="S1771" s="37" t="s">
        <v>102</v>
      </c>
      <c r="T1771" s="37" t="s">
        <v>2828</v>
      </c>
      <c r="U1771" s="42">
        <v>4</v>
      </c>
    </row>
    <row r="1772" spans="2:21" ht="14.5" outlineLevel="3">
      <c r="B1772" s="43" t="s">
        <v>4889</v>
      </c>
      <c r="C1772" s="44" t="s">
        <v>4890</v>
      </c>
      <c r="D1772" s="45" t="s">
        <v>392</v>
      </c>
      <c r="E1772" s="46" t="s">
        <v>102</v>
      </c>
      <c r="F1772" s="45" t="s">
        <v>102</v>
      </c>
      <c r="G1772" s="46" t="s">
        <v>102</v>
      </c>
      <c r="H1772" s="47">
        <v>0</v>
      </c>
      <c r="I1772" s="47">
        <v>0</v>
      </c>
      <c r="J1772" s="46" t="s">
        <v>4880</v>
      </c>
      <c r="K1772" s="48">
        <v>0</v>
      </c>
      <c r="L1772" s="48" t="s">
        <v>116</v>
      </c>
      <c r="M1772" s="45" t="s">
        <v>117</v>
      </c>
      <c r="N1772" s="49">
        <v>0</v>
      </c>
      <c r="O1772" s="49">
        <v>0</v>
      </c>
      <c r="P1772" s="49">
        <v>0</v>
      </c>
      <c r="Q1772" s="45" t="s">
        <v>102</v>
      </c>
      <c r="R1772" s="45" t="s">
        <v>102</v>
      </c>
      <c r="S1772" s="45" t="s">
        <v>102</v>
      </c>
      <c r="T1772" s="45" t="s">
        <v>2773</v>
      </c>
      <c r="U1772" s="50">
        <v>4</v>
      </c>
    </row>
    <row r="1773" spans="2:21" ht="14.5" outlineLevel="2">
      <c r="B1773" s="35" t="s">
        <v>4891</v>
      </c>
      <c r="C1773" s="36" t="s">
        <v>4892</v>
      </c>
      <c r="D1773" s="37" t="s">
        <v>392</v>
      </c>
      <c r="E1773" s="38" t="s">
        <v>102</v>
      </c>
      <c r="F1773" s="37" t="s">
        <v>102</v>
      </c>
      <c r="G1773" s="38" t="s">
        <v>102</v>
      </c>
      <c r="H1773" s="39">
        <v>0</v>
      </c>
      <c r="I1773" s="39">
        <v>0</v>
      </c>
      <c r="J1773" s="38" t="s">
        <v>4880</v>
      </c>
      <c r="K1773" s="40">
        <v>0</v>
      </c>
      <c r="L1773" s="40" t="s">
        <v>116</v>
      </c>
      <c r="M1773" s="37" t="s">
        <v>117</v>
      </c>
      <c r="N1773" s="41">
        <v>0</v>
      </c>
      <c r="O1773" s="41">
        <v>0</v>
      </c>
      <c r="P1773" s="41">
        <v>0</v>
      </c>
      <c r="Q1773" s="37" t="s">
        <v>102</v>
      </c>
      <c r="R1773" s="37" t="s">
        <v>102</v>
      </c>
      <c r="S1773" s="37" t="s">
        <v>102</v>
      </c>
      <c r="T1773" s="37" t="s">
        <v>2795</v>
      </c>
      <c r="U1773" s="42">
        <v>4</v>
      </c>
    </row>
    <row r="1774" spans="2:21" ht="14.5" outlineLevel="3">
      <c r="B1774" s="43" t="s">
        <v>4893</v>
      </c>
      <c r="C1774" s="44" t="s">
        <v>4894</v>
      </c>
      <c r="D1774" s="45" t="s">
        <v>102</v>
      </c>
      <c r="E1774" s="46" t="s">
        <v>102</v>
      </c>
      <c r="F1774" s="45" t="s">
        <v>102</v>
      </c>
      <c r="G1774" s="46" t="s">
        <v>102</v>
      </c>
      <c r="H1774" s="47">
        <v>0</v>
      </c>
      <c r="I1774" s="47">
        <v>0</v>
      </c>
      <c r="J1774" s="46" t="s">
        <v>102</v>
      </c>
      <c r="K1774" s="48">
        <v>0</v>
      </c>
      <c r="L1774" s="48" t="s">
        <v>102</v>
      </c>
      <c r="M1774" s="45" t="s">
        <v>102</v>
      </c>
      <c r="N1774" s="49">
        <v>0</v>
      </c>
      <c r="O1774" s="49">
        <v>0</v>
      </c>
      <c r="P1774" s="49">
        <v>0</v>
      </c>
      <c r="Q1774" s="45" t="s">
        <v>102</v>
      </c>
      <c r="R1774" s="45" t="s">
        <v>102</v>
      </c>
      <c r="S1774" s="45" t="s">
        <v>4895</v>
      </c>
      <c r="T1774" s="45" t="s">
        <v>102</v>
      </c>
      <c r="U1774" s="50">
        <v>3</v>
      </c>
    </row>
    <row r="1775" spans="2:21" ht="14.5" outlineLevel="2">
      <c r="B1775" s="35" t="s">
        <v>4896</v>
      </c>
      <c r="C1775" s="36" t="s">
        <v>4897</v>
      </c>
      <c r="D1775" s="37" t="s">
        <v>392</v>
      </c>
      <c r="E1775" s="38" t="s">
        <v>102</v>
      </c>
      <c r="F1775" s="37" t="s">
        <v>102</v>
      </c>
      <c r="G1775" s="38" t="s">
        <v>102</v>
      </c>
      <c r="H1775" s="39">
        <v>0</v>
      </c>
      <c r="I1775" s="39">
        <v>0</v>
      </c>
      <c r="J1775" s="38" t="s">
        <v>4898</v>
      </c>
      <c r="K1775" s="40">
        <v>0</v>
      </c>
      <c r="L1775" s="40" t="s">
        <v>116</v>
      </c>
      <c r="M1775" s="37" t="s">
        <v>117</v>
      </c>
      <c r="N1775" s="41">
        <v>0</v>
      </c>
      <c r="O1775" s="41">
        <v>0</v>
      </c>
      <c r="P1775" s="41">
        <v>0</v>
      </c>
      <c r="Q1775" s="37" t="s">
        <v>102</v>
      </c>
      <c r="R1775" s="37" t="s">
        <v>102</v>
      </c>
      <c r="S1775" s="37" t="s">
        <v>102</v>
      </c>
      <c r="T1775" s="37" t="s">
        <v>1019</v>
      </c>
      <c r="U1775" s="42">
        <v>4</v>
      </c>
    </row>
    <row r="1776" spans="2:21" ht="14.5" outlineLevel="3">
      <c r="B1776" s="43" t="s">
        <v>4899</v>
      </c>
      <c r="C1776" s="44" t="s">
        <v>4900</v>
      </c>
      <c r="D1776" s="45" t="s">
        <v>392</v>
      </c>
      <c r="E1776" s="46" t="s">
        <v>102</v>
      </c>
      <c r="F1776" s="45" t="s">
        <v>102</v>
      </c>
      <c r="G1776" s="46" t="s">
        <v>102</v>
      </c>
      <c r="H1776" s="47">
        <v>0</v>
      </c>
      <c r="I1776" s="47">
        <v>0</v>
      </c>
      <c r="J1776" s="46" t="s">
        <v>4864</v>
      </c>
      <c r="K1776" s="48">
        <v>0</v>
      </c>
      <c r="L1776" s="48" t="s">
        <v>116</v>
      </c>
      <c r="M1776" s="45" t="s">
        <v>117</v>
      </c>
      <c r="N1776" s="49">
        <v>0</v>
      </c>
      <c r="O1776" s="49">
        <v>0</v>
      </c>
      <c r="P1776" s="49">
        <v>0</v>
      </c>
      <c r="Q1776" s="45" t="s">
        <v>102</v>
      </c>
      <c r="R1776" s="45" t="s">
        <v>102</v>
      </c>
      <c r="S1776" s="45" t="s">
        <v>102</v>
      </c>
      <c r="T1776" s="45" t="s">
        <v>3431</v>
      </c>
      <c r="U1776" s="50">
        <v>4</v>
      </c>
    </row>
    <row r="1777" spans="2:21" ht="14.5" outlineLevel="2">
      <c r="B1777" s="35" t="s">
        <v>4901</v>
      </c>
      <c r="C1777" s="36" t="s">
        <v>4902</v>
      </c>
      <c r="D1777" s="37" t="s">
        <v>102</v>
      </c>
      <c r="E1777" s="38" t="s">
        <v>102</v>
      </c>
      <c r="F1777" s="37" t="s">
        <v>102</v>
      </c>
      <c r="G1777" s="38" t="s">
        <v>102</v>
      </c>
      <c r="H1777" s="39">
        <v>0</v>
      </c>
      <c r="I1777" s="39">
        <v>0</v>
      </c>
      <c r="J1777" s="38" t="s">
        <v>102</v>
      </c>
      <c r="K1777" s="40">
        <v>0</v>
      </c>
      <c r="L1777" s="40" t="s">
        <v>102</v>
      </c>
      <c r="M1777" s="37" t="s">
        <v>102</v>
      </c>
      <c r="N1777" s="41">
        <v>0</v>
      </c>
      <c r="O1777" s="41">
        <v>0</v>
      </c>
      <c r="P1777" s="41">
        <v>0</v>
      </c>
      <c r="Q1777" s="37" t="s">
        <v>102</v>
      </c>
      <c r="R1777" s="37" t="s">
        <v>4903</v>
      </c>
      <c r="S1777" s="37" t="s">
        <v>102</v>
      </c>
      <c r="T1777" s="37" t="s">
        <v>102</v>
      </c>
      <c r="U1777" s="42">
        <v>2</v>
      </c>
    </row>
    <row r="1778" spans="2:21" ht="14.5" outlineLevel="3">
      <c r="B1778" s="43" t="s">
        <v>4904</v>
      </c>
      <c r="C1778" s="44" t="s">
        <v>4905</v>
      </c>
      <c r="D1778" s="45" t="s">
        <v>102</v>
      </c>
      <c r="E1778" s="46" t="s">
        <v>102</v>
      </c>
      <c r="F1778" s="45" t="s">
        <v>102</v>
      </c>
      <c r="G1778" s="46" t="s">
        <v>102</v>
      </c>
      <c r="H1778" s="47">
        <v>0</v>
      </c>
      <c r="I1778" s="47">
        <v>0</v>
      </c>
      <c r="J1778" s="46" t="s">
        <v>102</v>
      </c>
      <c r="K1778" s="48">
        <v>0</v>
      </c>
      <c r="L1778" s="48" t="s">
        <v>102</v>
      </c>
      <c r="M1778" s="45" t="s">
        <v>102</v>
      </c>
      <c r="N1778" s="49">
        <v>0</v>
      </c>
      <c r="O1778" s="49">
        <v>0</v>
      </c>
      <c r="P1778" s="49">
        <v>0</v>
      </c>
      <c r="Q1778" s="45" t="s">
        <v>102</v>
      </c>
      <c r="R1778" s="45" t="s">
        <v>102</v>
      </c>
      <c r="S1778" s="45" t="s">
        <v>4906</v>
      </c>
      <c r="T1778" s="45" t="s">
        <v>102</v>
      </c>
      <c r="U1778" s="50">
        <v>3</v>
      </c>
    </row>
    <row r="1779" spans="2:21" ht="14.5" outlineLevel="2">
      <c r="B1779" s="35" t="s">
        <v>4907</v>
      </c>
      <c r="C1779" s="36" t="s">
        <v>4908</v>
      </c>
      <c r="D1779" s="37" t="s">
        <v>392</v>
      </c>
      <c r="E1779" s="38" t="s">
        <v>102</v>
      </c>
      <c r="F1779" s="37" t="s">
        <v>102</v>
      </c>
      <c r="G1779" s="38" t="s">
        <v>102</v>
      </c>
      <c r="H1779" s="39">
        <v>0</v>
      </c>
      <c r="I1779" s="39">
        <v>0</v>
      </c>
      <c r="J1779" s="38" t="s">
        <v>4909</v>
      </c>
      <c r="K1779" s="40">
        <v>1</v>
      </c>
      <c r="L1779" s="40" t="s">
        <v>116</v>
      </c>
      <c r="M1779" s="37" t="s">
        <v>117</v>
      </c>
      <c r="N1779" s="41">
        <v>0</v>
      </c>
      <c r="O1779" s="41">
        <v>0</v>
      </c>
      <c r="P1779" s="41">
        <v>0</v>
      </c>
      <c r="Q1779" s="37" t="s">
        <v>102</v>
      </c>
      <c r="R1779" s="37" t="s">
        <v>102</v>
      </c>
      <c r="S1779" s="37" t="s">
        <v>102</v>
      </c>
      <c r="T1779" s="37" t="s">
        <v>118</v>
      </c>
      <c r="U1779" s="42">
        <v>4</v>
      </c>
    </row>
    <row r="1780" spans="2:21" ht="14.5" outlineLevel="3">
      <c r="B1780" s="43" t="s">
        <v>4910</v>
      </c>
      <c r="C1780" s="44" t="s">
        <v>4911</v>
      </c>
      <c r="D1780" s="45" t="s">
        <v>102</v>
      </c>
      <c r="E1780" s="46" t="s">
        <v>102</v>
      </c>
      <c r="F1780" s="45" t="s">
        <v>102</v>
      </c>
      <c r="G1780" s="46" t="s">
        <v>102</v>
      </c>
      <c r="H1780" s="47">
        <v>0</v>
      </c>
      <c r="I1780" s="47">
        <v>0</v>
      </c>
      <c r="J1780" s="46" t="s">
        <v>102</v>
      </c>
      <c r="K1780" s="48">
        <v>0</v>
      </c>
      <c r="L1780" s="48" t="s">
        <v>102</v>
      </c>
      <c r="M1780" s="45" t="s">
        <v>102</v>
      </c>
      <c r="N1780" s="49">
        <v>0</v>
      </c>
      <c r="O1780" s="49">
        <v>0</v>
      </c>
      <c r="P1780" s="49">
        <v>0</v>
      </c>
      <c r="Q1780" s="45" t="s">
        <v>102</v>
      </c>
      <c r="R1780" s="45" t="s">
        <v>102</v>
      </c>
      <c r="S1780" s="45" t="s">
        <v>4912</v>
      </c>
      <c r="T1780" s="45" t="s">
        <v>102</v>
      </c>
      <c r="U1780" s="50">
        <v>3</v>
      </c>
    </row>
    <row r="1781" spans="2:21" ht="14.5" outlineLevel="2">
      <c r="B1781" s="35" t="s">
        <v>4913</v>
      </c>
      <c r="C1781" s="36" t="s">
        <v>4914</v>
      </c>
      <c r="D1781" s="37" t="s">
        <v>392</v>
      </c>
      <c r="E1781" s="38" t="s">
        <v>102</v>
      </c>
      <c r="F1781" s="37" t="s">
        <v>102</v>
      </c>
      <c r="G1781" s="38" t="s">
        <v>102</v>
      </c>
      <c r="H1781" s="39">
        <v>0</v>
      </c>
      <c r="I1781" s="39">
        <v>0</v>
      </c>
      <c r="J1781" s="38" t="s">
        <v>4909</v>
      </c>
      <c r="K1781" s="40">
        <v>1</v>
      </c>
      <c r="L1781" s="40" t="s">
        <v>116</v>
      </c>
      <c r="M1781" s="37" t="s">
        <v>117</v>
      </c>
      <c r="N1781" s="41">
        <v>0</v>
      </c>
      <c r="O1781" s="41">
        <v>0</v>
      </c>
      <c r="P1781" s="41">
        <v>0</v>
      </c>
      <c r="Q1781" s="37" t="s">
        <v>102</v>
      </c>
      <c r="R1781" s="37" t="s">
        <v>102</v>
      </c>
      <c r="S1781" s="37" t="s">
        <v>102</v>
      </c>
      <c r="T1781" s="37" t="s">
        <v>118</v>
      </c>
      <c r="U1781" s="42">
        <v>4</v>
      </c>
    </row>
    <row r="1782" spans="2:21" ht="14.5" outlineLevel="3">
      <c r="B1782" s="43" t="s">
        <v>4915</v>
      </c>
      <c r="C1782" s="44" t="s">
        <v>4916</v>
      </c>
      <c r="D1782" s="45" t="s">
        <v>102</v>
      </c>
      <c r="E1782" s="46" t="s">
        <v>102</v>
      </c>
      <c r="F1782" s="45" t="s">
        <v>102</v>
      </c>
      <c r="G1782" s="46" t="s">
        <v>102</v>
      </c>
      <c r="H1782" s="47">
        <v>0</v>
      </c>
      <c r="I1782" s="47">
        <v>0</v>
      </c>
      <c r="J1782" s="46" t="s">
        <v>102</v>
      </c>
      <c r="K1782" s="48">
        <v>0</v>
      </c>
      <c r="L1782" s="48" t="s">
        <v>102</v>
      </c>
      <c r="M1782" s="45" t="s">
        <v>102</v>
      </c>
      <c r="N1782" s="49">
        <v>0</v>
      </c>
      <c r="O1782" s="49">
        <v>0</v>
      </c>
      <c r="P1782" s="49">
        <v>0</v>
      </c>
      <c r="Q1782" s="45" t="s">
        <v>102</v>
      </c>
      <c r="R1782" s="45" t="s">
        <v>102</v>
      </c>
      <c r="S1782" s="45" t="s">
        <v>4917</v>
      </c>
      <c r="T1782" s="45" t="s">
        <v>102</v>
      </c>
      <c r="U1782" s="50">
        <v>3</v>
      </c>
    </row>
    <row r="1783" spans="2:21" ht="14.5" outlineLevel="2">
      <c r="B1783" s="35" t="s">
        <v>4918</v>
      </c>
      <c r="C1783" s="36" t="s">
        <v>4919</v>
      </c>
      <c r="D1783" s="37" t="s">
        <v>392</v>
      </c>
      <c r="E1783" s="38" t="s">
        <v>102</v>
      </c>
      <c r="F1783" s="37" t="s">
        <v>102</v>
      </c>
      <c r="G1783" s="38" t="s">
        <v>102</v>
      </c>
      <c r="H1783" s="39">
        <v>0</v>
      </c>
      <c r="I1783" s="39">
        <v>0</v>
      </c>
      <c r="J1783" s="38" t="s">
        <v>4909</v>
      </c>
      <c r="K1783" s="40">
        <v>1</v>
      </c>
      <c r="L1783" s="40" t="s">
        <v>116</v>
      </c>
      <c r="M1783" s="37" t="s">
        <v>117</v>
      </c>
      <c r="N1783" s="41">
        <v>0</v>
      </c>
      <c r="O1783" s="41">
        <v>0</v>
      </c>
      <c r="P1783" s="41">
        <v>0</v>
      </c>
      <c r="Q1783" s="37" t="s">
        <v>102</v>
      </c>
      <c r="R1783" s="37" t="s">
        <v>102</v>
      </c>
      <c r="S1783" s="37" t="s">
        <v>102</v>
      </c>
      <c r="T1783" s="37" t="s">
        <v>118</v>
      </c>
      <c r="U1783" s="42">
        <v>4</v>
      </c>
    </row>
    <row r="1784" spans="2:21" ht="14.5" outlineLevel="3">
      <c r="B1784" s="43" t="s">
        <v>4920</v>
      </c>
      <c r="C1784" s="44" t="s">
        <v>4921</v>
      </c>
      <c r="D1784" s="45" t="s">
        <v>102</v>
      </c>
      <c r="E1784" s="46" t="s">
        <v>102</v>
      </c>
      <c r="F1784" s="45" t="s">
        <v>102</v>
      </c>
      <c r="G1784" s="46" t="s">
        <v>102</v>
      </c>
      <c r="H1784" s="47">
        <v>0</v>
      </c>
      <c r="I1784" s="47">
        <v>0</v>
      </c>
      <c r="J1784" s="46" t="s">
        <v>102</v>
      </c>
      <c r="K1784" s="48">
        <v>0</v>
      </c>
      <c r="L1784" s="48" t="s">
        <v>102</v>
      </c>
      <c r="M1784" s="45" t="s">
        <v>102</v>
      </c>
      <c r="N1784" s="49">
        <v>0</v>
      </c>
      <c r="O1784" s="49">
        <v>0</v>
      </c>
      <c r="P1784" s="49">
        <v>0</v>
      </c>
      <c r="Q1784" s="45" t="s">
        <v>102</v>
      </c>
      <c r="R1784" s="45" t="s">
        <v>102</v>
      </c>
      <c r="S1784" s="45" t="s">
        <v>4922</v>
      </c>
      <c r="T1784" s="45" t="s">
        <v>102</v>
      </c>
      <c r="U1784" s="50">
        <v>3</v>
      </c>
    </row>
    <row r="1785" spans="2:21" ht="14.5" outlineLevel="3">
      <c r="B1785" s="43" t="s">
        <v>4923</v>
      </c>
      <c r="C1785" s="44" t="s">
        <v>4924</v>
      </c>
      <c r="D1785" s="45" t="s">
        <v>392</v>
      </c>
      <c r="E1785" s="46" t="s">
        <v>102</v>
      </c>
      <c r="F1785" s="45" t="s">
        <v>102</v>
      </c>
      <c r="G1785" s="46" t="s">
        <v>102</v>
      </c>
      <c r="H1785" s="47">
        <v>0</v>
      </c>
      <c r="I1785" s="47">
        <v>0</v>
      </c>
      <c r="J1785" s="46" t="s">
        <v>4909</v>
      </c>
      <c r="K1785" s="48">
        <v>1</v>
      </c>
      <c r="L1785" s="48" t="s">
        <v>116</v>
      </c>
      <c r="M1785" s="45" t="s">
        <v>117</v>
      </c>
      <c r="N1785" s="49">
        <v>0</v>
      </c>
      <c r="O1785" s="49">
        <v>0</v>
      </c>
      <c r="P1785" s="49">
        <v>0</v>
      </c>
      <c r="Q1785" s="45" t="s">
        <v>102</v>
      </c>
      <c r="R1785" s="45" t="s">
        <v>102</v>
      </c>
      <c r="S1785" s="45" t="s">
        <v>102</v>
      </c>
      <c r="T1785" s="45" t="s">
        <v>118</v>
      </c>
      <c r="U1785" s="50">
        <v>4</v>
      </c>
    </row>
    <row r="1786" spans="2:21" ht="14.5" outlineLevel="1">
      <c r="B1786" s="27" t="s">
        <v>4925</v>
      </c>
      <c r="C1786" s="28" t="s">
        <v>4926</v>
      </c>
      <c r="D1786" s="29" t="s">
        <v>102</v>
      </c>
      <c r="E1786" s="30" t="s">
        <v>102</v>
      </c>
      <c r="F1786" s="29" t="s">
        <v>102</v>
      </c>
      <c r="G1786" s="30" t="s">
        <v>102</v>
      </c>
      <c r="H1786" s="31">
        <v>0</v>
      </c>
      <c r="I1786" s="31">
        <v>0</v>
      </c>
      <c r="J1786" s="30" t="s">
        <v>102</v>
      </c>
      <c r="K1786" s="32">
        <v>0</v>
      </c>
      <c r="L1786" s="32" t="s">
        <v>102</v>
      </c>
      <c r="M1786" s="29" t="s">
        <v>102</v>
      </c>
      <c r="N1786" s="33">
        <v>0</v>
      </c>
      <c r="O1786" s="33">
        <v>0</v>
      </c>
      <c r="P1786" s="33">
        <v>0</v>
      </c>
      <c r="Q1786" s="29" t="s">
        <v>102</v>
      </c>
      <c r="R1786" s="29" t="s">
        <v>102</v>
      </c>
      <c r="S1786" s="29" t="s">
        <v>4927</v>
      </c>
      <c r="T1786" s="29" t="s">
        <v>102</v>
      </c>
      <c r="U1786" s="34">
        <v>3</v>
      </c>
    </row>
    <row r="1787" spans="2:21" ht="14.5" outlineLevel="2">
      <c r="B1787" s="35" t="s">
        <v>4928</v>
      </c>
      <c r="C1787" s="36" t="s">
        <v>4929</v>
      </c>
      <c r="D1787" s="37" t="s">
        <v>392</v>
      </c>
      <c r="E1787" s="38" t="s">
        <v>102</v>
      </c>
      <c r="F1787" s="37" t="s">
        <v>102</v>
      </c>
      <c r="G1787" s="38" t="s">
        <v>102</v>
      </c>
      <c r="H1787" s="39">
        <v>0</v>
      </c>
      <c r="I1787" s="39">
        <v>0</v>
      </c>
      <c r="J1787" s="38" t="s">
        <v>4909</v>
      </c>
      <c r="K1787" s="40">
        <v>1</v>
      </c>
      <c r="L1787" s="40" t="s">
        <v>116</v>
      </c>
      <c r="M1787" s="37" t="s">
        <v>117</v>
      </c>
      <c r="N1787" s="41">
        <v>0</v>
      </c>
      <c r="O1787" s="41">
        <v>0</v>
      </c>
      <c r="P1787" s="41">
        <v>0</v>
      </c>
      <c r="Q1787" s="37" t="s">
        <v>102</v>
      </c>
      <c r="R1787" s="37" t="s">
        <v>102</v>
      </c>
      <c r="S1787" s="37" t="s">
        <v>102</v>
      </c>
      <c r="T1787" s="37" t="s">
        <v>118</v>
      </c>
      <c r="U1787" s="42">
        <v>4</v>
      </c>
    </row>
    <row r="1788" spans="2:21" ht="14.5" outlineLevel="3">
      <c r="B1788" s="43" t="s">
        <v>4930</v>
      </c>
      <c r="C1788" s="44" t="s">
        <v>4931</v>
      </c>
      <c r="D1788" s="45" t="s">
        <v>102</v>
      </c>
      <c r="E1788" s="46" t="s">
        <v>102</v>
      </c>
      <c r="F1788" s="45" t="s">
        <v>102</v>
      </c>
      <c r="G1788" s="46" t="s">
        <v>102</v>
      </c>
      <c r="H1788" s="47">
        <v>0</v>
      </c>
      <c r="I1788" s="47">
        <v>0</v>
      </c>
      <c r="J1788" s="46" t="s">
        <v>102</v>
      </c>
      <c r="K1788" s="48">
        <v>0</v>
      </c>
      <c r="L1788" s="48" t="s">
        <v>102</v>
      </c>
      <c r="M1788" s="45" t="s">
        <v>102</v>
      </c>
      <c r="N1788" s="49">
        <v>0</v>
      </c>
      <c r="O1788" s="49">
        <v>0</v>
      </c>
      <c r="P1788" s="49">
        <v>0</v>
      </c>
      <c r="Q1788" s="45" t="s">
        <v>102</v>
      </c>
      <c r="R1788" s="45" t="s">
        <v>102</v>
      </c>
      <c r="S1788" s="45" t="s">
        <v>4932</v>
      </c>
      <c r="T1788" s="45" t="s">
        <v>102</v>
      </c>
      <c r="U1788" s="50">
        <v>3</v>
      </c>
    </row>
    <row r="1789" spans="2:21" ht="14.5" outlineLevel="3">
      <c r="B1789" s="43" t="s">
        <v>4933</v>
      </c>
      <c r="C1789" s="44" t="s">
        <v>4934</v>
      </c>
      <c r="D1789" s="45" t="s">
        <v>392</v>
      </c>
      <c r="E1789" s="46" t="s">
        <v>102</v>
      </c>
      <c r="F1789" s="45" t="s">
        <v>102</v>
      </c>
      <c r="G1789" s="46" t="s">
        <v>102</v>
      </c>
      <c r="H1789" s="47">
        <v>0</v>
      </c>
      <c r="I1789" s="47">
        <v>0</v>
      </c>
      <c r="J1789" s="46" t="s">
        <v>4909</v>
      </c>
      <c r="K1789" s="48">
        <v>1</v>
      </c>
      <c r="L1789" s="48" t="s">
        <v>116</v>
      </c>
      <c r="M1789" s="45" t="s">
        <v>117</v>
      </c>
      <c r="N1789" s="49">
        <v>0</v>
      </c>
      <c r="O1789" s="49">
        <v>0</v>
      </c>
      <c r="P1789" s="49">
        <v>0</v>
      </c>
      <c r="Q1789" s="45" t="s">
        <v>102</v>
      </c>
      <c r="R1789" s="45" t="s">
        <v>102</v>
      </c>
      <c r="S1789" s="45" t="s">
        <v>102</v>
      </c>
      <c r="T1789" s="45" t="s">
        <v>3431</v>
      </c>
      <c r="U1789" s="50">
        <v>4</v>
      </c>
    </row>
    <row r="1790" spans="2:21" ht="14.5" outlineLevel="3">
      <c r="B1790" s="43" t="s">
        <v>4935</v>
      </c>
      <c r="C1790" s="44" t="s">
        <v>4936</v>
      </c>
      <c r="D1790" s="45" t="s">
        <v>102</v>
      </c>
      <c r="E1790" s="46" t="s">
        <v>102</v>
      </c>
      <c r="F1790" s="45" t="s">
        <v>102</v>
      </c>
      <c r="G1790" s="46" t="s">
        <v>102</v>
      </c>
      <c r="H1790" s="47">
        <v>0</v>
      </c>
      <c r="I1790" s="47">
        <v>0</v>
      </c>
      <c r="J1790" s="46" t="s">
        <v>102</v>
      </c>
      <c r="K1790" s="48">
        <v>0</v>
      </c>
      <c r="L1790" s="48" t="s">
        <v>102</v>
      </c>
      <c r="M1790" s="45" t="s">
        <v>102</v>
      </c>
      <c r="N1790" s="49">
        <v>0</v>
      </c>
      <c r="O1790" s="49">
        <v>0</v>
      </c>
      <c r="P1790" s="49">
        <v>0</v>
      </c>
      <c r="Q1790" s="45" t="s">
        <v>102</v>
      </c>
      <c r="R1790" s="45" t="s">
        <v>102</v>
      </c>
      <c r="S1790" s="45" t="s">
        <v>2530</v>
      </c>
      <c r="T1790" s="45" t="s">
        <v>102</v>
      </c>
      <c r="U1790" s="50">
        <v>3</v>
      </c>
    </row>
    <row r="1791" spans="2:21" ht="14.5" outlineLevel="3">
      <c r="B1791" s="43" t="s">
        <v>4937</v>
      </c>
      <c r="C1791" s="44" t="s">
        <v>4938</v>
      </c>
      <c r="D1791" s="45" t="s">
        <v>4002</v>
      </c>
      <c r="E1791" s="46" t="s">
        <v>102</v>
      </c>
      <c r="F1791" s="45" t="s">
        <v>102</v>
      </c>
      <c r="G1791" s="46" t="s">
        <v>102</v>
      </c>
      <c r="H1791" s="47">
        <v>0</v>
      </c>
      <c r="I1791" s="47">
        <v>0</v>
      </c>
      <c r="J1791" s="46" t="s">
        <v>4909</v>
      </c>
      <c r="K1791" s="48">
        <v>1</v>
      </c>
      <c r="L1791" s="48" t="s">
        <v>116</v>
      </c>
      <c r="M1791" s="45" t="s">
        <v>117</v>
      </c>
      <c r="N1791" s="49">
        <v>0</v>
      </c>
      <c r="O1791" s="49">
        <v>0</v>
      </c>
      <c r="P1791" s="49">
        <v>0</v>
      </c>
      <c r="Q1791" s="45" t="s">
        <v>102</v>
      </c>
      <c r="R1791" s="45" t="s">
        <v>102</v>
      </c>
      <c r="S1791" s="45" t="s">
        <v>102</v>
      </c>
      <c r="T1791" s="45" t="s">
        <v>1019</v>
      </c>
      <c r="U1791" s="50">
        <v>4</v>
      </c>
    </row>
    <row r="1792" spans="2:21" ht="14.5" outlineLevel="2">
      <c r="B1792" s="35" t="s">
        <v>4939</v>
      </c>
      <c r="C1792" s="36" t="s">
        <v>4940</v>
      </c>
      <c r="D1792" s="37" t="s">
        <v>392</v>
      </c>
      <c r="E1792" s="38" t="s">
        <v>102</v>
      </c>
      <c r="F1792" s="37" t="s">
        <v>102</v>
      </c>
      <c r="G1792" s="38" t="s">
        <v>102</v>
      </c>
      <c r="H1792" s="39">
        <v>0</v>
      </c>
      <c r="I1792" s="39">
        <v>0</v>
      </c>
      <c r="J1792" s="38" t="s">
        <v>4909</v>
      </c>
      <c r="K1792" s="40">
        <v>1</v>
      </c>
      <c r="L1792" s="40" t="s">
        <v>116</v>
      </c>
      <c r="M1792" s="37" t="s">
        <v>117</v>
      </c>
      <c r="N1792" s="41">
        <v>0</v>
      </c>
      <c r="O1792" s="41">
        <v>0</v>
      </c>
      <c r="P1792" s="41">
        <v>0</v>
      </c>
      <c r="Q1792" s="37" t="s">
        <v>102</v>
      </c>
      <c r="R1792" s="37" t="s">
        <v>102</v>
      </c>
      <c r="S1792" s="37" t="s">
        <v>102</v>
      </c>
      <c r="T1792" s="37" t="s">
        <v>2795</v>
      </c>
      <c r="U1792" s="42">
        <v>4</v>
      </c>
    </row>
    <row r="1793" spans="2:21" ht="14.5" outlineLevel="3">
      <c r="B1793" s="43" t="s">
        <v>4941</v>
      </c>
      <c r="C1793" s="44" t="s">
        <v>4942</v>
      </c>
      <c r="D1793" s="45" t="s">
        <v>102</v>
      </c>
      <c r="E1793" s="46" t="s">
        <v>102</v>
      </c>
      <c r="F1793" s="45" t="s">
        <v>102</v>
      </c>
      <c r="G1793" s="46" t="s">
        <v>102</v>
      </c>
      <c r="H1793" s="47">
        <v>0</v>
      </c>
      <c r="I1793" s="47">
        <v>0</v>
      </c>
      <c r="J1793" s="46" t="s">
        <v>102</v>
      </c>
      <c r="K1793" s="48">
        <v>0</v>
      </c>
      <c r="L1793" s="48" t="s">
        <v>102</v>
      </c>
      <c r="M1793" s="45" t="s">
        <v>102</v>
      </c>
      <c r="N1793" s="49">
        <v>0</v>
      </c>
      <c r="O1793" s="49">
        <v>0</v>
      </c>
      <c r="P1793" s="49">
        <v>0</v>
      </c>
      <c r="Q1793" s="45" t="s">
        <v>102</v>
      </c>
      <c r="R1793" s="45" t="s">
        <v>4943</v>
      </c>
      <c r="S1793" s="45" t="s">
        <v>102</v>
      </c>
      <c r="T1793" s="45" t="s">
        <v>102</v>
      </c>
      <c r="U1793" s="50">
        <v>2</v>
      </c>
    </row>
    <row r="1794" spans="2:21" ht="14.5" outlineLevel="2">
      <c r="B1794" s="35" t="s">
        <v>4944</v>
      </c>
      <c r="C1794" s="36" t="s">
        <v>4945</v>
      </c>
      <c r="D1794" s="37" t="s">
        <v>102</v>
      </c>
      <c r="E1794" s="38" t="s">
        <v>102</v>
      </c>
      <c r="F1794" s="37" t="s">
        <v>102</v>
      </c>
      <c r="G1794" s="38" t="s">
        <v>102</v>
      </c>
      <c r="H1794" s="39">
        <v>0</v>
      </c>
      <c r="I1794" s="39">
        <v>0</v>
      </c>
      <c r="J1794" s="38" t="s">
        <v>102</v>
      </c>
      <c r="K1794" s="40">
        <v>0</v>
      </c>
      <c r="L1794" s="40" t="s">
        <v>102</v>
      </c>
      <c r="M1794" s="37" t="s">
        <v>102</v>
      </c>
      <c r="N1794" s="41">
        <v>0</v>
      </c>
      <c r="O1794" s="41">
        <v>0</v>
      </c>
      <c r="P1794" s="41">
        <v>0</v>
      </c>
      <c r="Q1794" s="37" t="s">
        <v>102</v>
      </c>
      <c r="R1794" s="37" t="s">
        <v>102</v>
      </c>
      <c r="S1794" s="37" t="s">
        <v>4946</v>
      </c>
      <c r="T1794" s="37" t="s">
        <v>102</v>
      </c>
      <c r="U1794" s="42">
        <v>3</v>
      </c>
    </row>
    <row r="1795" spans="2:21" ht="14.5" outlineLevel="2">
      <c r="B1795" s="43" t="s">
        <v>4947</v>
      </c>
      <c r="C1795" s="44" t="s">
        <v>4948</v>
      </c>
      <c r="D1795" s="45" t="s">
        <v>392</v>
      </c>
      <c r="E1795" s="46" t="s">
        <v>102</v>
      </c>
      <c r="F1795" s="45" t="s">
        <v>102</v>
      </c>
      <c r="G1795" s="46" t="s">
        <v>102</v>
      </c>
      <c r="H1795" s="47">
        <v>0</v>
      </c>
      <c r="I1795" s="47">
        <v>0</v>
      </c>
      <c r="J1795" s="46" t="s">
        <v>4864</v>
      </c>
      <c r="K1795" s="48">
        <v>0</v>
      </c>
      <c r="L1795" s="48" t="s">
        <v>116</v>
      </c>
      <c r="M1795" s="45" t="s">
        <v>117</v>
      </c>
      <c r="N1795" s="49">
        <v>0</v>
      </c>
      <c r="O1795" s="49">
        <v>0</v>
      </c>
      <c r="P1795" s="49">
        <v>0</v>
      </c>
      <c r="Q1795" s="45" t="s">
        <v>102</v>
      </c>
      <c r="R1795" s="45" t="s">
        <v>102</v>
      </c>
      <c r="S1795" s="45" t="s">
        <v>102</v>
      </c>
      <c r="T1795" s="45" t="s">
        <v>1019</v>
      </c>
      <c r="U1795" s="50">
        <v>4</v>
      </c>
    </row>
    <row r="1796" spans="2:21" ht="15" outlineLevel="2" thickBot="1">
      <c r="B1796" s="59" t="s">
        <v>4949</v>
      </c>
      <c r="C1796" s="60" t="s">
        <v>4950</v>
      </c>
      <c r="D1796" s="61" t="s">
        <v>392</v>
      </c>
      <c r="E1796" s="62" t="s">
        <v>102</v>
      </c>
      <c r="F1796" s="61" t="s">
        <v>102</v>
      </c>
      <c r="G1796" s="62" t="s">
        <v>102</v>
      </c>
      <c r="H1796" s="63">
        <v>0</v>
      </c>
      <c r="I1796" s="63">
        <v>0</v>
      </c>
      <c r="J1796" s="62" t="s">
        <v>4864</v>
      </c>
      <c r="K1796" s="64">
        <v>0</v>
      </c>
      <c r="L1796" s="64" t="s">
        <v>116</v>
      </c>
      <c r="M1796" s="61" t="s">
        <v>117</v>
      </c>
      <c r="N1796" s="65">
        <v>0</v>
      </c>
      <c r="O1796" s="65">
        <v>0</v>
      </c>
      <c r="P1796" s="65">
        <v>0</v>
      </c>
      <c r="Q1796" s="61" t="s">
        <v>102</v>
      </c>
      <c r="R1796" s="61" t="s">
        <v>102</v>
      </c>
      <c r="S1796" s="61" t="s">
        <v>102</v>
      </c>
      <c r="T1796" s="61" t="s">
        <v>2815</v>
      </c>
      <c r="U1796" s="66">
        <v>4</v>
      </c>
    </row>
    <row r="1797" spans="2:21">
      <c r="B1797" s="11" t="s">
        <v>4951</v>
      </c>
      <c r="C1797" s="11" t="s">
        <v>4952</v>
      </c>
      <c r="D1797" s="11" t="s">
        <v>392</v>
      </c>
      <c r="E1797" s="11" t="s">
        <v>102</v>
      </c>
      <c r="F1797" s="11" t="s">
        <v>102</v>
      </c>
      <c r="G1797" s="11" t="s">
        <v>102</v>
      </c>
      <c r="H1797" s="11">
        <v>0</v>
      </c>
      <c r="I1797" s="11">
        <v>0</v>
      </c>
      <c r="J1797" s="11" t="s">
        <v>4864</v>
      </c>
      <c r="K1797" s="11">
        <v>0</v>
      </c>
      <c r="L1797" s="11" t="s">
        <v>116</v>
      </c>
      <c r="M1797" s="11" t="s">
        <v>117</v>
      </c>
      <c r="N1797" s="11">
        <v>0</v>
      </c>
      <c r="O1797" s="11">
        <v>0</v>
      </c>
      <c r="P1797" s="11">
        <v>0</v>
      </c>
      <c r="Q1797" s="11" t="s">
        <v>102</v>
      </c>
      <c r="R1797" s="11" t="s">
        <v>102</v>
      </c>
      <c r="S1797" s="11" t="s">
        <v>102</v>
      </c>
      <c r="T1797" s="11" t="s">
        <v>461</v>
      </c>
      <c r="U1797" s="11">
        <v>4</v>
      </c>
    </row>
    <row r="1798" spans="2:21">
      <c r="B1798" s="11" t="s">
        <v>4953</v>
      </c>
      <c r="C1798" s="11" t="s">
        <v>4954</v>
      </c>
      <c r="D1798" s="11" t="s">
        <v>392</v>
      </c>
      <c r="E1798" s="11" t="s">
        <v>102</v>
      </c>
      <c r="F1798" s="11" t="s">
        <v>102</v>
      </c>
      <c r="G1798" s="11" t="s">
        <v>102</v>
      </c>
      <c r="H1798" s="11">
        <v>0</v>
      </c>
      <c r="I1798" s="11">
        <v>0</v>
      </c>
      <c r="J1798" s="11" t="s">
        <v>4864</v>
      </c>
      <c r="K1798" s="11">
        <v>0</v>
      </c>
      <c r="L1798" s="11" t="s">
        <v>116</v>
      </c>
      <c r="M1798" s="11" t="s">
        <v>117</v>
      </c>
      <c r="N1798" s="11">
        <v>0</v>
      </c>
      <c r="O1798" s="11">
        <v>0</v>
      </c>
      <c r="P1798" s="11">
        <v>0</v>
      </c>
      <c r="Q1798" s="11" t="s">
        <v>102</v>
      </c>
      <c r="R1798" s="11" t="s">
        <v>102</v>
      </c>
      <c r="S1798" s="11" t="s">
        <v>102</v>
      </c>
      <c r="T1798" s="11" t="s">
        <v>3608</v>
      </c>
      <c r="U1798" s="11">
        <v>4</v>
      </c>
    </row>
    <row r="1799" spans="2:21">
      <c r="B1799" s="11" t="s">
        <v>4955</v>
      </c>
      <c r="C1799" s="11" t="s">
        <v>4956</v>
      </c>
      <c r="D1799" s="11" t="s">
        <v>102</v>
      </c>
      <c r="E1799" s="11" t="s">
        <v>102</v>
      </c>
      <c r="F1799" s="11" t="s">
        <v>102</v>
      </c>
      <c r="G1799" s="11" t="s">
        <v>102</v>
      </c>
      <c r="H1799" s="11">
        <v>0</v>
      </c>
      <c r="I1799" s="11">
        <v>0</v>
      </c>
      <c r="J1799" s="11" t="s">
        <v>102</v>
      </c>
      <c r="K1799" s="11">
        <v>0</v>
      </c>
      <c r="L1799" s="11" t="s">
        <v>102</v>
      </c>
      <c r="M1799" s="11" t="s">
        <v>102</v>
      </c>
      <c r="N1799" s="11">
        <v>0</v>
      </c>
      <c r="O1799" s="11">
        <v>0</v>
      </c>
      <c r="P1799" s="11">
        <v>0</v>
      </c>
      <c r="Q1799" s="11" t="s">
        <v>102</v>
      </c>
      <c r="R1799" s="11" t="s">
        <v>102</v>
      </c>
      <c r="S1799" s="11" t="s">
        <v>4957</v>
      </c>
      <c r="T1799" s="11" t="s">
        <v>102</v>
      </c>
      <c r="U1799" s="11">
        <v>3</v>
      </c>
    </row>
    <row r="1800" spans="2:21">
      <c r="B1800" s="11" t="s">
        <v>4958</v>
      </c>
      <c r="C1800" s="11" t="s">
        <v>4959</v>
      </c>
      <c r="D1800" s="11" t="s">
        <v>392</v>
      </c>
      <c r="E1800" s="11" t="s">
        <v>102</v>
      </c>
      <c r="F1800" s="11" t="s">
        <v>102</v>
      </c>
      <c r="G1800" s="11" t="s">
        <v>102</v>
      </c>
      <c r="H1800" s="11">
        <v>0</v>
      </c>
      <c r="I1800" s="11">
        <v>0</v>
      </c>
      <c r="J1800" s="11" t="s">
        <v>4281</v>
      </c>
      <c r="K1800" s="11">
        <v>0</v>
      </c>
      <c r="L1800" s="11" t="s">
        <v>116</v>
      </c>
      <c r="M1800" s="11" t="s">
        <v>117</v>
      </c>
      <c r="N1800" s="11">
        <v>0</v>
      </c>
      <c r="O1800" s="11">
        <v>0</v>
      </c>
      <c r="P1800" s="11">
        <v>0</v>
      </c>
      <c r="Q1800" s="11" t="s">
        <v>102</v>
      </c>
      <c r="R1800" s="11" t="s">
        <v>102</v>
      </c>
      <c r="S1800" s="11" t="s">
        <v>102</v>
      </c>
      <c r="T1800" s="11" t="s">
        <v>3431</v>
      </c>
      <c r="U1800" s="11">
        <v>4</v>
      </c>
    </row>
    <row r="1801" spans="2:21">
      <c r="B1801" s="11" t="s">
        <v>4960</v>
      </c>
      <c r="C1801" s="11" t="s">
        <v>4961</v>
      </c>
      <c r="D1801" s="11" t="s">
        <v>102</v>
      </c>
      <c r="E1801" s="11" t="s">
        <v>102</v>
      </c>
      <c r="F1801" s="11" t="s">
        <v>102</v>
      </c>
      <c r="G1801" s="11" t="s">
        <v>102</v>
      </c>
      <c r="H1801" s="11">
        <v>0</v>
      </c>
      <c r="I1801" s="11">
        <v>0</v>
      </c>
      <c r="J1801" s="11" t="s">
        <v>102</v>
      </c>
      <c r="K1801" s="11">
        <v>0</v>
      </c>
      <c r="L1801" s="11" t="s">
        <v>102</v>
      </c>
      <c r="M1801" s="11" t="s">
        <v>102</v>
      </c>
      <c r="N1801" s="11">
        <v>0</v>
      </c>
      <c r="O1801" s="11">
        <v>0</v>
      </c>
      <c r="P1801" s="11">
        <v>0</v>
      </c>
      <c r="Q1801" s="11" t="s">
        <v>102</v>
      </c>
      <c r="R1801" s="11" t="s">
        <v>102</v>
      </c>
      <c r="S1801" s="11" t="s">
        <v>2530</v>
      </c>
      <c r="T1801" s="11" t="s">
        <v>102</v>
      </c>
      <c r="U1801" s="11">
        <v>3</v>
      </c>
    </row>
    <row r="1802" spans="2:21">
      <c r="B1802" s="11" t="s">
        <v>4962</v>
      </c>
      <c r="C1802" s="11" t="s">
        <v>4963</v>
      </c>
      <c r="D1802" s="11" t="s">
        <v>4002</v>
      </c>
      <c r="E1802" s="11" t="s">
        <v>102</v>
      </c>
      <c r="F1802" s="11" t="s">
        <v>102</v>
      </c>
      <c r="G1802" s="11" t="s">
        <v>102</v>
      </c>
      <c r="H1802" s="11">
        <v>0</v>
      </c>
      <c r="I1802" s="11">
        <v>0</v>
      </c>
      <c r="J1802" s="11" t="s">
        <v>4281</v>
      </c>
      <c r="K1802" s="11">
        <v>0</v>
      </c>
      <c r="L1802" s="11" t="s">
        <v>116</v>
      </c>
      <c r="M1802" s="11" t="s">
        <v>117</v>
      </c>
      <c r="N1802" s="11">
        <v>0</v>
      </c>
      <c r="O1802" s="11">
        <v>0</v>
      </c>
      <c r="P1802" s="11">
        <v>0</v>
      </c>
      <c r="Q1802" s="11" t="s">
        <v>102</v>
      </c>
      <c r="R1802" s="11" t="s">
        <v>102</v>
      </c>
      <c r="S1802" s="11" t="s">
        <v>102</v>
      </c>
      <c r="T1802" s="11" t="s">
        <v>1019</v>
      </c>
      <c r="U1802" s="11">
        <v>4</v>
      </c>
    </row>
    <row r="1803" spans="2:21">
      <c r="B1803" s="11" t="s">
        <v>5179</v>
      </c>
      <c r="C1803" s="11" t="s">
        <v>5180</v>
      </c>
      <c r="D1803" s="11" t="s">
        <v>392</v>
      </c>
      <c r="E1803" s="11" t="s">
        <v>102</v>
      </c>
      <c r="F1803" s="11" t="s">
        <v>102</v>
      </c>
      <c r="G1803" s="11" t="s">
        <v>102</v>
      </c>
      <c r="H1803" s="11">
        <v>0</v>
      </c>
      <c r="I1803" s="11">
        <v>0</v>
      </c>
      <c r="J1803" s="11" t="s">
        <v>102</v>
      </c>
      <c r="K1803" s="11">
        <v>0</v>
      </c>
      <c r="L1803" s="11" t="s">
        <v>116</v>
      </c>
      <c r="M1803" s="11" t="s">
        <v>102</v>
      </c>
      <c r="N1803" s="11">
        <v>0</v>
      </c>
      <c r="O1803" s="11">
        <v>0</v>
      </c>
      <c r="P1803" s="11">
        <v>0</v>
      </c>
      <c r="Q1803" s="11" t="s">
        <v>102</v>
      </c>
      <c r="R1803" s="11" t="s">
        <v>102</v>
      </c>
      <c r="S1803" s="11" t="s">
        <v>102</v>
      </c>
      <c r="T1803" s="11" t="s">
        <v>2815</v>
      </c>
      <c r="U1803" s="11">
        <v>4</v>
      </c>
    </row>
    <row r="1804" spans="2:21">
      <c r="B1804" s="11" t="s">
        <v>4964</v>
      </c>
      <c r="C1804" s="11" t="s">
        <v>4965</v>
      </c>
      <c r="D1804" s="11" t="s">
        <v>392</v>
      </c>
      <c r="E1804" s="11" t="s">
        <v>102</v>
      </c>
      <c r="F1804" s="11" t="s">
        <v>102</v>
      </c>
      <c r="G1804" s="11" t="s">
        <v>102</v>
      </c>
      <c r="H1804" s="11">
        <v>0</v>
      </c>
      <c r="I1804" s="11">
        <v>0</v>
      </c>
      <c r="J1804" s="11" t="s">
        <v>4281</v>
      </c>
      <c r="K1804" s="11">
        <v>0</v>
      </c>
      <c r="L1804" s="11" t="s">
        <v>116</v>
      </c>
      <c r="M1804" s="11" t="s">
        <v>117</v>
      </c>
      <c r="N1804" s="11">
        <v>0</v>
      </c>
      <c r="O1804" s="11">
        <v>0</v>
      </c>
      <c r="P1804" s="11">
        <v>0</v>
      </c>
      <c r="Q1804" s="11" t="s">
        <v>102</v>
      </c>
      <c r="R1804" s="11" t="s">
        <v>102</v>
      </c>
      <c r="S1804" s="11" t="s">
        <v>102</v>
      </c>
      <c r="T1804" s="11" t="s">
        <v>2795</v>
      </c>
      <c r="U1804" s="1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EB10F-A07F-4470-AE59-682ECC74873F}">
  <sheetPr codeName="Sheet2">
    <tabColor theme="2" tint="-9.9978637043366805E-2"/>
  </sheetPr>
  <dimension ref="A1:BX69"/>
  <sheetViews>
    <sheetView topLeftCell="A52" workbookViewId="0">
      <selection activeCell="I76" sqref="I76"/>
    </sheetView>
  </sheetViews>
  <sheetFormatPr defaultRowHeight="14.5"/>
  <cols>
    <col min="1" max="1" width="8.7265625" style="105"/>
    <col min="2" max="2" width="22.7265625" style="105" customWidth="1"/>
    <col min="3" max="3" width="19.7265625" style="105" bestFit="1" customWidth="1"/>
    <col min="4" max="5" width="12.54296875" style="105" bestFit="1" customWidth="1"/>
    <col min="6" max="6" width="6.7265625" style="105" bestFit="1" customWidth="1"/>
    <col min="7" max="8" width="8.7265625" style="105"/>
    <col min="9" max="9" width="12.6328125" style="105" bestFit="1" customWidth="1"/>
    <col min="10" max="10" width="13.36328125" style="105" bestFit="1" customWidth="1"/>
    <col min="11" max="11" width="8.7265625" style="105"/>
    <col min="12" max="12" width="14.7265625" style="105" bestFit="1" customWidth="1"/>
    <col min="13" max="13" width="11.81640625" style="105" bestFit="1" customWidth="1"/>
    <col min="14" max="14" width="8.7265625" style="105"/>
    <col min="15" max="15" width="8.81640625" style="105" bestFit="1" customWidth="1"/>
    <col min="16" max="16" width="10.08984375" style="105" bestFit="1" customWidth="1"/>
    <col min="17" max="17" width="11.08984375" style="105" bestFit="1" customWidth="1"/>
    <col min="18" max="21" width="10.08984375" style="105" bestFit="1" customWidth="1"/>
    <col min="22" max="24" width="11.08984375" style="105" bestFit="1" customWidth="1"/>
    <col min="25" max="52" width="12.6328125" style="105" bestFit="1" customWidth="1"/>
    <col min="53" max="76" width="8.81640625" style="105" bestFit="1" customWidth="1"/>
    <col min="77" max="16384" width="8.7265625" style="105"/>
  </cols>
  <sheetData>
    <row r="1" spans="1:76">
      <c r="A1" s="99" t="s">
        <v>0</v>
      </c>
      <c r="B1" s="99" t="s">
        <v>1</v>
      </c>
      <c r="C1" s="99" t="s">
        <v>4966</v>
      </c>
      <c r="D1" s="99" t="s">
        <v>3</v>
      </c>
      <c r="E1" s="99" t="s">
        <v>5162</v>
      </c>
      <c r="F1" s="100" t="s">
        <v>4</v>
      </c>
      <c r="G1" s="99" t="s">
        <v>5163</v>
      </c>
      <c r="H1" s="99" t="s">
        <v>31</v>
      </c>
      <c r="I1" s="99" t="s">
        <v>65</v>
      </c>
      <c r="J1" s="101" t="s">
        <v>35</v>
      </c>
      <c r="K1" s="101" t="s">
        <v>36</v>
      </c>
      <c r="L1" s="101" t="s">
        <v>67</v>
      </c>
      <c r="M1" s="101" t="s">
        <v>37</v>
      </c>
      <c r="N1" s="102" t="s">
        <v>5222</v>
      </c>
      <c r="O1" s="102" t="s">
        <v>5223</v>
      </c>
      <c r="P1" s="102" t="s">
        <v>5224</v>
      </c>
      <c r="Q1" s="102" t="s">
        <v>5225</v>
      </c>
      <c r="R1" s="102" t="s">
        <v>5226</v>
      </c>
      <c r="S1" s="102" t="s">
        <v>5227</v>
      </c>
      <c r="T1" s="102" t="s">
        <v>5228</v>
      </c>
      <c r="U1" s="102" t="s">
        <v>5229</v>
      </c>
      <c r="V1" s="102" t="s">
        <v>5230</v>
      </c>
      <c r="W1" s="103" t="s">
        <v>5231</v>
      </c>
      <c r="X1" s="104" t="s">
        <v>5232</v>
      </c>
      <c r="Y1" s="102" t="s">
        <v>5233</v>
      </c>
      <c r="Z1" s="102" t="s">
        <v>5234</v>
      </c>
      <c r="AA1" s="102" t="s">
        <v>5235</v>
      </c>
      <c r="AB1" s="102" t="s">
        <v>5236</v>
      </c>
      <c r="AC1" s="102" t="s">
        <v>5237</v>
      </c>
      <c r="AD1" s="102" t="s">
        <v>5238</v>
      </c>
      <c r="AE1" s="102" t="s">
        <v>5239</v>
      </c>
      <c r="AF1" s="102" t="s">
        <v>5240</v>
      </c>
      <c r="AG1" s="102" t="s">
        <v>5241</v>
      </c>
      <c r="AH1" s="102" t="s">
        <v>5242</v>
      </c>
      <c r="AI1" s="102" t="s">
        <v>5243</v>
      </c>
      <c r="AJ1" s="102" t="s">
        <v>5244</v>
      </c>
      <c r="AK1" s="102" t="s">
        <v>5245</v>
      </c>
      <c r="AL1" s="102" t="s">
        <v>5246</v>
      </c>
      <c r="AM1" s="102" t="s">
        <v>5247</v>
      </c>
      <c r="AN1" s="102" t="s">
        <v>5248</v>
      </c>
      <c r="AO1" s="102" t="s">
        <v>5249</v>
      </c>
      <c r="AP1" s="102" t="s">
        <v>5250</v>
      </c>
      <c r="AQ1" s="102" t="s">
        <v>5251</v>
      </c>
      <c r="AR1" s="102" t="s">
        <v>5252</v>
      </c>
      <c r="AS1" s="102" t="s">
        <v>5253</v>
      </c>
      <c r="AT1" s="102" t="s">
        <v>5254</v>
      </c>
      <c r="AU1" s="102" t="s">
        <v>5255</v>
      </c>
      <c r="AV1" s="102" t="s">
        <v>5256</v>
      </c>
      <c r="AW1" s="102" t="s">
        <v>5257</v>
      </c>
      <c r="AX1" s="102" t="s">
        <v>5258</v>
      </c>
      <c r="AY1" s="102" t="s">
        <v>5259</v>
      </c>
      <c r="AZ1" s="102" t="s">
        <v>5260</v>
      </c>
      <c r="BA1" s="102" t="s">
        <v>5261</v>
      </c>
      <c r="BB1" s="102" t="s">
        <v>5262</v>
      </c>
      <c r="BC1" s="102" t="s">
        <v>5263</v>
      </c>
      <c r="BD1" s="102" t="s">
        <v>5264</v>
      </c>
      <c r="BE1" s="102" t="s">
        <v>5265</v>
      </c>
      <c r="BF1" s="102" t="s">
        <v>5266</v>
      </c>
      <c r="BG1" s="102" t="s">
        <v>5267</v>
      </c>
      <c r="BH1" s="102" t="s">
        <v>5268</v>
      </c>
      <c r="BI1" s="102" t="s">
        <v>5269</v>
      </c>
      <c r="BJ1" s="102" t="s">
        <v>5270</v>
      </c>
      <c r="BK1" s="102" t="s">
        <v>5271</v>
      </c>
      <c r="BL1" s="102" t="s">
        <v>5272</v>
      </c>
      <c r="BM1" s="102" t="s">
        <v>5273</v>
      </c>
      <c r="BN1" s="102" t="s">
        <v>5274</v>
      </c>
      <c r="BO1" s="102" t="s">
        <v>5275</v>
      </c>
      <c r="BP1" s="102" t="s">
        <v>5276</v>
      </c>
      <c r="BQ1" s="102" t="s">
        <v>5277</v>
      </c>
      <c r="BR1" s="102" t="s">
        <v>5278</v>
      </c>
      <c r="BS1" s="102" t="s">
        <v>5279</v>
      </c>
      <c r="BT1" s="102" t="s">
        <v>5280</v>
      </c>
      <c r="BU1" s="102" t="s">
        <v>5281</v>
      </c>
      <c r="BV1" s="102" t="s">
        <v>5282</v>
      </c>
      <c r="BW1" s="102" t="s">
        <v>5283</v>
      </c>
      <c r="BX1" s="102" t="s">
        <v>5284</v>
      </c>
    </row>
    <row r="2" spans="1:76">
      <c r="A2" s="106" t="s">
        <v>5443</v>
      </c>
      <c r="B2" s="105" t="s">
        <v>2</v>
      </c>
      <c r="D2" s="105" t="s">
        <v>4967</v>
      </c>
      <c r="E2" s="105" t="s">
        <v>4968</v>
      </c>
      <c r="F2" s="105" t="s">
        <v>4973</v>
      </c>
      <c r="G2" s="105" t="s">
        <v>4983</v>
      </c>
      <c r="H2" s="105" t="s">
        <v>4984</v>
      </c>
      <c r="I2" s="105" t="s">
        <v>113</v>
      </c>
      <c r="M2" s="105">
        <v>1.2624660766029188</v>
      </c>
      <c r="N2" s="105">
        <v>0</v>
      </c>
      <c r="O2" s="105">
        <v>0</v>
      </c>
      <c r="P2" s="105">
        <v>0</v>
      </c>
      <c r="Q2" s="105">
        <v>0</v>
      </c>
      <c r="R2" s="105">
        <v>0</v>
      </c>
      <c r="S2" s="105">
        <v>0</v>
      </c>
      <c r="T2" s="105">
        <v>0</v>
      </c>
      <c r="U2" s="105">
        <v>0</v>
      </c>
      <c r="V2" s="105">
        <v>143508.30632568357</v>
      </c>
      <c r="W2" s="105">
        <v>169241.92246938759</v>
      </c>
      <c r="X2" s="105">
        <v>356930.72150756023</v>
      </c>
      <c r="Y2" s="105">
        <v>1024085.4829398995</v>
      </c>
      <c r="Z2" s="105">
        <v>1024378.7383526278</v>
      </c>
      <c r="AA2" s="105">
        <v>720462.36836328672</v>
      </c>
      <c r="AB2" s="105">
        <v>624235.72421680705</v>
      </c>
      <c r="AC2" s="105">
        <v>1113341.4992701034</v>
      </c>
      <c r="AD2" s="105">
        <v>1030023.6660853344</v>
      </c>
      <c r="AE2" s="105">
        <v>1190960.1470123685</v>
      </c>
      <c r="AF2" s="105">
        <v>1191563.8268539589</v>
      </c>
      <c r="AG2" s="105">
        <v>1186876.4928553591</v>
      </c>
      <c r="AH2" s="105">
        <v>1238741.378601731</v>
      </c>
      <c r="AI2" s="105">
        <v>1238137.6987601409</v>
      </c>
      <c r="AJ2" s="105">
        <v>1238137.6987601409</v>
      </c>
      <c r="AK2" s="105">
        <v>1235164.7296522739</v>
      </c>
      <c r="AL2" s="105">
        <v>1238137.6987601409</v>
      </c>
      <c r="AM2" s="105">
        <v>923417.60011876293</v>
      </c>
      <c r="AN2" s="105">
        <v>813742.32509651</v>
      </c>
      <c r="AO2" s="105">
        <v>813742.32509651</v>
      </c>
      <c r="AP2" s="105">
        <v>923417.60011876293</v>
      </c>
      <c r="AQ2" s="105">
        <v>1033696.5549826056</v>
      </c>
      <c r="AR2" s="105">
        <v>1135889.6868785734</v>
      </c>
      <c r="AS2" s="105">
        <v>1136712.8866625603</v>
      </c>
      <c r="AT2" s="105">
        <v>1111373.5326594375</v>
      </c>
      <c r="AU2" s="105">
        <v>1136712.8866625603</v>
      </c>
      <c r="AV2" s="105">
        <v>1085451.6807577789</v>
      </c>
      <c r="AW2" s="105">
        <v>1052913.1176976599</v>
      </c>
      <c r="AX2" s="105">
        <v>688837.398387213</v>
      </c>
      <c r="AY2" s="105">
        <v>604663.04076420784</v>
      </c>
      <c r="AZ2" s="105">
        <v>605513.68054099393</v>
      </c>
      <c r="BA2" s="105">
        <v>0</v>
      </c>
      <c r="BB2" s="105">
        <v>0</v>
      </c>
      <c r="BC2" s="105">
        <v>0</v>
      </c>
      <c r="BD2" s="105">
        <v>0</v>
      </c>
      <c r="BE2" s="105">
        <v>0</v>
      </c>
      <c r="BF2" s="105">
        <v>0</v>
      </c>
      <c r="BG2" s="105">
        <v>0</v>
      </c>
      <c r="BH2" s="105">
        <v>0</v>
      </c>
      <c r="BI2" s="105">
        <v>0</v>
      </c>
      <c r="BJ2" s="105">
        <v>0</v>
      </c>
      <c r="BK2" s="105">
        <v>0</v>
      </c>
      <c r="BL2" s="105">
        <v>0</v>
      </c>
      <c r="BM2" s="105">
        <v>0</v>
      </c>
      <c r="BN2" s="105">
        <v>0</v>
      </c>
      <c r="BO2" s="105">
        <v>0</v>
      </c>
      <c r="BP2" s="105">
        <v>0</v>
      </c>
      <c r="BQ2" s="105">
        <v>0</v>
      </c>
      <c r="BR2" s="105">
        <v>0</v>
      </c>
      <c r="BS2" s="105">
        <v>0</v>
      </c>
      <c r="BT2" s="105">
        <v>0</v>
      </c>
      <c r="BU2" s="105">
        <v>0</v>
      </c>
      <c r="BV2" s="105">
        <v>0</v>
      </c>
      <c r="BW2" s="105">
        <v>0</v>
      </c>
      <c r="BX2" s="105">
        <v>0</v>
      </c>
    </row>
    <row r="3" spans="1:76">
      <c r="A3" s="106" t="s">
        <v>5443</v>
      </c>
      <c r="B3" s="105" t="s">
        <v>2615</v>
      </c>
      <c r="D3" s="105" t="s">
        <v>4967</v>
      </c>
      <c r="E3" s="105" t="s">
        <v>4968</v>
      </c>
      <c r="F3" s="105" t="s">
        <v>4973</v>
      </c>
      <c r="G3" s="105" t="s">
        <v>4983</v>
      </c>
      <c r="H3" s="105" t="s">
        <v>4984</v>
      </c>
      <c r="I3" s="105" t="s">
        <v>121</v>
      </c>
      <c r="M3" s="105">
        <v>1.7573592539908314</v>
      </c>
      <c r="N3" s="105">
        <v>0</v>
      </c>
      <c r="O3" s="105">
        <v>0</v>
      </c>
      <c r="P3" s="105">
        <v>0</v>
      </c>
      <c r="Q3" s="105">
        <v>0</v>
      </c>
      <c r="R3" s="105">
        <v>0</v>
      </c>
      <c r="S3" s="105">
        <v>0</v>
      </c>
      <c r="T3" s="105">
        <v>0</v>
      </c>
      <c r="U3" s="105">
        <v>0</v>
      </c>
      <c r="V3" s="105">
        <v>0</v>
      </c>
      <c r="W3" s="105">
        <v>0</v>
      </c>
      <c r="X3" s="105">
        <v>0</v>
      </c>
      <c r="Y3" s="105">
        <v>527207.77619724942</v>
      </c>
      <c r="Z3" s="105">
        <v>527207.77619724942</v>
      </c>
      <c r="AA3" s="105">
        <v>527207.77619724942</v>
      </c>
      <c r="AB3" s="105">
        <v>474486.99857752444</v>
      </c>
      <c r="AC3" s="105">
        <v>263603.88809862471</v>
      </c>
      <c r="AD3" s="105">
        <v>263603.88809862471</v>
      </c>
      <c r="AE3" s="105">
        <v>439339.81349770783</v>
      </c>
      <c r="AF3" s="105">
        <v>615075.73889679101</v>
      </c>
      <c r="AG3" s="105">
        <v>790811.66429587407</v>
      </c>
      <c r="AH3" s="105">
        <v>790811.66429587407</v>
      </c>
      <c r="AI3" s="105">
        <v>790811.66429587407</v>
      </c>
      <c r="AJ3" s="105">
        <v>790811.66429587407</v>
      </c>
      <c r="AK3" s="105">
        <v>790811.66429587407</v>
      </c>
      <c r="AL3" s="105">
        <v>790811.66429587407</v>
      </c>
      <c r="AM3" s="105">
        <v>527207.77619724942</v>
      </c>
      <c r="AN3" s="105">
        <v>263603.88809862471</v>
      </c>
      <c r="AO3" s="105">
        <v>0</v>
      </c>
      <c r="AP3" s="105">
        <v>263603.88809862471</v>
      </c>
      <c r="AQ3" s="105">
        <v>439339.81349770783</v>
      </c>
      <c r="AR3" s="105">
        <v>615075.73889679101</v>
      </c>
      <c r="AS3" s="105">
        <v>790811.66429587407</v>
      </c>
      <c r="AT3" s="105">
        <v>790811.66429587407</v>
      </c>
      <c r="AU3" s="105">
        <v>790811.66429587407</v>
      </c>
      <c r="AV3" s="105">
        <v>790811.66429587407</v>
      </c>
      <c r="AW3" s="105">
        <v>790811.66429587407</v>
      </c>
      <c r="AX3" s="105">
        <v>790811.66429587407</v>
      </c>
      <c r="AY3" s="105">
        <v>351471.8507981663</v>
      </c>
      <c r="AZ3" s="105">
        <v>0</v>
      </c>
      <c r="BA3" s="105">
        <v>0</v>
      </c>
      <c r="BB3" s="105">
        <v>0</v>
      </c>
      <c r="BC3" s="105">
        <v>0</v>
      </c>
      <c r="BD3" s="105">
        <v>0</v>
      </c>
      <c r="BE3" s="105">
        <v>0</v>
      </c>
      <c r="BF3" s="105">
        <v>0</v>
      </c>
      <c r="BG3" s="105">
        <v>0</v>
      </c>
      <c r="BH3" s="105">
        <v>0</v>
      </c>
      <c r="BI3" s="105">
        <v>0</v>
      </c>
      <c r="BJ3" s="105">
        <v>0</v>
      </c>
      <c r="BK3" s="105">
        <v>0</v>
      </c>
      <c r="BL3" s="105">
        <v>0</v>
      </c>
      <c r="BM3" s="105">
        <v>0</v>
      </c>
      <c r="BN3" s="105">
        <v>0</v>
      </c>
      <c r="BO3" s="105">
        <v>0</v>
      </c>
      <c r="BP3" s="105">
        <v>0</v>
      </c>
      <c r="BQ3" s="105">
        <v>0</v>
      </c>
      <c r="BR3" s="105">
        <v>0</v>
      </c>
      <c r="BS3" s="105">
        <v>0</v>
      </c>
      <c r="BT3" s="105">
        <v>0</v>
      </c>
      <c r="BU3" s="105">
        <v>0</v>
      </c>
      <c r="BV3" s="105">
        <v>0</v>
      </c>
      <c r="BW3" s="105">
        <v>0</v>
      </c>
      <c r="BX3" s="105">
        <v>0</v>
      </c>
    </row>
    <row r="4" spans="1:76">
      <c r="A4" s="106" t="s">
        <v>5443</v>
      </c>
      <c r="B4" s="105" t="s">
        <v>2616</v>
      </c>
      <c r="D4" s="105" t="s">
        <v>4967</v>
      </c>
      <c r="E4" s="105" t="s">
        <v>4968</v>
      </c>
      <c r="F4" s="105" t="s">
        <v>4973</v>
      </c>
      <c r="G4" s="105" t="s">
        <v>4983</v>
      </c>
      <c r="H4" s="105" t="s">
        <v>4984</v>
      </c>
      <c r="I4" s="105" t="s">
        <v>126</v>
      </c>
      <c r="M4" s="105">
        <v>1.1191111111111107</v>
      </c>
      <c r="N4" s="105">
        <v>0</v>
      </c>
      <c r="O4" s="105">
        <v>0</v>
      </c>
      <c r="P4" s="105">
        <v>0</v>
      </c>
      <c r="Q4" s="105">
        <v>0</v>
      </c>
      <c r="R4" s="105">
        <v>0</v>
      </c>
      <c r="S4" s="105">
        <v>0</v>
      </c>
      <c r="T4" s="105">
        <v>0</v>
      </c>
      <c r="U4" s="105">
        <v>0</v>
      </c>
      <c r="V4" s="105">
        <v>2559.1318097777767</v>
      </c>
      <c r="W4" s="105">
        <v>495.02760888888889</v>
      </c>
      <c r="X4" s="105">
        <v>0</v>
      </c>
      <c r="Y4" s="105">
        <v>55882.323384316616</v>
      </c>
      <c r="Z4" s="105">
        <v>55882.323384316616</v>
      </c>
      <c r="AA4" s="105">
        <v>55882.323384316616</v>
      </c>
      <c r="AB4" s="105">
        <v>55882.323384316616</v>
      </c>
      <c r="AC4" s="105">
        <v>27941.161692158308</v>
      </c>
      <c r="AD4" s="105">
        <v>55882.323384316616</v>
      </c>
      <c r="AE4" s="105">
        <v>55882.323384316616</v>
      </c>
      <c r="AF4" s="105">
        <v>55882.323384316616</v>
      </c>
      <c r="AG4" s="105">
        <v>111764.64676863323</v>
      </c>
      <c r="AH4" s="105">
        <v>139705.80846079154</v>
      </c>
      <c r="AI4" s="105">
        <v>139705.80846079154</v>
      </c>
      <c r="AJ4" s="105">
        <v>139705.80846079154</v>
      </c>
      <c r="AK4" s="105">
        <v>111764.64676863323</v>
      </c>
      <c r="AL4" s="105">
        <v>111764.64676863323</v>
      </c>
      <c r="AM4" s="105">
        <v>55882.323384316616</v>
      </c>
      <c r="AN4" s="105">
        <v>27941.161692158308</v>
      </c>
      <c r="AO4" s="105">
        <v>27941.161692158308</v>
      </c>
      <c r="AP4" s="105">
        <v>27941.161692158308</v>
      </c>
      <c r="AQ4" s="105">
        <v>55882.323384316616</v>
      </c>
      <c r="AR4" s="105">
        <v>83823.485076474943</v>
      </c>
      <c r="AS4" s="105">
        <v>139705.80846079154</v>
      </c>
      <c r="AT4" s="105">
        <v>139705.80846079154</v>
      </c>
      <c r="AU4" s="105">
        <v>139705.80846079154</v>
      </c>
      <c r="AV4" s="105">
        <v>139705.80846079154</v>
      </c>
      <c r="AW4" s="105">
        <v>139705.80846079154</v>
      </c>
      <c r="AX4" s="105">
        <v>111764.64676863323</v>
      </c>
      <c r="AY4" s="105">
        <v>67347.14084984317</v>
      </c>
      <c r="AZ4" s="105">
        <v>0</v>
      </c>
      <c r="BA4" s="105">
        <v>0</v>
      </c>
      <c r="BB4" s="105">
        <v>0</v>
      </c>
      <c r="BC4" s="105">
        <v>0</v>
      </c>
      <c r="BD4" s="105">
        <v>0</v>
      </c>
      <c r="BE4" s="105">
        <v>0</v>
      </c>
      <c r="BF4" s="105">
        <v>0</v>
      </c>
      <c r="BG4" s="105">
        <v>0</v>
      </c>
      <c r="BH4" s="105">
        <v>0</v>
      </c>
      <c r="BI4" s="105">
        <v>0</v>
      </c>
      <c r="BJ4" s="105">
        <v>0</v>
      </c>
      <c r="BK4" s="105">
        <v>0</v>
      </c>
      <c r="BL4" s="105">
        <v>0</v>
      </c>
      <c r="BM4" s="105">
        <v>0</v>
      </c>
      <c r="BN4" s="105">
        <v>0</v>
      </c>
      <c r="BO4" s="105">
        <v>0</v>
      </c>
      <c r="BP4" s="105">
        <v>0</v>
      </c>
      <c r="BQ4" s="105">
        <v>0</v>
      </c>
      <c r="BR4" s="105">
        <v>0</v>
      </c>
      <c r="BS4" s="105">
        <v>0</v>
      </c>
      <c r="BT4" s="105">
        <v>0</v>
      </c>
      <c r="BU4" s="105">
        <v>0</v>
      </c>
      <c r="BV4" s="105">
        <v>0</v>
      </c>
      <c r="BW4" s="105">
        <v>0</v>
      </c>
      <c r="BX4" s="105">
        <v>0</v>
      </c>
    </row>
    <row r="5" spans="1:76">
      <c r="A5" s="106" t="s">
        <v>5443</v>
      </c>
      <c r="B5" s="105" t="s">
        <v>2617</v>
      </c>
      <c r="D5" s="105" t="s">
        <v>4967</v>
      </c>
      <c r="E5" s="105" t="s">
        <v>4968</v>
      </c>
      <c r="F5" s="105" t="s">
        <v>4973</v>
      </c>
      <c r="G5" s="105" t="s">
        <v>4983</v>
      </c>
      <c r="H5" s="105" t="s">
        <v>4984</v>
      </c>
      <c r="I5" s="107" t="s">
        <v>131</v>
      </c>
      <c r="M5" s="105">
        <v>1.7536068376068352</v>
      </c>
      <c r="N5" s="105">
        <v>0</v>
      </c>
      <c r="O5" s="105">
        <v>0</v>
      </c>
      <c r="P5" s="105">
        <v>0</v>
      </c>
      <c r="Q5" s="105">
        <v>0</v>
      </c>
      <c r="R5" s="105">
        <v>0</v>
      </c>
      <c r="S5" s="105">
        <v>0</v>
      </c>
      <c r="T5" s="105">
        <v>0</v>
      </c>
      <c r="U5" s="105">
        <v>0</v>
      </c>
      <c r="V5" s="105">
        <v>0</v>
      </c>
      <c r="W5" s="105">
        <v>0</v>
      </c>
      <c r="X5" s="105">
        <v>0</v>
      </c>
      <c r="Y5" s="105">
        <v>89018.447904275206</v>
      </c>
      <c r="Z5" s="105">
        <v>89018.447904275206</v>
      </c>
      <c r="AA5" s="105">
        <v>89018.447904275206</v>
      </c>
      <c r="AB5" s="105">
        <v>89018.447904275206</v>
      </c>
      <c r="AC5" s="105">
        <v>89018.447904275206</v>
      </c>
      <c r="AD5" s="105">
        <v>132900.78137821372</v>
      </c>
      <c r="AE5" s="105">
        <v>132900.78137821372</v>
      </c>
      <c r="AF5" s="105">
        <v>220665.4483260907</v>
      </c>
      <c r="AG5" s="105">
        <v>220665.4483260907</v>
      </c>
      <c r="AH5" s="105">
        <v>264547.78180002916</v>
      </c>
      <c r="AI5" s="105">
        <v>264547.78180002916</v>
      </c>
      <c r="AJ5" s="105">
        <v>264547.78180002916</v>
      </c>
      <c r="AK5" s="105">
        <v>220665.4483260907</v>
      </c>
      <c r="AL5" s="105">
        <v>220665.4483260907</v>
      </c>
      <c r="AM5" s="105">
        <v>132900.78137821372</v>
      </c>
      <c r="AN5" s="105">
        <v>89018.447904275206</v>
      </c>
      <c r="AO5" s="105">
        <v>106571.3812938506</v>
      </c>
      <c r="AP5" s="105">
        <v>106571.3812938506</v>
      </c>
      <c r="AQ5" s="105">
        <v>150453.71476778912</v>
      </c>
      <c r="AR5" s="105">
        <v>194336.04824172758</v>
      </c>
      <c r="AS5" s="105">
        <v>282100.71518960455</v>
      </c>
      <c r="AT5" s="105">
        <v>282100.71518960455</v>
      </c>
      <c r="AU5" s="105">
        <v>282100.71518960455</v>
      </c>
      <c r="AV5" s="105">
        <v>282100.71518960455</v>
      </c>
      <c r="AW5" s="105">
        <v>282100.71518960455</v>
      </c>
      <c r="AX5" s="105">
        <v>238218.38171566607</v>
      </c>
      <c r="AY5" s="105">
        <v>133353.64705966474</v>
      </c>
      <c r="AZ5" s="105">
        <v>27055.929621243275</v>
      </c>
      <c r="BA5" s="105">
        <v>0</v>
      </c>
      <c r="BB5" s="105">
        <v>0</v>
      </c>
      <c r="BC5" s="105">
        <v>0</v>
      </c>
      <c r="BD5" s="105">
        <v>0</v>
      </c>
      <c r="BE5" s="105">
        <v>0</v>
      </c>
      <c r="BF5" s="105">
        <v>0</v>
      </c>
      <c r="BG5" s="105">
        <v>0</v>
      </c>
      <c r="BH5" s="105">
        <v>0</v>
      </c>
      <c r="BI5" s="105">
        <v>0</v>
      </c>
      <c r="BJ5" s="105">
        <v>0</v>
      </c>
      <c r="BK5" s="105">
        <v>0</v>
      </c>
      <c r="BL5" s="105">
        <v>0</v>
      </c>
      <c r="BM5" s="105">
        <v>0</v>
      </c>
      <c r="BN5" s="105">
        <v>0</v>
      </c>
      <c r="BO5" s="105">
        <v>0</v>
      </c>
      <c r="BP5" s="105">
        <v>0</v>
      </c>
      <c r="BQ5" s="105">
        <v>0</v>
      </c>
      <c r="BR5" s="105">
        <v>0</v>
      </c>
      <c r="BS5" s="105">
        <v>0</v>
      </c>
      <c r="BT5" s="105">
        <v>0</v>
      </c>
      <c r="BU5" s="105">
        <v>0</v>
      </c>
      <c r="BV5" s="105">
        <v>0</v>
      </c>
      <c r="BW5" s="105">
        <v>0</v>
      </c>
      <c r="BX5" s="105">
        <v>0</v>
      </c>
    </row>
    <row r="6" spans="1:76">
      <c r="A6" s="106" t="s">
        <v>5443</v>
      </c>
      <c r="B6" s="105" t="s">
        <v>2618</v>
      </c>
      <c r="D6" s="105" t="s">
        <v>4967</v>
      </c>
      <c r="E6" s="105" t="s">
        <v>4968</v>
      </c>
      <c r="F6" s="105" t="s">
        <v>4973</v>
      </c>
      <c r="G6" s="105" t="s">
        <v>4983</v>
      </c>
      <c r="H6" s="105" t="s">
        <v>4984</v>
      </c>
      <c r="I6" s="107" t="s">
        <v>136</v>
      </c>
      <c r="M6" s="105">
        <v>2.4711111111111079</v>
      </c>
      <c r="N6" s="105">
        <v>0</v>
      </c>
      <c r="O6" s="105">
        <v>0</v>
      </c>
      <c r="P6" s="105">
        <v>0</v>
      </c>
      <c r="Q6" s="105">
        <v>0</v>
      </c>
      <c r="R6" s="105">
        <v>0</v>
      </c>
      <c r="S6" s="105">
        <v>0</v>
      </c>
      <c r="T6" s="105">
        <v>0</v>
      </c>
      <c r="U6" s="105">
        <v>0</v>
      </c>
      <c r="V6" s="105">
        <v>0</v>
      </c>
      <c r="W6" s="105">
        <v>0</v>
      </c>
      <c r="X6" s="105">
        <v>0</v>
      </c>
      <c r="Y6" s="105">
        <v>185333.33333333308</v>
      </c>
      <c r="Z6" s="105">
        <v>123555.5555555554</v>
      </c>
      <c r="AA6" s="105">
        <v>123555.5555555554</v>
      </c>
      <c r="AB6" s="105">
        <v>123555.5555555554</v>
      </c>
      <c r="AC6" s="105">
        <v>61777.777777777701</v>
      </c>
      <c r="AD6" s="105">
        <v>123555.5555555554</v>
      </c>
      <c r="AE6" s="105">
        <v>123555.5555555554</v>
      </c>
      <c r="AF6" s="105">
        <v>247111.1111111108</v>
      </c>
      <c r="AG6" s="105">
        <v>247111.1111111108</v>
      </c>
      <c r="AH6" s="105">
        <v>308888.88888888847</v>
      </c>
      <c r="AI6" s="105">
        <v>308888.88888888847</v>
      </c>
      <c r="AJ6" s="105">
        <v>308888.88888888847</v>
      </c>
      <c r="AK6" s="105">
        <v>308888.88888888847</v>
      </c>
      <c r="AL6" s="105">
        <v>247111.1111111108</v>
      </c>
      <c r="AM6" s="105">
        <v>123555.5555555554</v>
      </c>
      <c r="AN6" s="105">
        <v>49422.222222222161</v>
      </c>
      <c r="AO6" s="105">
        <v>49422.222222222161</v>
      </c>
      <c r="AP6" s="105">
        <v>49422.222222222161</v>
      </c>
      <c r="AQ6" s="105">
        <v>98844.444444444322</v>
      </c>
      <c r="AR6" s="105">
        <v>98844.444444444322</v>
      </c>
      <c r="AS6" s="105">
        <v>247111.1111111108</v>
      </c>
      <c r="AT6" s="105">
        <v>247111.1111111108</v>
      </c>
      <c r="AU6" s="105">
        <v>247111.1111111108</v>
      </c>
      <c r="AV6" s="105">
        <v>247111.1111111108</v>
      </c>
      <c r="AW6" s="105">
        <v>247111.1111111108</v>
      </c>
      <c r="AX6" s="105">
        <v>247111.1111111108</v>
      </c>
      <c r="AY6" s="105">
        <v>164897.24444444422</v>
      </c>
      <c r="AZ6" s="105">
        <v>0</v>
      </c>
      <c r="BA6" s="105">
        <v>0</v>
      </c>
      <c r="BB6" s="105">
        <v>0</v>
      </c>
      <c r="BC6" s="105">
        <v>0</v>
      </c>
      <c r="BD6" s="105">
        <v>0</v>
      </c>
      <c r="BE6" s="105">
        <v>0</v>
      </c>
      <c r="BF6" s="105">
        <v>0</v>
      </c>
      <c r="BG6" s="105">
        <v>0</v>
      </c>
      <c r="BH6" s="105">
        <v>0</v>
      </c>
      <c r="BI6" s="105">
        <v>0</v>
      </c>
      <c r="BJ6" s="105">
        <v>0</v>
      </c>
      <c r="BK6" s="105">
        <v>0</v>
      </c>
      <c r="BL6" s="105">
        <v>0</v>
      </c>
      <c r="BM6" s="105">
        <v>0</v>
      </c>
      <c r="BN6" s="105">
        <v>0</v>
      </c>
      <c r="BO6" s="105">
        <v>0</v>
      </c>
      <c r="BP6" s="105">
        <v>0</v>
      </c>
      <c r="BQ6" s="105">
        <v>0</v>
      </c>
      <c r="BR6" s="105">
        <v>0</v>
      </c>
      <c r="BS6" s="105">
        <v>0</v>
      </c>
      <c r="BT6" s="105">
        <v>0</v>
      </c>
      <c r="BU6" s="105">
        <v>0</v>
      </c>
      <c r="BV6" s="105">
        <v>0</v>
      </c>
      <c r="BW6" s="105">
        <v>0</v>
      </c>
      <c r="BX6" s="105">
        <v>0</v>
      </c>
    </row>
    <row r="7" spans="1:76">
      <c r="A7" s="106" t="s">
        <v>5443</v>
      </c>
      <c r="B7" s="105" t="s">
        <v>2619</v>
      </c>
      <c r="D7" s="105" t="s">
        <v>4967</v>
      </c>
      <c r="E7" s="105" t="s">
        <v>4968</v>
      </c>
      <c r="F7" s="105" t="s">
        <v>4973</v>
      </c>
      <c r="G7" s="105" t="s">
        <v>4983</v>
      </c>
      <c r="H7" s="105" t="s">
        <v>4984</v>
      </c>
      <c r="I7" s="105" t="s">
        <v>141</v>
      </c>
      <c r="M7" s="105">
        <v>2.9214772727272686</v>
      </c>
      <c r="N7" s="105">
        <v>0</v>
      </c>
      <c r="O7" s="105">
        <v>0</v>
      </c>
      <c r="P7" s="105">
        <v>0</v>
      </c>
      <c r="Q7" s="105">
        <v>0</v>
      </c>
      <c r="R7" s="105">
        <v>0</v>
      </c>
      <c r="S7" s="105">
        <v>0</v>
      </c>
      <c r="T7" s="105">
        <v>0</v>
      </c>
      <c r="U7" s="105">
        <v>0</v>
      </c>
      <c r="V7" s="105">
        <v>0</v>
      </c>
      <c r="W7" s="105">
        <v>0</v>
      </c>
      <c r="X7" s="105">
        <v>0</v>
      </c>
      <c r="Y7" s="105">
        <v>0</v>
      </c>
      <c r="Z7" s="105">
        <v>0</v>
      </c>
      <c r="AA7" s="105">
        <v>0</v>
      </c>
      <c r="AB7" s="105">
        <v>0</v>
      </c>
      <c r="AC7" s="105">
        <v>0</v>
      </c>
      <c r="AD7" s="105">
        <v>0</v>
      </c>
      <c r="AE7" s="105">
        <v>29214.772727272688</v>
      </c>
      <c r="AF7" s="105">
        <v>29214.772727272688</v>
      </c>
      <c r="AG7" s="105">
        <v>29214.772727272688</v>
      </c>
      <c r="AH7" s="105">
        <v>29214.772727272688</v>
      </c>
      <c r="AI7" s="105">
        <v>29214.772727272688</v>
      </c>
      <c r="AJ7" s="105">
        <v>29214.772727272688</v>
      </c>
      <c r="AK7" s="105">
        <v>29214.772727272688</v>
      </c>
      <c r="AL7" s="105">
        <v>0</v>
      </c>
      <c r="AM7" s="105">
        <v>0</v>
      </c>
      <c r="AN7" s="105">
        <v>0</v>
      </c>
      <c r="AO7" s="105">
        <v>0</v>
      </c>
      <c r="AP7" s="105">
        <v>0</v>
      </c>
      <c r="AQ7" s="105">
        <v>0</v>
      </c>
      <c r="AR7" s="105">
        <v>0</v>
      </c>
      <c r="AS7" s="105">
        <v>0</v>
      </c>
      <c r="AT7" s="105">
        <v>29214.772727272688</v>
      </c>
      <c r="AU7" s="105">
        <v>29214.772727272688</v>
      </c>
      <c r="AV7" s="105">
        <v>29214.772727272688</v>
      </c>
      <c r="AW7" s="105">
        <v>24890.98636363633</v>
      </c>
      <c r="AX7" s="105">
        <v>0</v>
      </c>
      <c r="AY7" s="105">
        <v>0</v>
      </c>
      <c r="AZ7" s="105">
        <v>0</v>
      </c>
      <c r="BA7" s="105">
        <v>0</v>
      </c>
      <c r="BB7" s="105">
        <v>0</v>
      </c>
      <c r="BC7" s="105">
        <v>0</v>
      </c>
      <c r="BD7" s="105">
        <v>0</v>
      </c>
      <c r="BE7" s="105">
        <v>0</v>
      </c>
      <c r="BF7" s="105">
        <v>0</v>
      </c>
      <c r="BG7" s="105">
        <v>0</v>
      </c>
      <c r="BH7" s="105">
        <v>0</v>
      </c>
      <c r="BI7" s="105">
        <v>0</v>
      </c>
      <c r="BJ7" s="105">
        <v>0</v>
      </c>
      <c r="BK7" s="105">
        <v>0</v>
      </c>
      <c r="BL7" s="105">
        <v>0</v>
      </c>
      <c r="BM7" s="105">
        <v>0</v>
      </c>
      <c r="BN7" s="105">
        <v>0</v>
      </c>
      <c r="BO7" s="105">
        <v>0</v>
      </c>
      <c r="BP7" s="105">
        <v>0</v>
      </c>
      <c r="BQ7" s="105">
        <v>0</v>
      </c>
      <c r="BR7" s="105">
        <v>0</v>
      </c>
      <c r="BS7" s="105">
        <v>0</v>
      </c>
      <c r="BT7" s="105">
        <v>0</v>
      </c>
      <c r="BU7" s="105">
        <v>0</v>
      </c>
      <c r="BV7" s="105">
        <v>0</v>
      </c>
      <c r="BW7" s="105">
        <v>0</v>
      </c>
      <c r="BX7" s="105">
        <v>0</v>
      </c>
    </row>
    <row r="8" spans="1:76">
      <c r="A8" s="106" t="s">
        <v>5443</v>
      </c>
      <c r="B8" s="105" t="s">
        <v>5</v>
      </c>
      <c r="D8" s="105" t="s">
        <v>4967</v>
      </c>
      <c r="E8" s="105" t="s">
        <v>4968</v>
      </c>
      <c r="F8" s="105" t="s">
        <v>4973</v>
      </c>
      <c r="G8" s="105" t="s">
        <v>4983</v>
      </c>
      <c r="H8" s="105" t="s">
        <v>4984</v>
      </c>
      <c r="I8" s="105" t="s">
        <v>149</v>
      </c>
      <c r="M8" s="105">
        <v>1.3507407407407406</v>
      </c>
      <c r="N8" s="105">
        <v>0</v>
      </c>
      <c r="O8" s="105">
        <v>0</v>
      </c>
      <c r="P8" s="105">
        <v>0</v>
      </c>
      <c r="Q8" s="105">
        <v>0</v>
      </c>
      <c r="R8" s="105">
        <v>0</v>
      </c>
      <c r="S8" s="105">
        <v>2858.3182210358009</v>
      </c>
      <c r="T8" s="105">
        <v>3843.3517021538273</v>
      </c>
      <c r="U8" s="105">
        <v>0</v>
      </c>
      <c r="V8" s="105">
        <v>1603.4819590027043</v>
      </c>
      <c r="W8" s="105">
        <v>-111.69545333333456</v>
      </c>
      <c r="X8" s="105">
        <v>0</v>
      </c>
      <c r="Y8" s="105">
        <v>5472.3729289635885</v>
      </c>
      <c r="Z8" s="105">
        <v>3725.2088261097256</v>
      </c>
      <c r="AA8" s="105">
        <v>5822.7282039292077</v>
      </c>
      <c r="AB8" s="105">
        <v>4075.5641010753448</v>
      </c>
      <c r="AC8" s="105">
        <v>5218.8927169126846</v>
      </c>
      <c r="AD8" s="105">
        <v>11283.963618129043</v>
      </c>
      <c r="AE8" s="105">
        <v>9963.0798827396738</v>
      </c>
      <c r="AF8" s="105">
        <v>8547.4671768026437</v>
      </c>
      <c r="AG8" s="105">
        <v>9612.7246077740547</v>
      </c>
      <c r="AH8" s="105">
        <v>9612.7246077740547</v>
      </c>
      <c r="AI8" s="105">
        <v>8197.1119018370227</v>
      </c>
      <c r="AJ8" s="105">
        <v>8197.1119018370227</v>
      </c>
      <c r="AK8" s="105">
        <v>7733.5205269754088</v>
      </c>
      <c r="AL8" s="105">
        <v>7733.5205269754088</v>
      </c>
      <c r="AM8" s="105">
        <v>7304.4461870649857</v>
      </c>
      <c r="AN8" s="105">
        <v>5557.2820842111205</v>
      </c>
      <c r="AO8" s="105">
        <v>5785.369355297551</v>
      </c>
      <c r="AP8" s="105">
        <v>10695.310266942312</v>
      </c>
      <c r="AQ8" s="105">
        <v>12110.922972879345</v>
      </c>
      <c r="AR8" s="105">
        <v>12110.922972879345</v>
      </c>
      <c r="AS8" s="105">
        <v>12110.922972879345</v>
      </c>
      <c r="AT8" s="105">
        <v>10695.310266942312</v>
      </c>
      <c r="AU8" s="105">
        <v>9279.6975610052796</v>
      </c>
      <c r="AV8" s="105">
        <v>9279.6975610052796</v>
      </c>
      <c r="AW8" s="105">
        <v>6956.2603430060908</v>
      </c>
      <c r="AX8" s="105">
        <v>8654.9955901305293</v>
      </c>
      <c r="AY8" s="105">
        <v>8654.9955901305293</v>
      </c>
      <c r="AZ8" s="105">
        <v>6956.2603430060908</v>
      </c>
      <c r="BA8" s="105">
        <v>0</v>
      </c>
      <c r="BB8" s="105">
        <v>0</v>
      </c>
      <c r="BC8" s="105">
        <v>0</v>
      </c>
      <c r="BD8" s="105">
        <v>0</v>
      </c>
      <c r="BE8" s="105">
        <v>0</v>
      </c>
      <c r="BF8" s="105">
        <v>0</v>
      </c>
      <c r="BG8" s="105">
        <v>0</v>
      </c>
      <c r="BH8" s="105">
        <v>0</v>
      </c>
      <c r="BI8" s="105">
        <v>0</v>
      </c>
      <c r="BJ8" s="105">
        <v>0</v>
      </c>
      <c r="BK8" s="105">
        <v>0</v>
      </c>
      <c r="BL8" s="105">
        <v>0</v>
      </c>
      <c r="BM8" s="105">
        <v>0</v>
      </c>
      <c r="BN8" s="105">
        <v>0</v>
      </c>
      <c r="BO8" s="105">
        <v>0</v>
      </c>
      <c r="BP8" s="105">
        <v>0</v>
      </c>
      <c r="BQ8" s="105">
        <v>0</v>
      </c>
      <c r="BR8" s="105">
        <v>0</v>
      </c>
      <c r="BS8" s="105">
        <v>0</v>
      </c>
      <c r="BT8" s="105">
        <v>0</v>
      </c>
      <c r="BU8" s="105">
        <v>0</v>
      </c>
      <c r="BV8" s="105">
        <v>0</v>
      </c>
      <c r="BW8" s="105">
        <v>0</v>
      </c>
      <c r="BX8" s="105">
        <v>0</v>
      </c>
    </row>
    <row r="9" spans="1:76">
      <c r="A9" s="106" t="s">
        <v>5443</v>
      </c>
      <c r="B9" s="105" t="s">
        <v>6</v>
      </c>
      <c r="D9" s="105" t="s">
        <v>4967</v>
      </c>
      <c r="E9" s="105" t="s">
        <v>4968</v>
      </c>
      <c r="F9" s="105" t="s">
        <v>4973</v>
      </c>
      <c r="G9" s="105" t="s">
        <v>4983</v>
      </c>
      <c r="H9" s="105" t="s">
        <v>4984</v>
      </c>
      <c r="I9" s="105" t="s">
        <v>153</v>
      </c>
      <c r="M9" s="105">
        <v>0</v>
      </c>
      <c r="N9" s="105">
        <v>0</v>
      </c>
      <c r="O9" s="105">
        <v>0</v>
      </c>
      <c r="P9" s="105">
        <v>0</v>
      </c>
      <c r="Q9" s="105">
        <v>0</v>
      </c>
      <c r="R9" s="105">
        <v>0</v>
      </c>
      <c r="S9" s="105">
        <v>0</v>
      </c>
      <c r="T9" s="105">
        <v>0</v>
      </c>
      <c r="U9" s="105">
        <v>0</v>
      </c>
      <c r="V9" s="105">
        <v>0</v>
      </c>
      <c r="W9" s="105">
        <v>0</v>
      </c>
      <c r="X9" s="105">
        <v>0</v>
      </c>
      <c r="Y9" s="105">
        <v>0</v>
      </c>
      <c r="Z9" s="105">
        <v>0</v>
      </c>
      <c r="AA9" s="105">
        <v>0</v>
      </c>
      <c r="AB9" s="105">
        <v>0</v>
      </c>
      <c r="AC9" s="105">
        <v>0</v>
      </c>
      <c r="AD9" s="105">
        <v>0</v>
      </c>
      <c r="AE9" s="105">
        <v>0</v>
      </c>
      <c r="AF9" s="105">
        <v>0</v>
      </c>
      <c r="AG9" s="105">
        <v>0</v>
      </c>
      <c r="AH9" s="105">
        <v>0</v>
      </c>
      <c r="AI9" s="105">
        <v>0</v>
      </c>
      <c r="AJ9" s="105">
        <v>0</v>
      </c>
      <c r="AK9" s="105">
        <v>0</v>
      </c>
      <c r="AL9" s="105">
        <v>0</v>
      </c>
      <c r="AM9" s="105">
        <v>0</v>
      </c>
      <c r="AN9" s="105">
        <v>0</v>
      </c>
      <c r="AO9" s="105">
        <v>0</v>
      </c>
      <c r="AP9" s="105">
        <v>0</v>
      </c>
      <c r="AQ9" s="105">
        <v>0</v>
      </c>
      <c r="AR9" s="105">
        <v>0</v>
      </c>
      <c r="AS9" s="105">
        <v>0</v>
      </c>
      <c r="AT9" s="105">
        <v>0</v>
      </c>
      <c r="AU9" s="105">
        <v>0</v>
      </c>
      <c r="AV9" s="105">
        <v>0</v>
      </c>
      <c r="AW9" s="105">
        <v>0</v>
      </c>
      <c r="AX9" s="105">
        <v>0</v>
      </c>
      <c r="AY9" s="105">
        <v>0</v>
      </c>
      <c r="AZ9" s="105">
        <v>0</v>
      </c>
      <c r="BA9" s="105">
        <v>0</v>
      </c>
      <c r="BB9" s="105">
        <v>0</v>
      </c>
      <c r="BC9" s="105">
        <v>0</v>
      </c>
      <c r="BD9" s="105">
        <v>0</v>
      </c>
      <c r="BE9" s="105">
        <v>0</v>
      </c>
      <c r="BF9" s="105">
        <v>0</v>
      </c>
      <c r="BG9" s="105">
        <v>0</v>
      </c>
      <c r="BH9" s="105">
        <v>0</v>
      </c>
      <c r="BI9" s="105">
        <v>0</v>
      </c>
      <c r="BJ9" s="105">
        <v>0</v>
      </c>
      <c r="BK9" s="105">
        <v>0</v>
      </c>
      <c r="BL9" s="105">
        <v>0</v>
      </c>
      <c r="BM9" s="105">
        <v>0</v>
      </c>
      <c r="BN9" s="105">
        <v>0</v>
      </c>
      <c r="BO9" s="105">
        <v>0</v>
      </c>
      <c r="BP9" s="105">
        <v>0</v>
      </c>
      <c r="BQ9" s="105">
        <v>0</v>
      </c>
      <c r="BR9" s="105">
        <v>0</v>
      </c>
      <c r="BS9" s="105">
        <v>0</v>
      </c>
      <c r="BT9" s="105">
        <v>0</v>
      </c>
      <c r="BU9" s="105">
        <v>0</v>
      </c>
      <c r="BV9" s="105">
        <v>0</v>
      </c>
      <c r="BW9" s="105">
        <v>0</v>
      </c>
      <c r="BX9" s="105">
        <v>0</v>
      </c>
    </row>
    <row r="10" spans="1:76">
      <c r="A10" s="106" t="s">
        <v>5443</v>
      </c>
      <c r="B10" s="105" t="s">
        <v>7</v>
      </c>
      <c r="D10" s="105" t="s">
        <v>4967</v>
      </c>
      <c r="E10" s="105" t="s">
        <v>4968</v>
      </c>
      <c r="F10" s="105" t="s">
        <v>4973</v>
      </c>
      <c r="G10" s="105" t="s">
        <v>4983</v>
      </c>
      <c r="H10" s="105" t="s">
        <v>4984</v>
      </c>
      <c r="I10" s="105" t="s">
        <v>157</v>
      </c>
      <c r="M10" s="105">
        <v>0</v>
      </c>
      <c r="N10" s="105">
        <v>0</v>
      </c>
      <c r="O10" s="105">
        <v>0</v>
      </c>
      <c r="P10" s="105">
        <v>0</v>
      </c>
      <c r="Q10" s="105">
        <v>0</v>
      </c>
      <c r="R10" s="105">
        <v>0</v>
      </c>
      <c r="S10" s="105">
        <v>0</v>
      </c>
      <c r="T10" s="105">
        <v>0</v>
      </c>
      <c r="U10" s="105">
        <v>0</v>
      </c>
      <c r="V10" s="105">
        <v>0</v>
      </c>
      <c r="W10" s="105">
        <v>0</v>
      </c>
      <c r="X10" s="105">
        <v>0</v>
      </c>
      <c r="Y10" s="105">
        <v>0</v>
      </c>
      <c r="Z10" s="105">
        <v>0</v>
      </c>
      <c r="AA10" s="105">
        <v>0</v>
      </c>
      <c r="AB10" s="105">
        <v>0</v>
      </c>
      <c r="AC10" s="105">
        <v>0</v>
      </c>
      <c r="AD10" s="105">
        <v>0</v>
      </c>
      <c r="AE10" s="105">
        <v>0</v>
      </c>
      <c r="AF10" s="105">
        <v>0</v>
      </c>
      <c r="AG10" s="105">
        <v>0</v>
      </c>
      <c r="AH10" s="105">
        <v>0</v>
      </c>
      <c r="AI10" s="105">
        <v>0</v>
      </c>
      <c r="AJ10" s="105">
        <v>0</v>
      </c>
      <c r="AK10" s="105">
        <v>0</v>
      </c>
      <c r="AL10" s="105">
        <v>0</v>
      </c>
      <c r="AM10" s="105">
        <v>0</v>
      </c>
      <c r="AN10" s="105">
        <v>0</v>
      </c>
      <c r="AO10" s="105">
        <v>0</v>
      </c>
      <c r="AP10" s="105">
        <v>0</v>
      </c>
      <c r="AQ10" s="105">
        <v>0</v>
      </c>
      <c r="AR10" s="105">
        <v>0</v>
      </c>
      <c r="AS10" s="105">
        <v>0</v>
      </c>
      <c r="AT10" s="105">
        <v>0</v>
      </c>
      <c r="AU10" s="105">
        <v>0</v>
      </c>
      <c r="AV10" s="105">
        <v>0</v>
      </c>
      <c r="AW10" s="105">
        <v>0</v>
      </c>
      <c r="AX10" s="105">
        <v>0</v>
      </c>
      <c r="AY10" s="105">
        <v>0</v>
      </c>
      <c r="AZ10" s="105">
        <v>0</v>
      </c>
      <c r="BA10" s="105">
        <v>0</v>
      </c>
      <c r="BB10" s="105">
        <v>0</v>
      </c>
      <c r="BC10" s="105">
        <v>0</v>
      </c>
      <c r="BD10" s="105">
        <v>0</v>
      </c>
      <c r="BE10" s="105">
        <v>0</v>
      </c>
      <c r="BF10" s="105">
        <v>0</v>
      </c>
      <c r="BG10" s="105">
        <v>0</v>
      </c>
      <c r="BH10" s="105">
        <v>0</v>
      </c>
      <c r="BI10" s="105">
        <v>0</v>
      </c>
      <c r="BJ10" s="105">
        <v>0</v>
      </c>
      <c r="BK10" s="105">
        <v>0</v>
      </c>
      <c r="BL10" s="105">
        <v>0</v>
      </c>
      <c r="BM10" s="105">
        <v>0</v>
      </c>
      <c r="BN10" s="105">
        <v>0</v>
      </c>
      <c r="BO10" s="105">
        <v>0</v>
      </c>
      <c r="BP10" s="105">
        <v>0</v>
      </c>
      <c r="BQ10" s="105">
        <v>0</v>
      </c>
      <c r="BR10" s="105">
        <v>0</v>
      </c>
      <c r="BS10" s="105">
        <v>0</v>
      </c>
      <c r="BT10" s="105">
        <v>0</v>
      </c>
      <c r="BU10" s="105">
        <v>0</v>
      </c>
      <c r="BV10" s="105">
        <v>0</v>
      </c>
      <c r="BW10" s="105">
        <v>0</v>
      </c>
      <c r="BX10" s="105">
        <v>0</v>
      </c>
    </row>
    <row r="11" spans="1:76">
      <c r="A11" s="106" t="s">
        <v>5443</v>
      </c>
      <c r="B11" s="105" t="s">
        <v>5187</v>
      </c>
      <c r="D11" s="105" t="s">
        <v>4967</v>
      </c>
      <c r="E11" s="105" t="s">
        <v>4968</v>
      </c>
      <c r="F11" s="105" t="s">
        <v>4973</v>
      </c>
      <c r="G11" s="105" t="s">
        <v>4983</v>
      </c>
      <c r="H11" s="105" t="s">
        <v>4984</v>
      </c>
      <c r="I11" s="105" t="s">
        <v>161</v>
      </c>
      <c r="M11" s="105">
        <v>0</v>
      </c>
      <c r="N11" s="105">
        <v>0</v>
      </c>
      <c r="O11" s="105">
        <v>0</v>
      </c>
      <c r="P11" s="105">
        <v>0</v>
      </c>
      <c r="Q11" s="105">
        <v>0</v>
      </c>
      <c r="R11" s="105">
        <v>0</v>
      </c>
      <c r="S11" s="105">
        <v>0</v>
      </c>
      <c r="T11" s="105">
        <v>0</v>
      </c>
      <c r="U11" s="105">
        <v>0</v>
      </c>
      <c r="V11" s="105">
        <v>0</v>
      </c>
      <c r="W11" s="105">
        <v>0</v>
      </c>
      <c r="X11" s="105">
        <v>0</v>
      </c>
      <c r="Y11" s="105">
        <v>0</v>
      </c>
      <c r="Z11" s="105">
        <v>0</v>
      </c>
      <c r="AA11" s="105">
        <v>0</v>
      </c>
      <c r="AB11" s="105">
        <v>0</v>
      </c>
      <c r="AC11" s="105">
        <v>0</v>
      </c>
      <c r="AD11" s="105">
        <v>0</v>
      </c>
      <c r="AE11" s="105">
        <v>0</v>
      </c>
      <c r="AF11" s="105">
        <v>0</v>
      </c>
      <c r="AG11" s="105">
        <v>0</v>
      </c>
      <c r="AH11" s="105">
        <v>0</v>
      </c>
      <c r="AI11" s="105">
        <v>0</v>
      </c>
      <c r="AJ11" s="105">
        <v>0</v>
      </c>
      <c r="AK11" s="105">
        <v>0</v>
      </c>
      <c r="AL11" s="105">
        <v>0</v>
      </c>
      <c r="AM11" s="105">
        <v>0</v>
      </c>
      <c r="AN11" s="105">
        <v>0</v>
      </c>
      <c r="AO11" s="105">
        <v>0</v>
      </c>
      <c r="AP11" s="105">
        <v>0</v>
      </c>
      <c r="AQ11" s="105">
        <v>0</v>
      </c>
      <c r="AR11" s="105">
        <v>0</v>
      </c>
      <c r="AS11" s="105">
        <v>0</v>
      </c>
      <c r="AT11" s="105">
        <v>0</v>
      </c>
      <c r="AU11" s="105">
        <v>0</v>
      </c>
      <c r="AV11" s="105">
        <v>0</v>
      </c>
      <c r="AW11" s="105">
        <v>0</v>
      </c>
      <c r="AX11" s="105">
        <v>0</v>
      </c>
      <c r="AY11" s="105">
        <v>0</v>
      </c>
      <c r="AZ11" s="105">
        <v>0</v>
      </c>
      <c r="BA11" s="105">
        <v>0</v>
      </c>
      <c r="BB11" s="105">
        <v>0</v>
      </c>
      <c r="BC11" s="105">
        <v>0</v>
      </c>
      <c r="BD11" s="105">
        <v>0</v>
      </c>
      <c r="BE11" s="105">
        <v>0</v>
      </c>
      <c r="BF11" s="105">
        <v>0</v>
      </c>
      <c r="BG11" s="105">
        <v>0</v>
      </c>
      <c r="BH11" s="105">
        <v>0</v>
      </c>
      <c r="BI11" s="105">
        <v>0</v>
      </c>
      <c r="BJ11" s="105">
        <v>0</v>
      </c>
      <c r="BK11" s="105">
        <v>0</v>
      </c>
      <c r="BL11" s="105">
        <v>0</v>
      </c>
      <c r="BM11" s="105">
        <v>0</v>
      </c>
      <c r="BN11" s="105">
        <v>0</v>
      </c>
      <c r="BO11" s="105">
        <v>0</v>
      </c>
      <c r="BP11" s="105">
        <v>0</v>
      </c>
      <c r="BQ11" s="105">
        <v>0</v>
      </c>
      <c r="BR11" s="105">
        <v>0</v>
      </c>
      <c r="BS11" s="105">
        <v>0</v>
      </c>
      <c r="BT11" s="105">
        <v>0</v>
      </c>
      <c r="BU11" s="105">
        <v>0</v>
      </c>
      <c r="BV11" s="105">
        <v>0</v>
      </c>
      <c r="BW11" s="105">
        <v>0</v>
      </c>
      <c r="BX11" s="105">
        <v>0</v>
      </c>
    </row>
    <row r="12" spans="1:76">
      <c r="A12" s="106" t="s">
        <v>5443</v>
      </c>
      <c r="B12" s="105" t="s">
        <v>8</v>
      </c>
      <c r="D12" s="105" t="s">
        <v>4967</v>
      </c>
      <c r="E12" s="105" t="s">
        <v>4968</v>
      </c>
      <c r="F12" s="105" t="s">
        <v>4973</v>
      </c>
      <c r="G12" s="105" t="s">
        <v>4983</v>
      </c>
      <c r="H12" s="105" t="s">
        <v>4984</v>
      </c>
      <c r="I12" s="105" t="s">
        <v>166</v>
      </c>
      <c r="M12" s="105">
        <v>0</v>
      </c>
      <c r="N12" s="105">
        <v>0</v>
      </c>
      <c r="O12" s="105">
        <v>0</v>
      </c>
      <c r="P12" s="105">
        <v>0</v>
      </c>
      <c r="Q12" s="105">
        <v>0</v>
      </c>
      <c r="R12" s="105">
        <v>0</v>
      </c>
      <c r="S12" s="105">
        <v>0</v>
      </c>
      <c r="T12" s="105">
        <v>0</v>
      </c>
      <c r="U12" s="105">
        <v>0</v>
      </c>
      <c r="V12" s="105">
        <v>0</v>
      </c>
      <c r="W12" s="105">
        <v>0</v>
      </c>
      <c r="X12" s="105">
        <v>0</v>
      </c>
      <c r="Y12" s="105">
        <v>0</v>
      </c>
      <c r="Z12" s="105">
        <v>0</v>
      </c>
      <c r="AA12" s="105">
        <v>0</v>
      </c>
      <c r="AB12" s="105">
        <v>0</v>
      </c>
      <c r="AC12" s="105">
        <v>0</v>
      </c>
      <c r="AD12" s="105">
        <v>0</v>
      </c>
      <c r="AE12" s="105">
        <v>0</v>
      </c>
      <c r="AF12" s="105">
        <v>0</v>
      </c>
      <c r="AG12" s="105">
        <v>0</v>
      </c>
      <c r="AH12" s="105">
        <v>0</v>
      </c>
      <c r="AI12" s="105">
        <v>0</v>
      </c>
      <c r="AJ12" s="105">
        <v>0</v>
      </c>
      <c r="AK12" s="105">
        <v>0</v>
      </c>
      <c r="AL12" s="105">
        <v>0</v>
      </c>
      <c r="AM12" s="105">
        <v>0</v>
      </c>
      <c r="AN12" s="105">
        <v>0</v>
      </c>
      <c r="AO12" s="105">
        <v>0</v>
      </c>
      <c r="AP12" s="105">
        <v>0</v>
      </c>
      <c r="AQ12" s="105">
        <v>0</v>
      </c>
      <c r="AR12" s="105">
        <v>0</v>
      </c>
      <c r="AS12" s="105">
        <v>0</v>
      </c>
      <c r="AT12" s="105">
        <v>0</v>
      </c>
      <c r="AU12" s="105">
        <v>0</v>
      </c>
      <c r="AV12" s="105">
        <v>0</v>
      </c>
      <c r="AW12" s="105">
        <v>0</v>
      </c>
      <c r="AX12" s="105">
        <v>0</v>
      </c>
      <c r="AY12" s="105">
        <v>0</v>
      </c>
      <c r="AZ12" s="105">
        <v>0</v>
      </c>
      <c r="BA12" s="105">
        <v>0</v>
      </c>
      <c r="BB12" s="105">
        <v>0</v>
      </c>
      <c r="BC12" s="105">
        <v>0</v>
      </c>
      <c r="BD12" s="105">
        <v>0</v>
      </c>
      <c r="BE12" s="105">
        <v>0</v>
      </c>
      <c r="BF12" s="105">
        <v>0</v>
      </c>
      <c r="BG12" s="105">
        <v>0</v>
      </c>
      <c r="BH12" s="105">
        <v>0</v>
      </c>
      <c r="BI12" s="105">
        <v>0</v>
      </c>
      <c r="BJ12" s="105">
        <v>0</v>
      </c>
      <c r="BK12" s="105">
        <v>0</v>
      </c>
      <c r="BL12" s="105">
        <v>0</v>
      </c>
      <c r="BM12" s="105">
        <v>0</v>
      </c>
      <c r="BN12" s="105">
        <v>0</v>
      </c>
      <c r="BO12" s="105">
        <v>0</v>
      </c>
      <c r="BP12" s="105">
        <v>0</v>
      </c>
      <c r="BQ12" s="105">
        <v>0</v>
      </c>
      <c r="BR12" s="105">
        <v>0</v>
      </c>
      <c r="BS12" s="105">
        <v>0</v>
      </c>
      <c r="BT12" s="105">
        <v>0</v>
      </c>
      <c r="BU12" s="105">
        <v>0</v>
      </c>
      <c r="BV12" s="105">
        <v>0</v>
      </c>
      <c r="BW12" s="105">
        <v>0</v>
      </c>
      <c r="BX12" s="105">
        <v>0</v>
      </c>
    </row>
    <row r="13" spans="1:76">
      <c r="A13" s="106" t="s">
        <v>5443</v>
      </c>
      <c r="B13" s="105" t="s">
        <v>2623</v>
      </c>
      <c r="D13" s="105" t="s">
        <v>4967</v>
      </c>
      <c r="E13" s="105" t="s">
        <v>4968</v>
      </c>
      <c r="F13" s="105" t="s">
        <v>4973</v>
      </c>
      <c r="G13" s="105" t="s">
        <v>4983</v>
      </c>
      <c r="H13" s="105" t="s">
        <v>4984</v>
      </c>
      <c r="I13" s="105" t="s">
        <v>170</v>
      </c>
      <c r="M13" s="105">
        <v>2.6902786516853907</v>
      </c>
      <c r="N13" s="105">
        <v>0</v>
      </c>
      <c r="O13" s="105">
        <v>0</v>
      </c>
      <c r="P13" s="105">
        <v>0</v>
      </c>
      <c r="Q13" s="105">
        <v>0</v>
      </c>
      <c r="R13" s="105">
        <v>0</v>
      </c>
      <c r="S13" s="105">
        <v>0</v>
      </c>
      <c r="T13" s="105">
        <v>0</v>
      </c>
      <c r="U13" s="105">
        <v>0</v>
      </c>
      <c r="V13" s="105">
        <v>0</v>
      </c>
      <c r="W13" s="105">
        <v>0</v>
      </c>
      <c r="X13" s="105">
        <v>0</v>
      </c>
      <c r="Y13" s="105">
        <v>0</v>
      </c>
      <c r="Z13" s="105">
        <v>0</v>
      </c>
      <c r="AA13" s="105">
        <v>0</v>
      </c>
      <c r="AB13" s="105">
        <v>0</v>
      </c>
      <c r="AC13" s="105">
        <v>0</v>
      </c>
      <c r="AD13" s="105">
        <v>0</v>
      </c>
      <c r="AE13" s="105">
        <v>2723.9071348314583</v>
      </c>
      <c r="AF13" s="105">
        <v>2723.9071348314583</v>
      </c>
      <c r="AG13" s="105">
        <v>2723.9071348314583</v>
      </c>
      <c r="AH13" s="105">
        <v>2723.9071348314583</v>
      </c>
      <c r="AI13" s="105">
        <v>2723.9071348314583</v>
      </c>
      <c r="AJ13" s="105">
        <v>2723.9071348314583</v>
      </c>
      <c r="AK13" s="105">
        <v>2723.9071348314583</v>
      </c>
      <c r="AL13" s="105">
        <v>2723.9071348314583</v>
      </c>
      <c r="AM13" s="105">
        <v>0</v>
      </c>
      <c r="AN13" s="105">
        <v>0</v>
      </c>
      <c r="AO13" s="105">
        <v>0</v>
      </c>
      <c r="AP13" s="105">
        <v>0</v>
      </c>
      <c r="AQ13" s="105">
        <v>0</v>
      </c>
      <c r="AR13" s="105">
        <v>0</v>
      </c>
      <c r="AS13" s="105">
        <v>0</v>
      </c>
      <c r="AT13" s="105">
        <v>0</v>
      </c>
      <c r="AU13" s="105">
        <v>0</v>
      </c>
      <c r="AV13" s="105">
        <v>0</v>
      </c>
      <c r="AW13" s="105">
        <v>0</v>
      </c>
      <c r="AX13" s="105">
        <v>0</v>
      </c>
      <c r="AY13" s="105">
        <v>0</v>
      </c>
      <c r="AZ13" s="105">
        <v>0</v>
      </c>
      <c r="BA13" s="105">
        <v>0</v>
      </c>
      <c r="BB13" s="105">
        <v>0</v>
      </c>
      <c r="BC13" s="105">
        <v>0</v>
      </c>
      <c r="BD13" s="105">
        <v>0</v>
      </c>
      <c r="BE13" s="105">
        <v>0</v>
      </c>
      <c r="BF13" s="105">
        <v>0</v>
      </c>
      <c r="BG13" s="105">
        <v>0</v>
      </c>
      <c r="BH13" s="105">
        <v>0</v>
      </c>
      <c r="BI13" s="105">
        <v>0</v>
      </c>
      <c r="BJ13" s="105">
        <v>0</v>
      </c>
      <c r="BK13" s="105">
        <v>0</v>
      </c>
      <c r="BL13" s="105">
        <v>0</v>
      </c>
      <c r="BM13" s="105">
        <v>0</v>
      </c>
      <c r="BN13" s="105">
        <v>0</v>
      </c>
      <c r="BO13" s="105">
        <v>0</v>
      </c>
      <c r="BP13" s="105">
        <v>0</v>
      </c>
      <c r="BQ13" s="105">
        <v>0</v>
      </c>
      <c r="BR13" s="105">
        <v>0</v>
      </c>
      <c r="BS13" s="105">
        <v>0</v>
      </c>
      <c r="BT13" s="105">
        <v>0</v>
      </c>
      <c r="BU13" s="105">
        <v>0</v>
      </c>
      <c r="BV13" s="105">
        <v>0</v>
      </c>
      <c r="BW13" s="105">
        <v>0</v>
      </c>
      <c r="BX13" s="105">
        <v>0</v>
      </c>
    </row>
    <row r="14" spans="1:76">
      <c r="A14" s="106" t="s">
        <v>5443</v>
      </c>
      <c r="B14" s="105" t="s">
        <v>9</v>
      </c>
      <c r="D14" s="105" t="s">
        <v>4967</v>
      </c>
      <c r="E14" s="105" t="s">
        <v>4968</v>
      </c>
      <c r="F14" s="105" t="s">
        <v>4973</v>
      </c>
      <c r="G14" s="105" t="s">
        <v>4983</v>
      </c>
      <c r="H14" s="105" t="s">
        <v>4984</v>
      </c>
      <c r="I14" s="105" t="s">
        <v>174</v>
      </c>
      <c r="M14" s="105">
        <v>2.1349999999999976</v>
      </c>
      <c r="N14" s="105">
        <v>0</v>
      </c>
      <c r="O14" s="105">
        <v>0</v>
      </c>
      <c r="P14" s="105">
        <v>0</v>
      </c>
      <c r="Q14" s="105">
        <v>0</v>
      </c>
      <c r="R14" s="105">
        <v>0</v>
      </c>
      <c r="S14" s="105">
        <v>0</v>
      </c>
      <c r="T14" s="105">
        <v>0</v>
      </c>
      <c r="U14" s="105">
        <v>0</v>
      </c>
      <c r="V14" s="105">
        <v>0</v>
      </c>
      <c r="W14" s="105">
        <v>0</v>
      </c>
      <c r="X14" s="105">
        <v>0</v>
      </c>
      <c r="Y14" s="105">
        <v>0</v>
      </c>
      <c r="Z14" s="105">
        <v>203.83433308902852</v>
      </c>
      <c r="AA14" s="105">
        <v>229.11487418014053</v>
      </c>
      <c r="AB14" s="105">
        <v>242.07819029341712</v>
      </c>
      <c r="AC14" s="105">
        <v>233.5951117753518</v>
      </c>
      <c r="AD14" s="105">
        <v>450.72198424212081</v>
      </c>
      <c r="AE14" s="105">
        <v>187.96471017630566</v>
      </c>
      <c r="AF14" s="105">
        <v>198.46803666467474</v>
      </c>
      <c r="AG14" s="105">
        <v>450.97843778335323</v>
      </c>
      <c r="AH14" s="105">
        <v>720.52999895138942</v>
      </c>
      <c r="AI14" s="105">
        <v>731.03332543975887</v>
      </c>
      <c r="AJ14" s="105">
        <v>731.03332543975887</v>
      </c>
      <c r="AK14" s="105">
        <v>614.30119423369649</v>
      </c>
      <c r="AL14" s="105">
        <v>369.55044477239994</v>
      </c>
      <c r="AM14" s="105">
        <v>215.11488560012336</v>
      </c>
      <c r="AN14" s="105">
        <v>205.2348490720411</v>
      </c>
      <c r="AO14" s="105">
        <v>203.54252527047109</v>
      </c>
      <c r="AP14" s="105">
        <v>167.11256655554882</v>
      </c>
      <c r="AQ14" s="105">
        <v>156.60924006717971</v>
      </c>
      <c r="AR14" s="105">
        <v>156.60924006717971</v>
      </c>
      <c r="AS14" s="105">
        <v>104.75597561407336</v>
      </c>
      <c r="AT14" s="105">
        <v>102.65531031639944</v>
      </c>
      <c r="AU14" s="105">
        <v>113.15863680476853</v>
      </c>
      <c r="AV14" s="105">
        <v>125.76262859081153</v>
      </c>
      <c r="AW14" s="105">
        <v>0</v>
      </c>
      <c r="AX14" s="105">
        <v>0</v>
      </c>
      <c r="AY14" s="105">
        <v>0</v>
      </c>
      <c r="AZ14" s="105">
        <v>0</v>
      </c>
      <c r="BA14" s="105">
        <v>0</v>
      </c>
      <c r="BB14" s="105">
        <v>0</v>
      </c>
      <c r="BC14" s="105">
        <v>0</v>
      </c>
      <c r="BD14" s="105">
        <v>0</v>
      </c>
      <c r="BE14" s="105">
        <v>0</v>
      </c>
      <c r="BF14" s="105">
        <v>0</v>
      </c>
      <c r="BG14" s="105">
        <v>0</v>
      </c>
      <c r="BH14" s="105">
        <v>0</v>
      </c>
      <c r="BI14" s="105">
        <v>0</v>
      </c>
      <c r="BJ14" s="105">
        <v>0</v>
      </c>
      <c r="BK14" s="105">
        <v>0</v>
      </c>
      <c r="BL14" s="105">
        <v>0</v>
      </c>
      <c r="BM14" s="105">
        <v>0</v>
      </c>
      <c r="BN14" s="105">
        <v>0</v>
      </c>
      <c r="BO14" s="105">
        <v>0</v>
      </c>
      <c r="BP14" s="105">
        <v>0</v>
      </c>
      <c r="BQ14" s="105">
        <v>0</v>
      </c>
      <c r="BR14" s="105">
        <v>0</v>
      </c>
      <c r="BS14" s="105">
        <v>0</v>
      </c>
      <c r="BT14" s="105">
        <v>0</v>
      </c>
      <c r="BU14" s="105">
        <v>0</v>
      </c>
      <c r="BV14" s="105">
        <v>0</v>
      </c>
      <c r="BW14" s="105">
        <v>0</v>
      </c>
      <c r="BX14" s="105">
        <v>0</v>
      </c>
    </row>
    <row r="15" spans="1:76">
      <c r="A15" s="106" t="s">
        <v>5443</v>
      </c>
      <c r="B15" s="105" t="s">
        <v>10</v>
      </c>
      <c r="D15" s="105" t="s">
        <v>4967</v>
      </c>
      <c r="E15" s="105" t="s">
        <v>4968</v>
      </c>
      <c r="F15" s="105" t="s">
        <v>4973</v>
      </c>
      <c r="G15" s="105" t="s">
        <v>4983</v>
      </c>
      <c r="H15" s="105" t="s">
        <v>4984</v>
      </c>
      <c r="I15" s="105" t="s">
        <v>180</v>
      </c>
      <c r="M15" s="105">
        <v>0</v>
      </c>
      <c r="N15" s="105">
        <v>0</v>
      </c>
      <c r="O15" s="105">
        <v>0</v>
      </c>
      <c r="P15" s="105">
        <v>0</v>
      </c>
      <c r="Q15" s="105">
        <v>0</v>
      </c>
      <c r="R15" s="105">
        <v>0</v>
      </c>
      <c r="S15" s="105">
        <v>0</v>
      </c>
      <c r="T15" s="105">
        <v>0</v>
      </c>
      <c r="U15" s="105">
        <v>0</v>
      </c>
      <c r="V15" s="105">
        <v>0</v>
      </c>
      <c r="W15" s="105">
        <v>0</v>
      </c>
      <c r="X15" s="105">
        <v>0</v>
      </c>
      <c r="Y15" s="105">
        <v>0</v>
      </c>
      <c r="Z15" s="105">
        <v>0</v>
      </c>
      <c r="AA15" s="105">
        <v>0</v>
      </c>
      <c r="AB15" s="105">
        <v>0</v>
      </c>
      <c r="AC15" s="105">
        <v>0</v>
      </c>
      <c r="AD15" s="105">
        <v>0</v>
      </c>
      <c r="AE15" s="105">
        <v>0</v>
      </c>
      <c r="AF15" s="105">
        <v>0</v>
      </c>
      <c r="AG15" s="105">
        <v>0</v>
      </c>
      <c r="AH15" s="105">
        <v>0</v>
      </c>
      <c r="AI15" s="105">
        <v>0</v>
      </c>
      <c r="AJ15" s="105">
        <v>0</v>
      </c>
      <c r="AK15" s="105">
        <v>0</v>
      </c>
      <c r="AL15" s="105">
        <v>0</v>
      </c>
      <c r="AM15" s="105">
        <v>0</v>
      </c>
      <c r="AN15" s="105">
        <v>0</v>
      </c>
      <c r="AO15" s="105">
        <v>0</v>
      </c>
      <c r="AP15" s="105">
        <v>0</v>
      </c>
      <c r="AQ15" s="105">
        <v>0</v>
      </c>
      <c r="AR15" s="105">
        <v>0</v>
      </c>
      <c r="AS15" s="105">
        <v>0</v>
      </c>
      <c r="AT15" s="105">
        <v>0</v>
      </c>
      <c r="AU15" s="105">
        <v>0</v>
      </c>
      <c r="AV15" s="105">
        <v>0</v>
      </c>
      <c r="AW15" s="105">
        <v>0</v>
      </c>
      <c r="AX15" s="105">
        <v>0</v>
      </c>
      <c r="AY15" s="105">
        <v>0</v>
      </c>
      <c r="AZ15" s="105">
        <v>0</v>
      </c>
      <c r="BA15" s="105">
        <v>0</v>
      </c>
      <c r="BB15" s="105">
        <v>0</v>
      </c>
      <c r="BC15" s="105">
        <v>0</v>
      </c>
      <c r="BD15" s="105">
        <v>0</v>
      </c>
      <c r="BE15" s="105">
        <v>0</v>
      </c>
      <c r="BF15" s="105">
        <v>0</v>
      </c>
      <c r="BG15" s="105">
        <v>0</v>
      </c>
      <c r="BH15" s="105">
        <v>0</v>
      </c>
      <c r="BI15" s="105">
        <v>0</v>
      </c>
      <c r="BJ15" s="105">
        <v>0</v>
      </c>
      <c r="BK15" s="105">
        <v>0</v>
      </c>
      <c r="BL15" s="105">
        <v>0</v>
      </c>
      <c r="BM15" s="105">
        <v>0</v>
      </c>
      <c r="BN15" s="105">
        <v>0</v>
      </c>
      <c r="BO15" s="105">
        <v>0</v>
      </c>
      <c r="BP15" s="105">
        <v>0</v>
      </c>
      <c r="BQ15" s="105">
        <v>0</v>
      </c>
      <c r="BR15" s="105">
        <v>0</v>
      </c>
      <c r="BS15" s="105">
        <v>0</v>
      </c>
      <c r="BT15" s="105">
        <v>0</v>
      </c>
      <c r="BU15" s="105">
        <v>0</v>
      </c>
      <c r="BV15" s="105">
        <v>0</v>
      </c>
      <c r="BW15" s="105">
        <v>0</v>
      </c>
      <c r="BX15" s="105">
        <v>0</v>
      </c>
    </row>
    <row r="16" spans="1:76">
      <c r="A16" s="106" t="s">
        <v>5443</v>
      </c>
      <c r="B16" s="105" t="s">
        <v>2624</v>
      </c>
      <c r="D16" s="105" t="s">
        <v>4967</v>
      </c>
      <c r="E16" s="105" t="s">
        <v>4968</v>
      </c>
      <c r="F16" s="105" t="s">
        <v>4973</v>
      </c>
      <c r="G16" s="105" t="s">
        <v>4983</v>
      </c>
      <c r="H16" s="105" t="s">
        <v>4984</v>
      </c>
      <c r="I16" s="105" t="s">
        <v>185</v>
      </c>
      <c r="M16" s="105">
        <v>2.7499999999999951</v>
      </c>
      <c r="N16" s="105">
        <v>0</v>
      </c>
      <c r="O16" s="105">
        <v>0</v>
      </c>
      <c r="P16" s="105">
        <v>0</v>
      </c>
      <c r="Q16" s="105">
        <v>0</v>
      </c>
      <c r="R16" s="105">
        <v>0</v>
      </c>
      <c r="S16" s="105">
        <v>0</v>
      </c>
      <c r="T16" s="105">
        <v>0</v>
      </c>
      <c r="U16" s="105">
        <v>0</v>
      </c>
      <c r="V16" s="105">
        <v>0</v>
      </c>
      <c r="W16" s="105">
        <v>0</v>
      </c>
      <c r="X16" s="105">
        <v>0</v>
      </c>
      <c r="Y16" s="105">
        <v>0</v>
      </c>
      <c r="Z16" s="105">
        <v>0</v>
      </c>
      <c r="AA16" s="105">
        <v>0</v>
      </c>
      <c r="AB16" s="105">
        <v>0</v>
      </c>
      <c r="AC16" s="105">
        <v>0</v>
      </c>
      <c r="AD16" s="105">
        <v>0</v>
      </c>
      <c r="AE16" s="105">
        <v>476.17281249999917</v>
      </c>
      <c r="AF16" s="105">
        <v>476.17281249999917</v>
      </c>
      <c r="AG16" s="105">
        <v>476.17281249999917</v>
      </c>
      <c r="AH16" s="105">
        <v>476.17281249999917</v>
      </c>
      <c r="AI16" s="105">
        <v>476.17281249999917</v>
      </c>
      <c r="AJ16" s="105">
        <v>476.17281249999917</v>
      </c>
      <c r="AK16" s="105">
        <v>476.17281249999917</v>
      </c>
      <c r="AL16" s="105">
        <v>476.17281249999917</v>
      </c>
      <c r="AM16" s="105">
        <v>0</v>
      </c>
      <c r="AN16" s="105">
        <v>0</v>
      </c>
      <c r="AO16" s="105">
        <v>0</v>
      </c>
      <c r="AP16" s="105">
        <v>0</v>
      </c>
      <c r="AQ16" s="105">
        <v>476.17281249999917</v>
      </c>
      <c r="AR16" s="105">
        <v>476.17281249999917</v>
      </c>
      <c r="AS16" s="105">
        <v>476.17281249999917</v>
      </c>
      <c r="AT16" s="105">
        <v>476.17281249999917</v>
      </c>
      <c r="AU16" s="105">
        <v>476.17281249999917</v>
      </c>
      <c r="AV16" s="105">
        <v>476.17281249999917</v>
      </c>
      <c r="AW16" s="105">
        <v>476.17281249999917</v>
      </c>
      <c r="AX16" s="105">
        <v>476.17281249999917</v>
      </c>
      <c r="AY16" s="105">
        <v>0</v>
      </c>
      <c r="AZ16" s="105">
        <v>0</v>
      </c>
      <c r="BA16" s="105">
        <v>0</v>
      </c>
      <c r="BB16" s="105">
        <v>0</v>
      </c>
      <c r="BC16" s="105">
        <v>0</v>
      </c>
      <c r="BD16" s="105">
        <v>0</v>
      </c>
      <c r="BE16" s="105">
        <v>0</v>
      </c>
      <c r="BF16" s="105">
        <v>0</v>
      </c>
      <c r="BG16" s="105">
        <v>0</v>
      </c>
      <c r="BH16" s="105">
        <v>0</v>
      </c>
      <c r="BI16" s="105">
        <v>0</v>
      </c>
      <c r="BJ16" s="105">
        <v>0</v>
      </c>
      <c r="BK16" s="105">
        <v>0</v>
      </c>
      <c r="BL16" s="105">
        <v>0</v>
      </c>
      <c r="BM16" s="105">
        <v>0</v>
      </c>
      <c r="BN16" s="105">
        <v>0</v>
      </c>
      <c r="BO16" s="105">
        <v>0</v>
      </c>
      <c r="BP16" s="105">
        <v>0</v>
      </c>
      <c r="BQ16" s="105">
        <v>0</v>
      </c>
      <c r="BR16" s="105">
        <v>0</v>
      </c>
      <c r="BS16" s="105">
        <v>0</v>
      </c>
      <c r="BT16" s="105">
        <v>0</v>
      </c>
      <c r="BU16" s="105">
        <v>0</v>
      </c>
      <c r="BV16" s="105">
        <v>0</v>
      </c>
      <c r="BW16" s="105">
        <v>0</v>
      </c>
      <c r="BX16" s="105">
        <v>0</v>
      </c>
    </row>
    <row r="17" spans="1:76">
      <c r="A17" s="106" t="s">
        <v>5443</v>
      </c>
      <c r="B17" s="105" t="s">
        <v>11</v>
      </c>
      <c r="D17" s="105" t="s">
        <v>4967</v>
      </c>
      <c r="E17" s="105" t="s">
        <v>4968</v>
      </c>
      <c r="F17" s="105" t="s">
        <v>4973</v>
      </c>
      <c r="G17" s="105" t="s">
        <v>4983</v>
      </c>
      <c r="H17" s="105" t="s">
        <v>4984</v>
      </c>
      <c r="I17" s="105" t="s">
        <v>190</v>
      </c>
      <c r="M17" s="105">
        <v>0</v>
      </c>
      <c r="N17" s="105">
        <v>0</v>
      </c>
      <c r="O17" s="105">
        <v>0</v>
      </c>
      <c r="P17" s="105">
        <v>0</v>
      </c>
      <c r="Q17" s="105">
        <v>0</v>
      </c>
      <c r="R17" s="105">
        <v>0</v>
      </c>
      <c r="S17" s="105">
        <v>0</v>
      </c>
      <c r="T17" s="105">
        <v>0</v>
      </c>
      <c r="U17" s="105">
        <v>0</v>
      </c>
      <c r="V17" s="105">
        <v>0</v>
      </c>
      <c r="W17" s="105">
        <v>0</v>
      </c>
      <c r="X17" s="105">
        <v>0</v>
      </c>
      <c r="Y17" s="105">
        <v>0</v>
      </c>
      <c r="Z17" s="105">
        <v>0</v>
      </c>
      <c r="AA17" s="105">
        <v>0</v>
      </c>
      <c r="AB17" s="105">
        <v>0</v>
      </c>
      <c r="AC17" s="105">
        <v>0</v>
      </c>
      <c r="AD17" s="105">
        <v>0</v>
      </c>
      <c r="AE17" s="105">
        <v>0</v>
      </c>
      <c r="AF17" s="105">
        <v>0</v>
      </c>
      <c r="AG17" s="105">
        <v>0</v>
      </c>
      <c r="AH17" s="105">
        <v>0</v>
      </c>
      <c r="AI17" s="105">
        <v>0</v>
      </c>
      <c r="AJ17" s="105">
        <v>0</v>
      </c>
      <c r="AK17" s="105">
        <v>0</v>
      </c>
      <c r="AL17" s="105">
        <v>0</v>
      </c>
      <c r="AM17" s="105">
        <v>0</v>
      </c>
      <c r="AN17" s="105">
        <v>0</v>
      </c>
      <c r="AO17" s="105">
        <v>0</v>
      </c>
      <c r="AP17" s="105">
        <v>0</v>
      </c>
      <c r="AQ17" s="105">
        <v>0</v>
      </c>
      <c r="AR17" s="105">
        <v>0</v>
      </c>
      <c r="AS17" s="105">
        <v>0</v>
      </c>
      <c r="AT17" s="105">
        <v>0</v>
      </c>
      <c r="AU17" s="105">
        <v>0</v>
      </c>
      <c r="AV17" s="105">
        <v>0</v>
      </c>
      <c r="AW17" s="105">
        <v>0</v>
      </c>
      <c r="AX17" s="105">
        <v>0</v>
      </c>
      <c r="AY17" s="105">
        <v>0</v>
      </c>
      <c r="AZ17" s="105">
        <v>0</v>
      </c>
      <c r="BA17" s="105">
        <v>0</v>
      </c>
      <c r="BB17" s="105">
        <v>0</v>
      </c>
      <c r="BC17" s="105">
        <v>0</v>
      </c>
      <c r="BD17" s="105">
        <v>0</v>
      </c>
      <c r="BE17" s="105">
        <v>0</v>
      </c>
      <c r="BF17" s="105">
        <v>0</v>
      </c>
      <c r="BG17" s="105">
        <v>0</v>
      </c>
      <c r="BH17" s="105">
        <v>0</v>
      </c>
      <c r="BI17" s="105">
        <v>0</v>
      </c>
      <c r="BJ17" s="105">
        <v>0</v>
      </c>
      <c r="BK17" s="105">
        <v>0</v>
      </c>
      <c r="BL17" s="105">
        <v>0</v>
      </c>
      <c r="BM17" s="105">
        <v>0</v>
      </c>
      <c r="BN17" s="105">
        <v>0</v>
      </c>
      <c r="BO17" s="105">
        <v>0</v>
      </c>
      <c r="BP17" s="105">
        <v>0</v>
      </c>
      <c r="BQ17" s="105">
        <v>0</v>
      </c>
      <c r="BR17" s="105">
        <v>0</v>
      </c>
      <c r="BS17" s="105">
        <v>0</v>
      </c>
      <c r="BT17" s="105">
        <v>0</v>
      </c>
      <c r="BU17" s="105">
        <v>0</v>
      </c>
      <c r="BV17" s="105">
        <v>0</v>
      </c>
      <c r="BW17" s="105">
        <v>0</v>
      </c>
      <c r="BX17" s="105">
        <v>0</v>
      </c>
    </row>
    <row r="18" spans="1:76">
      <c r="A18" s="106" t="s">
        <v>5443</v>
      </c>
      <c r="B18" s="105" t="s">
        <v>2625</v>
      </c>
      <c r="D18" s="105" t="s">
        <v>4967</v>
      </c>
      <c r="E18" s="105" t="s">
        <v>4968</v>
      </c>
      <c r="F18" s="105" t="s">
        <v>4973</v>
      </c>
      <c r="G18" s="105" t="s">
        <v>4983</v>
      </c>
      <c r="H18" s="105" t="s">
        <v>4984</v>
      </c>
      <c r="I18" s="105" t="s">
        <v>196</v>
      </c>
      <c r="M18" s="105">
        <v>0</v>
      </c>
      <c r="N18" s="105">
        <v>0</v>
      </c>
      <c r="O18" s="105">
        <v>0</v>
      </c>
      <c r="P18" s="105">
        <v>0</v>
      </c>
      <c r="Q18" s="105">
        <v>0</v>
      </c>
      <c r="R18" s="105">
        <v>0</v>
      </c>
      <c r="S18" s="105">
        <v>0</v>
      </c>
      <c r="T18" s="105">
        <v>0</v>
      </c>
      <c r="U18" s="105">
        <v>0</v>
      </c>
      <c r="V18" s="105">
        <v>0</v>
      </c>
      <c r="W18" s="105">
        <v>0</v>
      </c>
      <c r="X18" s="105">
        <v>0</v>
      </c>
      <c r="Y18" s="105">
        <v>0</v>
      </c>
      <c r="Z18" s="105">
        <v>0</v>
      </c>
      <c r="AA18" s="105">
        <v>0</v>
      </c>
      <c r="AB18" s="105">
        <v>0</v>
      </c>
      <c r="AC18" s="105">
        <v>0</v>
      </c>
      <c r="AD18" s="105">
        <v>0</v>
      </c>
      <c r="AE18" s="105">
        <v>0</v>
      </c>
      <c r="AF18" s="105">
        <v>0</v>
      </c>
      <c r="AG18" s="105">
        <v>0</v>
      </c>
      <c r="AH18" s="105">
        <v>0</v>
      </c>
      <c r="AI18" s="105">
        <v>0</v>
      </c>
      <c r="AJ18" s="105">
        <v>0</v>
      </c>
      <c r="AK18" s="105">
        <v>0</v>
      </c>
      <c r="AL18" s="105">
        <v>0</v>
      </c>
      <c r="AM18" s="105">
        <v>0</v>
      </c>
      <c r="AN18" s="105">
        <v>0</v>
      </c>
      <c r="AO18" s="105">
        <v>0</v>
      </c>
      <c r="AP18" s="105">
        <v>0</v>
      </c>
      <c r="AQ18" s="105">
        <v>0</v>
      </c>
      <c r="AR18" s="105">
        <v>0</v>
      </c>
      <c r="AS18" s="105">
        <v>0</v>
      </c>
      <c r="AT18" s="105">
        <v>0</v>
      </c>
      <c r="AU18" s="105">
        <v>0</v>
      </c>
      <c r="AV18" s="105">
        <v>0</v>
      </c>
      <c r="AW18" s="105">
        <v>0</v>
      </c>
      <c r="AX18" s="105">
        <v>0</v>
      </c>
      <c r="AY18" s="105">
        <v>0</v>
      </c>
      <c r="AZ18" s="105">
        <v>0</v>
      </c>
      <c r="BA18" s="105">
        <v>0</v>
      </c>
      <c r="BB18" s="105">
        <v>0</v>
      </c>
      <c r="BC18" s="105">
        <v>0</v>
      </c>
      <c r="BD18" s="105">
        <v>0</v>
      </c>
      <c r="BE18" s="105">
        <v>0</v>
      </c>
      <c r="BF18" s="105">
        <v>0</v>
      </c>
      <c r="BG18" s="105">
        <v>0</v>
      </c>
      <c r="BH18" s="105">
        <v>0</v>
      </c>
      <c r="BI18" s="105">
        <v>0</v>
      </c>
      <c r="BJ18" s="105">
        <v>0</v>
      </c>
      <c r="BK18" s="105">
        <v>0</v>
      </c>
      <c r="BL18" s="105">
        <v>0</v>
      </c>
      <c r="BM18" s="105">
        <v>0</v>
      </c>
      <c r="BN18" s="105">
        <v>0</v>
      </c>
      <c r="BO18" s="105">
        <v>0</v>
      </c>
      <c r="BP18" s="105">
        <v>0</v>
      </c>
      <c r="BQ18" s="105">
        <v>0</v>
      </c>
      <c r="BR18" s="105">
        <v>0</v>
      </c>
      <c r="BS18" s="105">
        <v>0</v>
      </c>
      <c r="BT18" s="105">
        <v>0</v>
      </c>
      <c r="BU18" s="105">
        <v>0</v>
      </c>
      <c r="BV18" s="105">
        <v>0</v>
      </c>
      <c r="BW18" s="105">
        <v>0</v>
      </c>
      <c r="BX18" s="105">
        <v>0</v>
      </c>
    </row>
    <row r="19" spans="1:76">
      <c r="A19" s="106" t="s">
        <v>5443</v>
      </c>
      <c r="B19" s="105" t="s">
        <v>12</v>
      </c>
      <c r="D19" s="105" t="s">
        <v>4967</v>
      </c>
      <c r="E19" s="105" t="s">
        <v>4968</v>
      </c>
      <c r="F19" s="105" t="s">
        <v>4973</v>
      </c>
      <c r="G19" s="105" t="s">
        <v>4983</v>
      </c>
      <c r="H19" s="105" t="s">
        <v>4984</v>
      </c>
      <c r="I19" s="105" t="s">
        <v>201</v>
      </c>
      <c r="M19" s="105">
        <v>0</v>
      </c>
      <c r="N19" s="105">
        <v>0</v>
      </c>
      <c r="O19" s="105">
        <v>0</v>
      </c>
      <c r="P19" s="105">
        <v>0</v>
      </c>
      <c r="Q19" s="105">
        <v>0</v>
      </c>
      <c r="R19" s="105">
        <v>0</v>
      </c>
      <c r="S19" s="105">
        <v>0</v>
      </c>
      <c r="T19" s="105">
        <v>0</v>
      </c>
      <c r="U19" s="105">
        <v>0</v>
      </c>
      <c r="V19" s="105">
        <v>0</v>
      </c>
      <c r="W19" s="105">
        <v>0</v>
      </c>
      <c r="X19" s="105">
        <v>0</v>
      </c>
      <c r="Y19" s="105">
        <v>0</v>
      </c>
      <c r="Z19" s="105">
        <v>0</v>
      </c>
      <c r="AA19" s="105">
        <v>0</v>
      </c>
      <c r="AB19" s="105">
        <v>0</v>
      </c>
      <c r="AC19" s="105">
        <v>0</v>
      </c>
      <c r="AD19" s="105">
        <v>0</v>
      </c>
      <c r="AE19" s="105">
        <v>0</v>
      </c>
      <c r="AF19" s="105">
        <v>0</v>
      </c>
      <c r="AG19" s="105">
        <v>0</v>
      </c>
      <c r="AH19" s="105">
        <v>0</v>
      </c>
      <c r="AI19" s="105">
        <v>0</v>
      </c>
      <c r="AJ19" s="105">
        <v>0</v>
      </c>
      <c r="AK19" s="105">
        <v>0</v>
      </c>
      <c r="AL19" s="105">
        <v>0</v>
      </c>
      <c r="AM19" s="105">
        <v>0</v>
      </c>
      <c r="AN19" s="105">
        <v>0</v>
      </c>
      <c r="AO19" s="105">
        <v>0</v>
      </c>
      <c r="AP19" s="105">
        <v>0</v>
      </c>
      <c r="AQ19" s="105">
        <v>0</v>
      </c>
      <c r="AR19" s="105">
        <v>0</v>
      </c>
      <c r="AS19" s="105">
        <v>0</v>
      </c>
      <c r="AT19" s="105">
        <v>0</v>
      </c>
      <c r="AU19" s="105">
        <v>0</v>
      </c>
      <c r="AV19" s="105">
        <v>0</v>
      </c>
      <c r="AW19" s="105">
        <v>0</v>
      </c>
      <c r="AX19" s="105">
        <v>0</v>
      </c>
      <c r="AY19" s="105">
        <v>0</v>
      </c>
      <c r="AZ19" s="105">
        <v>0</v>
      </c>
      <c r="BA19" s="105">
        <v>0</v>
      </c>
      <c r="BB19" s="105">
        <v>0</v>
      </c>
      <c r="BC19" s="105">
        <v>0</v>
      </c>
      <c r="BD19" s="105">
        <v>0</v>
      </c>
      <c r="BE19" s="105">
        <v>0</v>
      </c>
      <c r="BF19" s="105">
        <v>0</v>
      </c>
      <c r="BG19" s="105">
        <v>0</v>
      </c>
      <c r="BH19" s="105">
        <v>0</v>
      </c>
      <c r="BI19" s="105">
        <v>0</v>
      </c>
      <c r="BJ19" s="105">
        <v>0</v>
      </c>
      <c r="BK19" s="105">
        <v>0</v>
      </c>
      <c r="BL19" s="105">
        <v>0</v>
      </c>
      <c r="BM19" s="105">
        <v>0</v>
      </c>
      <c r="BN19" s="105">
        <v>0</v>
      </c>
      <c r="BO19" s="105">
        <v>0</v>
      </c>
      <c r="BP19" s="105">
        <v>0</v>
      </c>
      <c r="BQ19" s="105">
        <v>0</v>
      </c>
      <c r="BR19" s="105">
        <v>0</v>
      </c>
      <c r="BS19" s="105">
        <v>0</v>
      </c>
      <c r="BT19" s="105">
        <v>0</v>
      </c>
      <c r="BU19" s="105">
        <v>0</v>
      </c>
      <c r="BV19" s="105">
        <v>0</v>
      </c>
      <c r="BW19" s="105">
        <v>0</v>
      </c>
      <c r="BX19" s="105">
        <v>0</v>
      </c>
    </row>
    <row r="20" spans="1:76">
      <c r="A20" s="106" t="s">
        <v>5443</v>
      </c>
      <c r="B20" s="105" t="s">
        <v>2626</v>
      </c>
      <c r="D20" s="105" t="s">
        <v>4967</v>
      </c>
      <c r="E20" s="105" t="s">
        <v>4968</v>
      </c>
      <c r="F20" s="105" t="s">
        <v>4973</v>
      </c>
      <c r="G20" s="105" t="s">
        <v>4983</v>
      </c>
      <c r="H20" s="105" t="s">
        <v>4984</v>
      </c>
      <c r="I20" s="105" t="s">
        <v>206</v>
      </c>
      <c r="M20" s="105">
        <v>5.8976458947741763</v>
      </c>
      <c r="N20" s="105">
        <v>0</v>
      </c>
      <c r="O20" s="105">
        <v>0</v>
      </c>
      <c r="P20" s="105">
        <v>0</v>
      </c>
      <c r="Q20" s="105">
        <v>0</v>
      </c>
      <c r="R20" s="105">
        <v>0</v>
      </c>
      <c r="S20" s="105">
        <v>0</v>
      </c>
      <c r="T20" s="105">
        <v>0</v>
      </c>
      <c r="U20" s="105">
        <v>0</v>
      </c>
      <c r="V20" s="105">
        <v>0</v>
      </c>
      <c r="W20" s="105">
        <v>0</v>
      </c>
      <c r="X20" s="105">
        <v>0</v>
      </c>
      <c r="Y20" s="105">
        <v>0</v>
      </c>
      <c r="Z20" s="105">
        <v>0</v>
      </c>
      <c r="AA20" s="105">
        <v>0</v>
      </c>
      <c r="AB20" s="105">
        <v>0</v>
      </c>
      <c r="AC20" s="105">
        <v>0</v>
      </c>
      <c r="AD20" s="105">
        <v>0</v>
      </c>
      <c r="AE20" s="105">
        <v>353943.16374331957</v>
      </c>
      <c r="AF20" s="105">
        <v>353943.16374331957</v>
      </c>
      <c r="AG20" s="105">
        <v>353943.16374331957</v>
      </c>
      <c r="AH20" s="105">
        <v>353943.16374331957</v>
      </c>
      <c r="AI20" s="105">
        <v>353943.16374331957</v>
      </c>
      <c r="AJ20" s="105">
        <v>353943.16374331957</v>
      </c>
      <c r="AK20" s="105">
        <v>353943.16374331957</v>
      </c>
      <c r="AL20" s="105">
        <v>353943.16374331957</v>
      </c>
      <c r="AM20" s="105">
        <v>0</v>
      </c>
      <c r="AN20" s="105">
        <v>0</v>
      </c>
      <c r="AO20" s="105">
        <v>0</v>
      </c>
      <c r="AP20" s="105">
        <v>0</v>
      </c>
      <c r="AQ20" s="105">
        <v>353943.16374331957</v>
      </c>
      <c r="AR20" s="105">
        <v>353943.16374331957</v>
      </c>
      <c r="AS20" s="105">
        <v>353943.16374331957</v>
      </c>
      <c r="AT20" s="105">
        <v>353943.16374331957</v>
      </c>
      <c r="AU20" s="105">
        <v>353943.16374331957</v>
      </c>
      <c r="AV20" s="105">
        <v>353943.16374331957</v>
      </c>
      <c r="AW20" s="105">
        <v>353943.16374331957</v>
      </c>
      <c r="AX20" s="105">
        <v>353943.16374331957</v>
      </c>
      <c r="AY20" s="105">
        <v>0</v>
      </c>
      <c r="AZ20" s="105">
        <v>0</v>
      </c>
      <c r="BA20" s="105">
        <v>0</v>
      </c>
      <c r="BB20" s="105">
        <v>0</v>
      </c>
      <c r="BC20" s="105">
        <v>0</v>
      </c>
      <c r="BD20" s="105">
        <v>0</v>
      </c>
      <c r="BE20" s="105">
        <v>0</v>
      </c>
      <c r="BF20" s="105">
        <v>0</v>
      </c>
      <c r="BG20" s="105">
        <v>0</v>
      </c>
      <c r="BH20" s="105">
        <v>0</v>
      </c>
      <c r="BI20" s="105">
        <v>0</v>
      </c>
      <c r="BJ20" s="105">
        <v>0</v>
      </c>
      <c r="BK20" s="105">
        <v>0</v>
      </c>
      <c r="BL20" s="105">
        <v>0</v>
      </c>
      <c r="BM20" s="105">
        <v>0</v>
      </c>
      <c r="BN20" s="105">
        <v>0</v>
      </c>
      <c r="BO20" s="105">
        <v>0</v>
      </c>
      <c r="BP20" s="105">
        <v>0</v>
      </c>
      <c r="BQ20" s="105">
        <v>0</v>
      </c>
      <c r="BR20" s="105">
        <v>0</v>
      </c>
      <c r="BS20" s="105">
        <v>0</v>
      </c>
      <c r="BT20" s="105">
        <v>0</v>
      </c>
      <c r="BU20" s="105">
        <v>0</v>
      </c>
      <c r="BV20" s="105">
        <v>0</v>
      </c>
      <c r="BW20" s="105">
        <v>0</v>
      </c>
      <c r="BX20" s="105">
        <v>0</v>
      </c>
    </row>
    <row r="21" spans="1:76">
      <c r="A21" s="106" t="s">
        <v>5443</v>
      </c>
      <c r="B21" s="105" t="s">
        <v>2627</v>
      </c>
      <c r="D21" s="105" t="s">
        <v>4967</v>
      </c>
      <c r="E21" s="105" t="s">
        <v>4968</v>
      </c>
      <c r="F21" s="105" t="s">
        <v>4973</v>
      </c>
      <c r="G21" s="105" t="s">
        <v>4983</v>
      </c>
      <c r="H21" s="105" t="s">
        <v>4984</v>
      </c>
      <c r="I21" s="105" t="s">
        <v>211</v>
      </c>
      <c r="M21" s="105">
        <v>2.5614672244598702</v>
      </c>
      <c r="N21" s="105">
        <v>0</v>
      </c>
      <c r="O21" s="105">
        <v>0</v>
      </c>
      <c r="P21" s="105">
        <v>0</v>
      </c>
      <c r="Q21" s="105">
        <v>0</v>
      </c>
      <c r="R21" s="105">
        <v>0</v>
      </c>
      <c r="S21" s="105">
        <v>0</v>
      </c>
      <c r="T21" s="105">
        <v>0</v>
      </c>
      <c r="U21" s="105">
        <v>0</v>
      </c>
      <c r="V21" s="105">
        <v>0</v>
      </c>
      <c r="W21" s="105">
        <v>0</v>
      </c>
      <c r="X21" s="105">
        <v>0</v>
      </c>
      <c r="Y21" s="105">
        <v>0</v>
      </c>
      <c r="Z21" s="105">
        <v>0</v>
      </c>
      <c r="AA21" s="105">
        <v>0</v>
      </c>
      <c r="AB21" s="105">
        <v>0</v>
      </c>
      <c r="AC21" s="105">
        <v>0</v>
      </c>
      <c r="AD21" s="105">
        <v>0</v>
      </c>
      <c r="AE21" s="105">
        <v>181569.60420583791</v>
      </c>
      <c r="AF21" s="105">
        <v>181569.60420583791</v>
      </c>
      <c r="AG21" s="105">
        <v>181569.60420583791</v>
      </c>
      <c r="AH21" s="105">
        <v>181569.60420583791</v>
      </c>
      <c r="AI21" s="105">
        <v>181569.60420583791</v>
      </c>
      <c r="AJ21" s="105">
        <v>181569.60420583791</v>
      </c>
      <c r="AK21" s="105">
        <v>181569.60420583791</v>
      </c>
      <c r="AL21" s="105">
        <v>181569.60420583791</v>
      </c>
      <c r="AM21" s="105">
        <v>0</v>
      </c>
      <c r="AN21" s="105">
        <v>0</v>
      </c>
      <c r="AO21" s="105">
        <v>0</v>
      </c>
      <c r="AP21" s="105">
        <v>0</v>
      </c>
      <c r="AQ21" s="105">
        <v>181569.60420583791</v>
      </c>
      <c r="AR21" s="105">
        <v>181569.60420583791</v>
      </c>
      <c r="AS21" s="105">
        <v>181569.60420583791</v>
      </c>
      <c r="AT21" s="105">
        <v>181569.60420583791</v>
      </c>
      <c r="AU21" s="105">
        <v>181569.60420583791</v>
      </c>
      <c r="AV21" s="105">
        <v>181569.60420583791</v>
      </c>
      <c r="AW21" s="105">
        <v>181569.60420583791</v>
      </c>
      <c r="AX21" s="105">
        <v>181569.60420583791</v>
      </c>
      <c r="AY21" s="105">
        <v>0</v>
      </c>
      <c r="AZ21" s="105">
        <v>0</v>
      </c>
      <c r="BA21" s="105">
        <v>0</v>
      </c>
      <c r="BB21" s="105">
        <v>0</v>
      </c>
      <c r="BC21" s="105">
        <v>0</v>
      </c>
      <c r="BD21" s="105">
        <v>0</v>
      </c>
      <c r="BE21" s="105">
        <v>0</v>
      </c>
      <c r="BF21" s="105">
        <v>0</v>
      </c>
      <c r="BG21" s="105">
        <v>0</v>
      </c>
      <c r="BH21" s="105">
        <v>0</v>
      </c>
      <c r="BI21" s="105">
        <v>0</v>
      </c>
      <c r="BJ21" s="105">
        <v>0</v>
      </c>
      <c r="BK21" s="105">
        <v>0</v>
      </c>
      <c r="BL21" s="105">
        <v>0</v>
      </c>
      <c r="BM21" s="105">
        <v>0</v>
      </c>
      <c r="BN21" s="105">
        <v>0</v>
      </c>
      <c r="BO21" s="105">
        <v>0</v>
      </c>
      <c r="BP21" s="105">
        <v>0</v>
      </c>
      <c r="BQ21" s="105">
        <v>0</v>
      </c>
      <c r="BR21" s="105">
        <v>0</v>
      </c>
      <c r="BS21" s="105">
        <v>0</v>
      </c>
      <c r="BT21" s="105">
        <v>0</v>
      </c>
      <c r="BU21" s="105">
        <v>0</v>
      </c>
      <c r="BV21" s="105">
        <v>0</v>
      </c>
      <c r="BW21" s="105">
        <v>0</v>
      </c>
      <c r="BX21" s="105">
        <v>0</v>
      </c>
    </row>
    <row r="22" spans="1:76">
      <c r="A22" s="106" t="s">
        <v>5443</v>
      </c>
      <c r="B22" s="105" t="s">
        <v>13</v>
      </c>
      <c r="D22" s="105" t="s">
        <v>4967</v>
      </c>
      <c r="E22" s="105" t="s">
        <v>4968</v>
      </c>
      <c r="F22" s="105" t="s">
        <v>4973</v>
      </c>
      <c r="G22" s="105" t="s">
        <v>4983</v>
      </c>
      <c r="H22" s="105" t="s">
        <v>4984</v>
      </c>
      <c r="I22" s="105" t="s">
        <v>216</v>
      </c>
      <c r="M22" s="105">
        <v>0</v>
      </c>
      <c r="N22" s="105">
        <v>0</v>
      </c>
      <c r="O22" s="105">
        <v>0</v>
      </c>
      <c r="P22" s="105">
        <v>0</v>
      </c>
      <c r="Q22" s="105">
        <v>0</v>
      </c>
      <c r="R22" s="105">
        <v>0</v>
      </c>
      <c r="S22" s="105">
        <v>0</v>
      </c>
      <c r="T22" s="105">
        <v>0</v>
      </c>
      <c r="U22" s="105">
        <v>0</v>
      </c>
      <c r="V22" s="105">
        <v>0</v>
      </c>
      <c r="W22" s="105">
        <v>0</v>
      </c>
      <c r="X22" s="105">
        <v>0</v>
      </c>
      <c r="Y22" s="105">
        <v>0</v>
      </c>
      <c r="Z22" s="105">
        <v>0</v>
      </c>
      <c r="AA22" s="105">
        <v>0</v>
      </c>
      <c r="AB22" s="105">
        <v>0</v>
      </c>
      <c r="AC22" s="105">
        <v>0</v>
      </c>
      <c r="AD22" s="105">
        <v>0</v>
      </c>
      <c r="AE22" s="105">
        <v>0</v>
      </c>
      <c r="AF22" s="105">
        <v>0</v>
      </c>
      <c r="AG22" s="105">
        <v>0</v>
      </c>
      <c r="AH22" s="105">
        <v>0</v>
      </c>
      <c r="AI22" s="105">
        <v>0</v>
      </c>
      <c r="AJ22" s="105">
        <v>0</v>
      </c>
      <c r="AK22" s="105">
        <v>0</v>
      </c>
      <c r="AL22" s="105">
        <v>0</v>
      </c>
      <c r="AM22" s="105">
        <v>0</v>
      </c>
      <c r="AN22" s="105">
        <v>0</v>
      </c>
      <c r="AO22" s="105">
        <v>0</v>
      </c>
      <c r="AP22" s="105">
        <v>0</v>
      </c>
      <c r="AQ22" s="105">
        <v>0</v>
      </c>
      <c r="AR22" s="105">
        <v>0</v>
      </c>
      <c r="AS22" s="105">
        <v>0</v>
      </c>
      <c r="AT22" s="105">
        <v>0</v>
      </c>
      <c r="AU22" s="105">
        <v>0</v>
      </c>
      <c r="AV22" s="105">
        <v>0</v>
      </c>
      <c r="AW22" s="105">
        <v>0</v>
      </c>
      <c r="AX22" s="105">
        <v>0</v>
      </c>
      <c r="AY22" s="105">
        <v>0</v>
      </c>
      <c r="AZ22" s="105">
        <v>0</v>
      </c>
      <c r="BA22" s="105">
        <v>0</v>
      </c>
      <c r="BB22" s="105">
        <v>0</v>
      </c>
      <c r="BC22" s="105">
        <v>0</v>
      </c>
      <c r="BD22" s="105">
        <v>0</v>
      </c>
      <c r="BE22" s="105">
        <v>0</v>
      </c>
      <c r="BF22" s="105">
        <v>0</v>
      </c>
      <c r="BG22" s="105">
        <v>0</v>
      </c>
      <c r="BH22" s="105">
        <v>0</v>
      </c>
      <c r="BI22" s="105">
        <v>0</v>
      </c>
      <c r="BJ22" s="105">
        <v>0</v>
      </c>
      <c r="BK22" s="105">
        <v>0</v>
      </c>
      <c r="BL22" s="105">
        <v>0</v>
      </c>
      <c r="BM22" s="105">
        <v>0</v>
      </c>
      <c r="BN22" s="105">
        <v>0</v>
      </c>
      <c r="BO22" s="105">
        <v>0</v>
      </c>
      <c r="BP22" s="105">
        <v>0</v>
      </c>
      <c r="BQ22" s="105">
        <v>0</v>
      </c>
      <c r="BR22" s="105">
        <v>0</v>
      </c>
      <c r="BS22" s="105">
        <v>0</v>
      </c>
      <c r="BT22" s="105">
        <v>0</v>
      </c>
      <c r="BU22" s="105">
        <v>0</v>
      </c>
      <c r="BV22" s="105">
        <v>0</v>
      </c>
      <c r="BW22" s="105">
        <v>0</v>
      </c>
      <c r="BX22" s="105">
        <v>0</v>
      </c>
    </row>
    <row r="23" spans="1:76">
      <c r="A23" s="106" t="s">
        <v>5443</v>
      </c>
      <c r="B23" s="105" t="s">
        <v>2628</v>
      </c>
      <c r="D23" s="105" t="s">
        <v>4967</v>
      </c>
      <c r="E23" s="105" t="s">
        <v>4968</v>
      </c>
      <c r="F23" s="105" t="s">
        <v>4973</v>
      </c>
      <c r="G23" s="105" t="s">
        <v>4983</v>
      </c>
      <c r="H23" s="105" t="s">
        <v>4984</v>
      </c>
      <c r="I23" s="105" t="s">
        <v>221</v>
      </c>
      <c r="M23" s="105">
        <v>4.0999999999999996</v>
      </c>
      <c r="N23" s="105">
        <v>0</v>
      </c>
      <c r="O23" s="105">
        <v>0</v>
      </c>
      <c r="P23" s="105">
        <v>12317.219883368261</v>
      </c>
      <c r="Q23" s="105">
        <v>30232.580116631732</v>
      </c>
      <c r="R23" s="105">
        <v>0</v>
      </c>
      <c r="S23" s="105">
        <v>0</v>
      </c>
      <c r="T23" s="105">
        <v>0</v>
      </c>
      <c r="U23" s="105">
        <v>0</v>
      </c>
      <c r="V23" s="105">
        <v>0</v>
      </c>
      <c r="W23" s="105">
        <v>0</v>
      </c>
      <c r="X23" s="105">
        <v>0</v>
      </c>
      <c r="Y23" s="105">
        <v>96265.628724774811</v>
      </c>
      <c r="Z23" s="105">
        <v>96265.628724774811</v>
      </c>
      <c r="AA23" s="105">
        <v>96265.628724774811</v>
      </c>
      <c r="AB23" s="105">
        <v>179230.02653499373</v>
      </c>
      <c r="AC23" s="105">
        <v>345158.82215543173</v>
      </c>
      <c r="AD23" s="105">
        <v>511087.61777586961</v>
      </c>
      <c r="AE23" s="105">
        <v>677016.4133963075</v>
      </c>
      <c r="AF23" s="105">
        <v>677016.4133963075</v>
      </c>
      <c r="AG23" s="105">
        <v>677016.4133963075</v>
      </c>
      <c r="AH23" s="105">
        <v>677016.4133963075</v>
      </c>
      <c r="AI23" s="105">
        <v>677016.4133963075</v>
      </c>
      <c r="AJ23" s="105">
        <v>677016.4133963075</v>
      </c>
      <c r="AK23" s="105">
        <v>677016.4133963075</v>
      </c>
      <c r="AL23" s="105">
        <v>677016.4133963075</v>
      </c>
      <c r="AM23" s="105">
        <v>677016.4133963075</v>
      </c>
      <c r="AN23" s="105">
        <v>677016.4133963075</v>
      </c>
      <c r="AO23" s="105">
        <v>677016.4133963075</v>
      </c>
      <c r="AP23" s="105">
        <v>0</v>
      </c>
      <c r="AQ23" s="105">
        <v>0</v>
      </c>
      <c r="AR23" s="105">
        <v>0</v>
      </c>
      <c r="AS23" s="105">
        <v>0</v>
      </c>
      <c r="AT23" s="105">
        <v>0</v>
      </c>
      <c r="AU23" s="105">
        <v>0</v>
      </c>
      <c r="AV23" s="105">
        <v>0</v>
      </c>
      <c r="AW23" s="105">
        <v>0</v>
      </c>
      <c r="AX23" s="105">
        <v>0</v>
      </c>
      <c r="AY23" s="105">
        <v>0</v>
      </c>
      <c r="AZ23" s="105">
        <v>0</v>
      </c>
      <c r="BA23" s="105">
        <v>0</v>
      </c>
      <c r="BB23" s="105">
        <v>0</v>
      </c>
      <c r="BC23" s="105">
        <v>0</v>
      </c>
      <c r="BD23" s="105">
        <v>0</v>
      </c>
      <c r="BE23" s="105">
        <v>0</v>
      </c>
      <c r="BF23" s="105">
        <v>0</v>
      </c>
      <c r="BG23" s="105">
        <v>0</v>
      </c>
      <c r="BH23" s="105">
        <v>0</v>
      </c>
      <c r="BI23" s="105">
        <v>0</v>
      </c>
      <c r="BJ23" s="105">
        <v>0</v>
      </c>
      <c r="BK23" s="105">
        <v>0</v>
      </c>
      <c r="BL23" s="105">
        <v>0</v>
      </c>
      <c r="BM23" s="105">
        <v>0</v>
      </c>
      <c r="BN23" s="105">
        <v>0</v>
      </c>
      <c r="BO23" s="105">
        <v>0</v>
      </c>
      <c r="BP23" s="105">
        <v>0</v>
      </c>
      <c r="BQ23" s="105">
        <v>0</v>
      </c>
      <c r="BR23" s="105">
        <v>0</v>
      </c>
      <c r="BS23" s="105">
        <v>0</v>
      </c>
      <c r="BT23" s="105">
        <v>0</v>
      </c>
      <c r="BU23" s="105">
        <v>0</v>
      </c>
      <c r="BV23" s="105">
        <v>0</v>
      </c>
      <c r="BW23" s="105">
        <v>0</v>
      </c>
      <c r="BX23" s="105">
        <v>0</v>
      </c>
    </row>
    <row r="24" spans="1:76">
      <c r="A24" s="106" t="s">
        <v>5443</v>
      </c>
      <c r="B24" s="105" t="s">
        <v>2629</v>
      </c>
      <c r="D24" s="105" t="s">
        <v>4967</v>
      </c>
      <c r="E24" s="105" t="s">
        <v>4968</v>
      </c>
      <c r="F24" s="105" t="s">
        <v>4973</v>
      </c>
      <c r="G24" s="105" t="s">
        <v>4983</v>
      </c>
      <c r="H24" s="105" t="s">
        <v>4984</v>
      </c>
      <c r="I24" s="105" t="s">
        <v>226</v>
      </c>
      <c r="M24" s="105">
        <v>2.402376068376066</v>
      </c>
      <c r="N24" s="105">
        <v>0</v>
      </c>
      <c r="O24" s="105">
        <v>0</v>
      </c>
      <c r="P24" s="105">
        <v>0</v>
      </c>
      <c r="Q24" s="105">
        <v>0</v>
      </c>
      <c r="R24" s="105">
        <v>873.61296881318628</v>
      </c>
      <c r="S24" s="105">
        <v>1028.4152668919414</v>
      </c>
      <c r="T24" s="105">
        <v>1170.0173688589716</v>
      </c>
      <c r="U24" s="105">
        <v>0</v>
      </c>
      <c r="V24" s="105">
        <v>3484.2645093846122</v>
      </c>
      <c r="W24" s="105">
        <v>0</v>
      </c>
      <c r="X24" s="105">
        <v>0</v>
      </c>
      <c r="Y24" s="105">
        <v>4864.7743016324748</v>
      </c>
      <c r="Z24" s="105">
        <v>4864.7743016324748</v>
      </c>
      <c r="AA24" s="105">
        <v>4864.7743016324748</v>
      </c>
      <c r="AB24" s="105">
        <v>4864.7743016324748</v>
      </c>
      <c r="AC24" s="105">
        <v>4864.7743016324748</v>
      </c>
      <c r="AD24" s="105">
        <v>4864.7743016324748</v>
      </c>
      <c r="AE24" s="105">
        <v>4864.7743016324748</v>
      </c>
      <c r="AF24" s="105">
        <v>4864.7743016324748</v>
      </c>
      <c r="AG24" s="105">
        <v>4864.7743016324748</v>
      </c>
      <c r="AH24" s="105">
        <v>4864.7743016324748</v>
      </c>
      <c r="AI24" s="105">
        <v>4864.7743016324748</v>
      </c>
      <c r="AJ24" s="105">
        <v>4864.7743016324748</v>
      </c>
      <c r="AK24" s="105">
        <v>4864.7743016324748</v>
      </c>
      <c r="AL24" s="105">
        <v>4864.7743016324748</v>
      </c>
      <c r="AM24" s="105">
        <v>0</v>
      </c>
      <c r="AN24" s="105">
        <v>0</v>
      </c>
      <c r="AO24" s="105">
        <v>0</v>
      </c>
      <c r="AP24" s="105">
        <v>0</v>
      </c>
      <c r="AQ24" s="105">
        <v>4864.7743016324748</v>
      </c>
      <c r="AR24" s="105">
        <v>4864.7743016324748</v>
      </c>
      <c r="AS24" s="105">
        <v>4864.7743016324748</v>
      </c>
      <c r="AT24" s="105">
        <v>4864.7743016324748</v>
      </c>
      <c r="AU24" s="105">
        <v>4864.7743016324748</v>
      </c>
      <c r="AV24" s="105">
        <v>4864.7743016324748</v>
      </c>
      <c r="AW24" s="105">
        <v>4864.7743016324748</v>
      </c>
      <c r="AX24" s="105">
        <v>4864.7743016324748</v>
      </c>
      <c r="AY24" s="105">
        <v>0</v>
      </c>
      <c r="AZ24" s="105">
        <v>0</v>
      </c>
      <c r="BA24" s="105">
        <v>0</v>
      </c>
      <c r="BB24" s="105">
        <v>0</v>
      </c>
      <c r="BC24" s="105">
        <v>0</v>
      </c>
      <c r="BD24" s="105">
        <v>0</v>
      </c>
      <c r="BE24" s="105">
        <v>0</v>
      </c>
      <c r="BF24" s="105">
        <v>0</v>
      </c>
      <c r="BG24" s="105">
        <v>0</v>
      </c>
      <c r="BH24" s="105">
        <v>0</v>
      </c>
      <c r="BI24" s="105">
        <v>0</v>
      </c>
      <c r="BJ24" s="105">
        <v>0</v>
      </c>
      <c r="BK24" s="105">
        <v>0</v>
      </c>
      <c r="BL24" s="105">
        <v>0</v>
      </c>
      <c r="BM24" s="105">
        <v>0</v>
      </c>
      <c r="BN24" s="105">
        <v>0</v>
      </c>
      <c r="BO24" s="105">
        <v>0</v>
      </c>
      <c r="BP24" s="105">
        <v>0</v>
      </c>
      <c r="BQ24" s="105">
        <v>0</v>
      </c>
      <c r="BR24" s="105">
        <v>0</v>
      </c>
      <c r="BS24" s="105">
        <v>0</v>
      </c>
      <c r="BT24" s="105">
        <v>0</v>
      </c>
      <c r="BU24" s="105">
        <v>0</v>
      </c>
      <c r="BV24" s="105">
        <v>0</v>
      </c>
      <c r="BW24" s="105">
        <v>0</v>
      </c>
      <c r="BX24" s="105">
        <v>0</v>
      </c>
    </row>
    <row r="25" spans="1:76">
      <c r="A25" s="106" t="s">
        <v>5443</v>
      </c>
      <c r="B25" s="105" t="s">
        <v>2630</v>
      </c>
      <c r="D25" s="105" t="s">
        <v>4967</v>
      </c>
      <c r="E25" s="105" t="s">
        <v>4968</v>
      </c>
      <c r="F25" s="105" t="s">
        <v>4973</v>
      </c>
      <c r="G25" s="105" t="s">
        <v>4983</v>
      </c>
      <c r="H25" s="105" t="s">
        <v>4984</v>
      </c>
      <c r="I25" s="105" t="s">
        <v>231</v>
      </c>
      <c r="M25" s="105">
        <v>0</v>
      </c>
      <c r="N25" s="105">
        <v>0</v>
      </c>
      <c r="O25" s="105">
        <v>0</v>
      </c>
      <c r="P25" s="105">
        <v>0</v>
      </c>
      <c r="Q25" s="105">
        <v>0</v>
      </c>
      <c r="R25" s="105">
        <v>0</v>
      </c>
      <c r="S25" s="105">
        <v>0</v>
      </c>
      <c r="T25" s="105">
        <v>0</v>
      </c>
      <c r="U25" s="105">
        <v>0</v>
      </c>
      <c r="V25" s="105">
        <v>0</v>
      </c>
      <c r="W25" s="105">
        <v>0</v>
      </c>
      <c r="X25" s="105">
        <v>0</v>
      </c>
      <c r="Y25" s="105">
        <v>0</v>
      </c>
      <c r="Z25" s="105">
        <v>0</v>
      </c>
      <c r="AA25" s="105">
        <v>0</v>
      </c>
      <c r="AB25" s="105">
        <v>0</v>
      </c>
      <c r="AC25" s="105">
        <v>0</v>
      </c>
      <c r="AD25" s="105">
        <v>0</v>
      </c>
      <c r="AE25" s="105">
        <v>0</v>
      </c>
      <c r="AF25" s="105">
        <v>0</v>
      </c>
      <c r="AG25" s="105">
        <v>0</v>
      </c>
      <c r="AH25" s="105">
        <v>0</v>
      </c>
      <c r="AI25" s="105">
        <v>0</v>
      </c>
      <c r="AJ25" s="105">
        <v>0</v>
      </c>
      <c r="AK25" s="105">
        <v>0</v>
      </c>
      <c r="AL25" s="105">
        <v>0</v>
      </c>
      <c r="AM25" s="105">
        <v>0</v>
      </c>
      <c r="AN25" s="105">
        <v>0</v>
      </c>
      <c r="AO25" s="105">
        <v>0</v>
      </c>
      <c r="AP25" s="105">
        <v>0</v>
      </c>
      <c r="AQ25" s="105">
        <v>0</v>
      </c>
      <c r="AR25" s="105">
        <v>0</v>
      </c>
      <c r="AS25" s="105">
        <v>0</v>
      </c>
      <c r="AT25" s="105">
        <v>0</v>
      </c>
      <c r="AU25" s="105">
        <v>0</v>
      </c>
      <c r="AV25" s="105">
        <v>0</v>
      </c>
      <c r="AW25" s="105">
        <v>0</v>
      </c>
      <c r="AX25" s="105">
        <v>0</v>
      </c>
      <c r="AY25" s="105">
        <v>0</v>
      </c>
      <c r="AZ25" s="105">
        <v>0</v>
      </c>
      <c r="BA25" s="105">
        <v>0</v>
      </c>
      <c r="BB25" s="105">
        <v>0</v>
      </c>
      <c r="BC25" s="105">
        <v>0</v>
      </c>
      <c r="BD25" s="105">
        <v>0</v>
      </c>
      <c r="BE25" s="105">
        <v>0</v>
      </c>
      <c r="BF25" s="105">
        <v>0</v>
      </c>
      <c r="BG25" s="105">
        <v>0</v>
      </c>
      <c r="BH25" s="105">
        <v>0</v>
      </c>
      <c r="BI25" s="105">
        <v>0</v>
      </c>
      <c r="BJ25" s="105">
        <v>0</v>
      </c>
      <c r="BK25" s="105">
        <v>0</v>
      </c>
      <c r="BL25" s="105">
        <v>0</v>
      </c>
      <c r="BM25" s="105">
        <v>0</v>
      </c>
      <c r="BN25" s="105">
        <v>0</v>
      </c>
      <c r="BO25" s="105">
        <v>0</v>
      </c>
      <c r="BP25" s="105">
        <v>0</v>
      </c>
      <c r="BQ25" s="105">
        <v>0</v>
      </c>
      <c r="BR25" s="105">
        <v>0</v>
      </c>
      <c r="BS25" s="105">
        <v>0</v>
      </c>
      <c r="BT25" s="105">
        <v>0</v>
      </c>
      <c r="BU25" s="105">
        <v>0</v>
      </c>
      <c r="BV25" s="105">
        <v>0</v>
      </c>
      <c r="BW25" s="105">
        <v>0</v>
      </c>
      <c r="BX25" s="105">
        <v>0</v>
      </c>
    </row>
    <row r="26" spans="1:76">
      <c r="A26" s="106" t="s">
        <v>5443</v>
      </c>
      <c r="B26" s="105" t="s">
        <v>14</v>
      </c>
      <c r="D26" s="105" t="s">
        <v>4967</v>
      </c>
      <c r="E26" s="105" t="s">
        <v>4968</v>
      </c>
      <c r="F26" s="105" t="s">
        <v>4973</v>
      </c>
      <c r="G26" s="105" t="s">
        <v>4983</v>
      </c>
      <c r="H26" s="105" t="s">
        <v>4984</v>
      </c>
      <c r="I26" s="105" t="s">
        <v>236</v>
      </c>
      <c r="M26" s="105">
        <v>0.23333333333333331</v>
      </c>
      <c r="N26" s="105">
        <v>0</v>
      </c>
      <c r="O26" s="105">
        <v>0</v>
      </c>
      <c r="P26" s="105">
        <v>0</v>
      </c>
      <c r="Q26" s="105">
        <v>0</v>
      </c>
      <c r="R26" s="105">
        <v>0</v>
      </c>
      <c r="S26" s="105">
        <v>0</v>
      </c>
      <c r="T26" s="105">
        <v>0</v>
      </c>
      <c r="U26" s="105">
        <v>0</v>
      </c>
      <c r="V26" s="105">
        <v>0</v>
      </c>
      <c r="W26" s="105">
        <v>0</v>
      </c>
      <c r="X26" s="105">
        <v>0</v>
      </c>
      <c r="Y26" s="105">
        <v>2577.9380833902019</v>
      </c>
      <c r="Z26" s="105">
        <v>5917.0255339086088</v>
      </c>
      <c r="AA26" s="105">
        <v>3843.7478585325684</v>
      </c>
      <c r="AB26" s="105">
        <v>3776.4347573205223</v>
      </c>
      <c r="AC26" s="105">
        <v>1712.290527705474</v>
      </c>
      <c r="AD26" s="105">
        <v>4011.9248786560265</v>
      </c>
      <c r="AE26" s="105">
        <v>9731.5838696444407</v>
      </c>
      <c r="AF26" s="105">
        <v>7305.2229794725126</v>
      </c>
      <c r="AG26" s="105">
        <v>5907.305376662388</v>
      </c>
      <c r="AH26" s="105">
        <v>5907.305376662388</v>
      </c>
      <c r="AI26" s="105">
        <v>320.79171116600673</v>
      </c>
      <c r="AJ26" s="105">
        <v>320.79171116600673</v>
      </c>
      <c r="AK26" s="105">
        <v>266.21775860844525</v>
      </c>
      <c r="AL26" s="105">
        <v>343.34793436040906</v>
      </c>
      <c r="AM26" s="105">
        <v>364.22471745608146</v>
      </c>
      <c r="AN26" s="105">
        <v>449.2336835374395</v>
      </c>
      <c r="AO26" s="105">
        <v>438.13600641615125</v>
      </c>
      <c r="AP26" s="105">
        <v>199.24087359050449</v>
      </c>
      <c r="AQ26" s="105">
        <v>130.36367292757137</v>
      </c>
      <c r="AR26" s="105">
        <v>130.36367292757137</v>
      </c>
      <c r="AS26" s="105">
        <v>130.36367292757137</v>
      </c>
      <c r="AT26" s="105">
        <v>169.61242256135762</v>
      </c>
      <c r="AU26" s="105">
        <v>0</v>
      </c>
      <c r="AV26" s="105">
        <v>0</v>
      </c>
      <c r="AW26" s="105">
        <v>41.129974207526551</v>
      </c>
      <c r="AX26" s="105">
        <v>0</v>
      </c>
      <c r="AY26" s="105">
        <v>0</v>
      </c>
      <c r="AZ26" s="105">
        <v>0</v>
      </c>
      <c r="BA26" s="105">
        <v>0</v>
      </c>
      <c r="BB26" s="105">
        <v>0</v>
      </c>
      <c r="BC26" s="105">
        <v>0</v>
      </c>
      <c r="BD26" s="105">
        <v>0</v>
      </c>
      <c r="BE26" s="105">
        <v>0</v>
      </c>
      <c r="BF26" s="105">
        <v>0</v>
      </c>
      <c r="BG26" s="105">
        <v>0</v>
      </c>
      <c r="BH26" s="105">
        <v>0</v>
      </c>
      <c r="BI26" s="105">
        <v>0</v>
      </c>
      <c r="BJ26" s="105">
        <v>0</v>
      </c>
      <c r="BK26" s="105">
        <v>0</v>
      </c>
      <c r="BL26" s="105">
        <v>0</v>
      </c>
      <c r="BM26" s="105">
        <v>0</v>
      </c>
      <c r="BN26" s="105">
        <v>0</v>
      </c>
      <c r="BO26" s="105">
        <v>0</v>
      </c>
      <c r="BP26" s="105">
        <v>0</v>
      </c>
      <c r="BQ26" s="105">
        <v>0</v>
      </c>
      <c r="BR26" s="105">
        <v>0</v>
      </c>
      <c r="BS26" s="105">
        <v>0</v>
      </c>
      <c r="BT26" s="105">
        <v>0</v>
      </c>
      <c r="BU26" s="105">
        <v>0</v>
      </c>
      <c r="BV26" s="105">
        <v>0</v>
      </c>
      <c r="BW26" s="105">
        <v>0</v>
      </c>
      <c r="BX26" s="105">
        <v>0</v>
      </c>
    </row>
    <row r="27" spans="1:76">
      <c r="A27" s="106" t="s">
        <v>5443</v>
      </c>
      <c r="B27" s="105" t="s">
        <v>15</v>
      </c>
      <c r="D27" s="105" t="s">
        <v>4967</v>
      </c>
      <c r="E27" s="105" t="s">
        <v>4968</v>
      </c>
      <c r="F27" s="105" t="s">
        <v>4973</v>
      </c>
      <c r="G27" s="105" t="s">
        <v>4983</v>
      </c>
      <c r="H27" s="105" t="s">
        <v>4984</v>
      </c>
      <c r="I27" s="105" t="s">
        <v>241</v>
      </c>
      <c r="M27" s="105">
        <v>0.23333333333333331</v>
      </c>
      <c r="N27" s="105">
        <v>0</v>
      </c>
      <c r="O27" s="105">
        <v>0</v>
      </c>
      <c r="P27" s="105">
        <v>161.26617880333831</v>
      </c>
      <c r="Q27" s="105">
        <v>1316.2338545299947</v>
      </c>
      <c r="R27" s="105">
        <v>0</v>
      </c>
      <c r="S27" s="105">
        <v>0</v>
      </c>
      <c r="T27" s="105">
        <v>0</v>
      </c>
      <c r="U27" s="105">
        <v>0.46666666666666662</v>
      </c>
      <c r="V27" s="105">
        <v>0</v>
      </c>
      <c r="W27" s="105">
        <v>0</v>
      </c>
      <c r="X27" s="105">
        <v>0</v>
      </c>
      <c r="Y27" s="105">
        <v>1160.9937586189426</v>
      </c>
      <c r="Z27" s="105">
        <v>2100.4562606881746</v>
      </c>
      <c r="AA27" s="105">
        <v>1487.1626491774982</v>
      </c>
      <c r="AB27" s="105">
        <v>1469.4423412419608</v>
      </c>
      <c r="AC27" s="105">
        <v>1168.4891688297459</v>
      </c>
      <c r="AD27" s="105">
        <v>1762.2286709457776</v>
      </c>
      <c r="AE27" s="105">
        <v>3235.4173614451906</v>
      </c>
      <c r="AF27" s="105">
        <v>2610.0140772525633</v>
      </c>
      <c r="AG27" s="105">
        <v>2250.146067189572</v>
      </c>
      <c r="AH27" s="105">
        <v>2250.146067189572</v>
      </c>
      <c r="AI27" s="105">
        <v>810.66353811809722</v>
      </c>
      <c r="AJ27" s="105">
        <v>810.66353811809722</v>
      </c>
      <c r="AK27" s="105">
        <v>795.88455876657997</v>
      </c>
      <c r="AL27" s="105">
        <v>816.37371755838592</v>
      </c>
      <c r="AM27" s="105">
        <v>821.65874141122038</v>
      </c>
      <c r="AN27" s="105">
        <v>843.17903078654558</v>
      </c>
      <c r="AO27" s="105">
        <v>840.36961862623912</v>
      </c>
      <c r="AP27" s="105">
        <v>779.89255807895051</v>
      </c>
      <c r="AQ27" s="105">
        <v>762.45607628231187</v>
      </c>
      <c r="AR27" s="105">
        <v>762.45607628231187</v>
      </c>
      <c r="AS27" s="105">
        <v>762.45607628231187</v>
      </c>
      <c r="AT27" s="105">
        <v>773.4134090135334</v>
      </c>
      <c r="AU27" s="105">
        <v>690.32410421832276</v>
      </c>
      <c r="AV27" s="105">
        <v>690.32410421832276</v>
      </c>
      <c r="AW27" s="105">
        <v>739.86628244047063</v>
      </c>
      <c r="AX27" s="105">
        <v>0</v>
      </c>
      <c r="AY27" s="105">
        <v>0</v>
      </c>
      <c r="AZ27" s="105">
        <v>0</v>
      </c>
      <c r="BA27" s="105">
        <v>0</v>
      </c>
      <c r="BB27" s="105">
        <v>0</v>
      </c>
      <c r="BC27" s="105">
        <v>0</v>
      </c>
      <c r="BD27" s="105">
        <v>0</v>
      </c>
      <c r="BE27" s="105">
        <v>0</v>
      </c>
      <c r="BF27" s="105">
        <v>0</v>
      </c>
      <c r="BG27" s="105">
        <v>0</v>
      </c>
      <c r="BH27" s="105">
        <v>0</v>
      </c>
      <c r="BI27" s="105">
        <v>0</v>
      </c>
      <c r="BJ27" s="105">
        <v>0</v>
      </c>
      <c r="BK27" s="105">
        <v>0</v>
      </c>
      <c r="BL27" s="105">
        <v>0</v>
      </c>
      <c r="BM27" s="105">
        <v>0</v>
      </c>
      <c r="BN27" s="105">
        <v>0</v>
      </c>
      <c r="BO27" s="105">
        <v>0</v>
      </c>
      <c r="BP27" s="105">
        <v>0</v>
      </c>
      <c r="BQ27" s="105">
        <v>0</v>
      </c>
      <c r="BR27" s="105">
        <v>0</v>
      </c>
      <c r="BS27" s="105">
        <v>0</v>
      </c>
      <c r="BT27" s="105">
        <v>0</v>
      </c>
      <c r="BU27" s="105">
        <v>0</v>
      </c>
      <c r="BV27" s="105">
        <v>0</v>
      </c>
      <c r="BW27" s="105">
        <v>0</v>
      </c>
      <c r="BX27" s="105">
        <v>0</v>
      </c>
    </row>
    <row r="28" spans="1:76">
      <c r="A28" s="106" t="s">
        <v>5443</v>
      </c>
      <c r="B28" s="105" t="s">
        <v>2639</v>
      </c>
      <c r="D28" s="105" t="s">
        <v>4967</v>
      </c>
      <c r="E28" s="105" t="s">
        <v>4968</v>
      </c>
      <c r="F28" s="105" t="s">
        <v>4973</v>
      </c>
      <c r="G28" s="105" t="s">
        <v>4983</v>
      </c>
      <c r="H28" s="105" t="s">
        <v>4984</v>
      </c>
      <c r="I28" s="105" t="s">
        <v>249</v>
      </c>
      <c r="M28" s="105">
        <v>3.0301692541856919</v>
      </c>
      <c r="N28" s="105">
        <v>0</v>
      </c>
      <c r="O28" s="105">
        <v>0</v>
      </c>
      <c r="P28" s="105">
        <v>0</v>
      </c>
      <c r="Q28" s="105">
        <v>0</v>
      </c>
      <c r="R28" s="105">
        <v>0</v>
      </c>
      <c r="S28" s="105">
        <v>0</v>
      </c>
      <c r="T28" s="105">
        <v>0</v>
      </c>
      <c r="U28" s="105">
        <v>0</v>
      </c>
      <c r="V28" s="105">
        <v>0</v>
      </c>
      <c r="W28" s="105">
        <v>0</v>
      </c>
      <c r="X28" s="105">
        <v>0</v>
      </c>
      <c r="Y28" s="105">
        <v>10918.020143617734</v>
      </c>
      <c r="Z28" s="105">
        <v>30488.857903269793</v>
      </c>
      <c r="AA28" s="105">
        <v>29205.678907209953</v>
      </c>
      <c r="AB28" s="105">
        <v>29205.678907209953</v>
      </c>
      <c r="AC28" s="105">
        <v>25304.814759188033</v>
      </c>
      <c r="AD28" s="105">
        <v>19710.154336367123</v>
      </c>
      <c r="AE28" s="105">
        <v>18641.731678607914</v>
      </c>
      <c r="AF28" s="105">
        <v>29566.404506991374</v>
      </c>
      <c r="AG28" s="105">
        <v>27224.60283918216</v>
      </c>
      <c r="AH28" s="105">
        <v>28507.781835242007</v>
      </c>
      <c r="AI28" s="105">
        <v>30133.141896917798</v>
      </c>
      <c r="AJ28" s="105">
        <v>23623.303695609218</v>
      </c>
      <c r="AK28" s="105">
        <v>13643.749488954832</v>
      </c>
      <c r="AL28" s="105">
        <v>10127.995611785886</v>
      </c>
      <c r="AM28" s="105">
        <v>6612.241734616935</v>
      </c>
      <c r="AN28" s="105">
        <v>6612.241734616935</v>
      </c>
      <c r="AO28" s="105">
        <v>11274.458753634357</v>
      </c>
      <c r="AP28" s="105">
        <v>11274.458753634357</v>
      </c>
      <c r="AQ28" s="105">
        <v>19668.114744965431</v>
      </c>
      <c r="AR28" s="105">
        <v>29344.949732356348</v>
      </c>
      <c r="AS28" s="105">
        <v>29344.949732356348</v>
      </c>
      <c r="AT28" s="105">
        <v>29344.949732356348</v>
      </c>
      <c r="AU28" s="105">
        <v>29344.949732356348</v>
      </c>
      <c r="AV28" s="105">
        <v>19668.114744965431</v>
      </c>
      <c r="AW28" s="105">
        <v>11274.458753634357</v>
      </c>
      <c r="AX28" s="105">
        <v>11274.458753634357</v>
      </c>
      <c r="AY28" s="105">
        <v>11274.458753634357</v>
      </c>
      <c r="AZ28" s="105">
        <v>11274.458753634357</v>
      </c>
      <c r="BA28" s="105">
        <v>0</v>
      </c>
      <c r="BB28" s="105">
        <v>0</v>
      </c>
      <c r="BC28" s="105">
        <v>0</v>
      </c>
      <c r="BD28" s="105">
        <v>0</v>
      </c>
      <c r="BE28" s="105">
        <v>0</v>
      </c>
      <c r="BF28" s="105">
        <v>0</v>
      </c>
      <c r="BG28" s="105">
        <v>0</v>
      </c>
      <c r="BH28" s="105">
        <v>0</v>
      </c>
      <c r="BI28" s="105">
        <v>0</v>
      </c>
      <c r="BJ28" s="105">
        <v>0</v>
      </c>
      <c r="BK28" s="105">
        <v>0</v>
      </c>
      <c r="BL28" s="105">
        <v>0</v>
      </c>
      <c r="BM28" s="105">
        <v>0</v>
      </c>
      <c r="BN28" s="105">
        <v>0</v>
      </c>
      <c r="BO28" s="105">
        <v>0</v>
      </c>
      <c r="BP28" s="105">
        <v>0</v>
      </c>
      <c r="BQ28" s="105">
        <v>0</v>
      </c>
      <c r="BR28" s="105">
        <v>0</v>
      </c>
      <c r="BS28" s="105">
        <v>0</v>
      </c>
      <c r="BT28" s="105">
        <v>0</v>
      </c>
      <c r="BU28" s="105">
        <v>0</v>
      </c>
      <c r="BV28" s="105">
        <v>0</v>
      </c>
      <c r="BW28" s="105">
        <v>0</v>
      </c>
      <c r="BX28" s="105">
        <v>0</v>
      </c>
    </row>
    <row r="29" spans="1:76">
      <c r="A29" s="106" t="s">
        <v>5443</v>
      </c>
      <c r="B29" s="105" t="s">
        <v>2640</v>
      </c>
      <c r="D29" s="105" t="s">
        <v>4967</v>
      </c>
      <c r="E29" s="105" t="s">
        <v>4968</v>
      </c>
      <c r="F29" s="105" t="s">
        <v>4973</v>
      </c>
      <c r="G29" s="105" t="s">
        <v>4983</v>
      </c>
      <c r="H29" s="105" t="s">
        <v>4984</v>
      </c>
      <c r="I29" s="105" t="s">
        <v>253</v>
      </c>
      <c r="M29" s="105">
        <v>6.7863999999999995</v>
      </c>
      <c r="N29" s="105">
        <v>0</v>
      </c>
      <c r="O29" s="105">
        <v>0</v>
      </c>
      <c r="P29" s="105">
        <v>0</v>
      </c>
      <c r="Q29" s="105">
        <v>0</v>
      </c>
      <c r="R29" s="105">
        <v>0</v>
      </c>
      <c r="S29" s="105">
        <v>0</v>
      </c>
      <c r="T29" s="105">
        <v>0</v>
      </c>
      <c r="U29" s="105">
        <v>0</v>
      </c>
      <c r="V29" s="105">
        <v>0</v>
      </c>
      <c r="W29" s="105">
        <v>0</v>
      </c>
      <c r="X29" s="105">
        <v>0</v>
      </c>
      <c r="Y29" s="105">
        <v>3048.976443308271</v>
      </c>
      <c r="Z29" s="105">
        <v>5609.5764423725977</v>
      </c>
      <c r="AA29" s="105">
        <v>5345.2640213199657</v>
      </c>
      <c r="AB29" s="105">
        <v>5345.2640213199657</v>
      </c>
      <c r="AC29" s="105">
        <v>4541.7542613199657</v>
      </c>
      <c r="AD29" s="105">
        <v>3389.3521055304932</v>
      </c>
      <c r="AE29" s="105">
        <v>3191.5583104427737</v>
      </c>
      <c r="AF29" s="105">
        <v>3993.4821959164583</v>
      </c>
      <c r="AG29" s="105">
        <v>3511.1120274954055</v>
      </c>
      <c r="AH29" s="105">
        <v>3775.4244485480372</v>
      </c>
      <c r="AI29" s="105">
        <v>4110.2201818813701</v>
      </c>
      <c r="AJ29" s="105">
        <v>3493.4911994252302</v>
      </c>
      <c r="AK29" s="105">
        <v>2162.0614304427736</v>
      </c>
      <c r="AL29" s="105">
        <v>2162.0614304427736</v>
      </c>
      <c r="AM29" s="105">
        <v>2162.0614304427736</v>
      </c>
      <c r="AN29" s="105">
        <v>2162.0614304427736</v>
      </c>
      <c r="AO29" s="105">
        <v>3122.3965602673352</v>
      </c>
      <c r="AP29" s="105">
        <v>3122.3965602673352</v>
      </c>
      <c r="AQ29" s="105">
        <v>3386.7089813199668</v>
      </c>
      <c r="AR29" s="105">
        <v>3915.3338234252292</v>
      </c>
      <c r="AS29" s="105">
        <v>3915.3338234252301</v>
      </c>
      <c r="AT29" s="105">
        <v>3915.3338234252292</v>
      </c>
      <c r="AU29" s="105">
        <v>3915.3338234252301</v>
      </c>
      <c r="AV29" s="105">
        <v>3386.7089813199668</v>
      </c>
      <c r="AW29" s="105">
        <v>3122.3965602673352</v>
      </c>
      <c r="AX29" s="105">
        <v>3122.3965602673352</v>
      </c>
      <c r="AY29" s="105">
        <v>3122.3965602673352</v>
      </c>
      <c r="AZ29" s="105">
        <v>3122.3965602673352</v>
      </c>
      <c r="BA29" s="105">
        <v>0</v>
      </c>
      <c r="BB29" s="105">
        <v>0</v>
      </c>
      <c r="BC29" s="105">
        <v>0</v>
      </c>
      <c r="BD29" s="105">
        <v>0</v>
      </c>
      <c r="BE29" s="105">
        <v>0</v>
      </c>
      <c r="BF29" s="105">
        <v>0</v>
      </c>
      <c r="BG29" s="105">
        <v>0</v>
      </c>
      <c r="BH29" s="105">
        <v>0</v>
      </c>
      <c r="BI29" s="105">
        <v>0</v>
      </c>
      <c r="BJ29" s="105">
        <v>0</v>
      </c>
      <c r="BK29" s="105">
        <v>0</v>
      </c>
      <c r="BL29" s="105">
        <v>0</v>
      </c>
      <c r="BM29" s="105">
        <v>0</v>
      </c>
      <c r="BN29" s="105">
        <v>0</v>
      </c>
      <c r="BO29" s="105">
        <v>0</v>
      </c>
      <c r="BP29" s="105">
        <v>0</v>
      </c>
      <c r="BQ29" s="105">
        <v>0</v>
      </c>
      <c r="BR29" s="105">
        <v>0</v>
      </c>
      <c r="BS29" s="105">
        <v>0</v>
      </c>
      <c r="BT29" s="105">
        <v>0</v>
      </c>
      <c r="BU29" s="105">
        <v>0</v>
      </c>
      <c r="BV29" s="105">
        <v>0</v>
      </c>
      <c r="BW29" s="105">
        <v>0</v>
      </c>
      <c r="BX29" s="105">
        <v>0</v>
      </c>
    </row>
    <row r="30" spans="1:76">
      <c r="A30" s="106" t="s">
        <v>5443</v>
      </c>
      <c r="B30" s="105" t="s">
        <v>2641</v>
      </c>
      <c r="D30" s="105" t="s">
        <v>4967</v>
      </c>
      <c r="E30" s="105" t="s">
        <v>4968</v>
      </c>
      <c r="F30" s="105" t="s">
        <v>4973</v>
      </c>
      <c r="G30" s="105" t="s">
        <v>4983</v>
      </c>
      <c r="H30" s="105" t="s">
        <v>4984</v>
      </c>
      <c r="I30" s="105" t="s">
        <v>257</v>
      </c>
      <c r="M30" s="105">
        <v>0</v>
      </c>
      <c r="N30" s="105">
        <v>0</v>
      </c>
      <c r="O30" s="105">
        <v>0</v>
      </c>
      <c r="P30" s="105">
        <v>0</v>
      </c>
      <c r="Q30" s="105">
        <v>0</v>
      </c>
      <c r="R30" s="105">
        <v>0</v>
      </c>
      <c r="S30" s="105">
        <v>0</v>
      </c>
      <c r="T30" s="105">
        <v>0</v>
      </c>
      <c r="U30" s="105">
        <v>0</v>
      </c>
      <c r="V30" s="105">
        <v>0</v>
      </c>
      <c r="W30" s="105">
        <v>0</v>
      </c>
      <c r="X30" s="105">
        <v>0</v>
      </c>
      <c r="Y30" s="105">
        <v>0</v>
      </c>
      <c r="Z30" s="105">
        <v>0</v>
      </c>
      <c r="AA30" s="105">
        <v>0</v>
      </c>
      <c r="AB30" s="105">
        <v>0</v>
      </c>
      <c r="AC30" s="105">
        <v>0</v>
      </c>
      <c r="AD30" s="105">
        <v>0</v>
      </c>
      <c r="AE30" s="105">
        <v>0</v>
      </c>
      <c r="AF30" s="105">
        <v>0</v>
      </c>
      <c r="AG30" s="105">
        <v>0</v>
      </c>
      <c r="AH30" s="105">
        <v>0</v>
      </c>
      <c r="AI30" s="105">
        <v>0</v>
      </c>
      <c r="AJ30" s="105">
        <v>0</v>
      </c>
      <c r="AK30" s="105">
        <v>0</v>
      </c>
      <c r="AL30" s="105">
        <v>0</v>
      </c>
      <c r="AM30" s="105">
        <v>0</v>
      </c>
      <c r="AN30" s="105">
        <v>0</v>
      </c>
      <c r="AO30" s="105">
        <v>0</v>
      </c>
      <c r="AP30" s="105">
        <v>0</v>
      </c>
      <c r="AQ30" s="105">
        <v>0</v>
      </c>
      <c r="AR30" s="105">
        <v>0</v>
      </c>
      <c r="AS30" s="105">
        <v>0</v>
      </c>
      <c r="AT30" s="105">
        <v>0</v>
      </c>
      <c r="AU30" s="105">
        <v>0</v>
      </c>
      <c r="AV30" s="105">
        <v>0</v>
      </c>
      <c r="AW30" s="105">
        <v>0</v>
      </c>
      <c r="AX30" s="105">
        <v>0</v>
      </c>
      <c r="AY30" s="105">
        <v>0</v>
      </c>
      <c r="AZ30" s="105">
        <v>0</v>
      </c>
      <c r="BA30" s="105">
        <v>0</v>
      </c>
      <c r="BB30" s="105">
        <v>0</v>
      </c>
      <c r="BC30" s="105">
        <v>0</v>
      </c>
      <c r="BD30" s="105">
        <v>0</v>
      </c>
      <c r="BE30" s="105">
        <v>0</v>
      </c>
      <c r="BF30" s="105">
        <v>0</v>
      </c>
      <c r="BG30" s="105">
        <v>0</v>
      </c>
      <c r="BH30" s="105">
        <v>0</v>
      </c>
      <c r="BI30" s="105">
        <v>0</v>
      </c>
      <c r="BJ30" s="105">
        <v>0</v>
      </c>
      <c r="BK30" s="105">
        <v>0</v>
      </c>
      <c r="BL30" s="105">
        <v>0</v>
      </c>
      <c r="BM30" s="105">
        <v>0</v>
      </c>
      <c r="BN30" s="105">
        <v>0</v>
      </c>
      <c r="BO30" s="105">
        <v>0</v>
      </c>
      <c r="BP30" s="105">
        <v>0</v>
      </c>
      <c r="BQ30" s="105">
        <v>0</v>
      </c>
      <c r="BR30" s="105">
        <v>0</v>
      </c>
      <c r="BS30" s="105">
        <v>0</v>
      </c>
      <c r="BT30" s="105">
        <v>0</v>
      </c>
      <c r="BU30" s="105">
        <v>0</v>
      </c>
      <c r="BV30" s="105">
        <v>0</v>
      </c>
      <c r="BW30" s="105">
        <v>0</v>
      </c>
      <c r="BX30" s="105">
        <v>0</v>
      </c>
    </row>
    <row r="31" spans="1:76">
      <c r="A31" s="106" t="s">
        <v>5443</v>
      </c>
      <c r="B31" s="105" t="s">
        <v>2642</v>
      </c>
      <c r="D31" s="105" t="s">
        <v>4967</v>
      </c>
      <c r="E31" s="105" t="s">
        <v>4968</v>
      </c>
      <c r="F31" s="105" t="s">
        <v>4973</v>
      </c>
      <c r="G31" s="105" t="s">
        <v>4983</v>
      </c>
      <c r="H31" s="105" t="s">
        <v>4984</v>
      </c>
      <c r="I31" s="105" t="s">
        <v>262</v>
      </c>
      <c r="M31" s="105">
        <v>0</v>
      </c>
      <c r="N31" s="105">
        <v>0</v>
      </c>
      <c r="O31" s="105">
        <v>0</v>
      </c>
      <c r="P31" s="105">
        <v>0</v>
      </c>
      <c r="Q31" s="105">
        <v>0</v>
      </c>
      <c r="R31" s="105">
        <v>0</v>
      </c>
      <c r="S31" s="105">
        <v>0</v>
      </c>
      <c r="T31" s="105">
        <v>0</v>
      </c>
      <c r="U31" s="105">
        <v>0</v>
      </c>
      <c r="V31" s="105">
        <v>0</v>
      </c>
      <c r="W31" s="105">
        <v>0</v>
      </c>
      <c r="X31" s="105">
        <v>0</v>
      </c>
      <c r="Y31" s="105">
        <v>0</v>
      </c>
      <c r="Z31" s="105">
        <v>0</v>
      </c>
      <c r="AA31" s="105">
        <v>0</v>
      </c>
      <c r="AB31" s="105">
        <v>0</v>
      </c>
      <c r="AC31" s="105">
        <v>0</v>
      </c>
      <c r="AD31" s="105">
        <v>0</v>
      </c>
      <c r="AE31" s="105">
        <v>0</v>
      </c>
      <c r="AF31" s="105">
        <v>0</v>
      </c>
      <c r="AG31" s="105">
        <v>0</v>
      </c>
      <c r="AH31" s="105">
        <v>0</v>
      </c>
      <c r="AI31" s="105">
        <v>0</v>
      </c>
      <c r="AJ31" s="105">
        <v>0</v>
      </c>
      <c r="AK31" s="105">
        <v>0</v>
      </c>
      <c r="AL31" s="105">
        <v>0</v>
      </c>
      <c r="AM31" s="105">
        <v>0</v>
      </c>
      <c r="AN31" s="105">
        <v>0</v>
      </c>
      <c r="AO31" s="105">
        <v>0</v>
      </c>
      <c r="AP31" s="105">
        <v>0</v>
      </c>
      <c r="AQ31" s="105">
        <v>0</v>
      </c>
      <c r="AR31" s="105">
        <v>0</v>
      </c>
      <c r="AS31" s="105">
        <v>0</v>
      </c>
      <c r="AT31" s="105">
        <v>0</v>
      </c>
      <c r="AU31" s="105">
        <v>0</v>
      </c>
      <c r="AV31" s="105">
        <v>0</v>
      </c>
      <c r="AW31" s="105">
        <v>0</v>
      </c>
      <c r="AX31" s="105">
        <v>0</v>
      </c>
      <c r="AY31" s="105">
        <v>0</v>
      </c>
      <c r="AZ31" s="105">
        <v>0</v>
      </c>
      <c r="BA31" s="105">
        <v>0</v>
      </c>
      <c r="BB31" s="105">
        <v>0</v>
      </c>
      <c r="BC31" s="105">
        <v>0</v>
      </c>
      <c r="BD31" s="105">
        <v>0</v>
      </c>
      <c r="BE31" s="105">
        <v>0</v>
      </c>
      <c r="BF31" s="105">
        <v>0</v>
      </c>
      <c r="BG31" s="105">
        <v>0</v>
      </c>
      <c r="BH31" s="105">
        <v>0</v>
      </c>
      <c r="BI31" s="105">
        <v>0</v>
      </c>
      <c r="BJ31" s="105">
        <v>0</v>
      </c>
      <c r="BK31" s="105">
        <v>0</v>
      </c>
      <c r="BL31" s="105">
        <v>0</v>
      </c>
      <c r="BM31" s="105">
        <v>0</v>
      </c>
      <c r="BN31" s="105">
        <v>0</v>
      </c>
      <c r="BO31" s="105">
        <v>0</v>
      </c>
      <c r="BP31" s="105">
        <v>0</v>
      </c>
      <c r="BQ31" s="105">
        <v>0</v>
      </c>
      <c r="BR31" s="105">
        <v>0</v>
      </c>
      <c r="BS31" s="105">
        <v>0</v>
      </c>
      <c r="BT31" s="105">
        <v>0</v>
      </c>
      <c r="BU31" s="105">
        <v>0</v>
      </c>
      <c r="BV31" s="105">
        <v>0</v>
      </c>
      <c r="BW31" s="105">
        <v>0</v>
      </c>
      <c r="BX31" s="105">
        <v>0</v>
      </c>
    </row>
    <row r="32" spans="1:76">
      <c r="A32" s="106" t="s">
        <v>5443</v>
      </c>
      <c r="B32" s="105" t="s">
        <v>2643</v>
      </c>
      <c r="D32" s="105" t="s">
        <v>4967</v>
      </c>
      <c r="E32" s="105" t="s">
        <v>4968</v>
      </c>
      <c r="F32" s="105" t="s">
        <v>4973</v>
      </c>
      <c r="G32" s="105" t="s">
        <v>4983</v>
      </c>
      <c r="H32" s="105" t="s">
        <v>4984</v>
      </c>
      <c r="I32" s="105" t="s">
        <v>266</v>
      </c>
      <c r="M32" s="105">
        <v>0</v>
      </c>
      <c r="N32" s="105">
        <v>0</v>
      </c>
      <c r="O32" s="105">
        <v>0</v>
      </c>
      <c r="P32" s="105">
        <v>0</v>
      </c>
      <c r="Q32" s="105">
        <v>0</v>
      </c>
      <c r="R32" s="105">
        <v>0</v>
      </c>
      <c r="S32" s="105">
        <v>0</v>
      </c>
      <c r="T32" s="105">
        <v>0</v>
      </c>
      <c r="U32" s="105">
        <v>0</v>
      </c>
      <c r="V32" s="105">
        <v>0</v>
      </c>
      <c r="W32" s="105">
        <v>0</v>
      </c>
      <c r="X32" s="105">
        <v>0</v>
      </c>
      <c r="Y32" s="105">
        <v>0</v>
      </c>
      <c r="Z32" s="105">
        <v>0</v>
      </c>
      <c r="AA32" s="105">
        <v>0</v>
      </c>
      <c r="AB32" s="105">
        <v>0</v>
      </c>
      <c r="AC32" s="105">
        <v>0</v>
      </c>
      <c r="AD32" s="105">
        <v>0</v>
      </c>
      <c r="AE32" s="105">
        <v>0</v>
      </c>
      <c r="AF32" s="105">
        <v>0</v>
      </c>
      <c r="AG32" s="105">
        <v>0</v>
      </c>
      <c r="AH32" s="105">
        <v>0</v>
      </c>
      <c r="AI32" s="105">
        <v>0</v>
      </c>
      <c r="AJ32" s="105">
        <v>0</v>
      </c>
      <c r="AK32" s="105">
        <v>0</v>
      </c>
      <c r="AL32" s="105">
        <v>0</v>
      </c>
      <c r="AM32" s="105">
        <v>0</v>
      </c>
      <c r="AN32" s="105">
        <v>0</v>
      </c>
      <c r="AO32" s="105">
        <v>0</v>
      </c>
      <c r="AP32" s="105">
        <v>0</v>
      </c>
      <c r="AQ32" s="105">
        <v>0</v>
      </c>
      <c r="AR32" s="105">
        <v>0</v>
      </c>
      <c r="AS32" s="105">
        <v>0</v>
      </c>
      <c r="AT32" s="105">
        <v>0</v>
      </c>
      <c r="AU32" s="105">
        <v>0</v>
      </c>
      <c r="AV32" s="105">
        <v>0</v>
      </c>
      <c r="AW32" s="105">
        <v>0</v>
      </c>
      <c r="AX32" s="105">
        <v>0</v>
      </c>
      <c r="AY32" s="105">
        <v>0</v>
      </c>
      <c r="AZ32" s="105">
        <v>0</v>
      </c>
      <c r="BA32" s="105">
        <v>0</v>
      </c>
      <c r="BB32" s="105">
        <v>0</v>
      </c>
      <c r="BC32" s="105">
        <v>0</v>
      </c>
      <c r="BD32" s="105">
        <v>0</v>
      </c>
      <c r="BE32" s="105">
        <v>0</v>
      </c>
      <c r="BF32" s="105">
        <v>0</v>
      </c>
      <c r="BG32" s="105">
        <v>0</v>
      </c>
      <c r="BH32" s="105">
        <v>0</v>
      </c>
      <c r="BI32" s="105">
        <v>0</v>
      </c>
      <c r="BJ32" s="105">
        <v>0</v>
      </c>
      <c r="BK32" s="105">
        <v>0</v>
      </c>
      <c r="BL32" s="105">
        <v>0</v>
      </c>
      <c r="BM32" s="105">
        <v>0</v>
      </c>
      <c r="BN32" s="105">
        <v>0</v>
      </c>
      <c r="BO32" s="105">
        <v>0</v>
      </c>
      <c r="BP32" s="105">
        <v>0</v>
      </c>
      <c r="BQ32" s="105">
        <v>0</v>
      </c>
      <c r="BR32" s="105">
        <v>0</v>
      </c>
      <c r="BS32" s="105">
        <v>0</v>
      </c>
      <c r="BT32" s="105">
        <v>0</v>
      </c>
      <c r="BU32" s="105">
        <v>0</v>
      </c>
      <c r="BV32" s="105">
        <v>0</v>
      </c>
      <c r="BW32" s="105">
        <v>0</v>
      </c>
      <c r="BX32" s="105">
        <v>0</v>
      </c>
    </row>
    <row r="33" spans="1:76">
      <c r="A33" s="106" t="s">
        <v>5443</v>
      </c>
      <c r="B33" s="105" t="s">
        <v>2644</v>
      </c>
      <c r="D33" s="105" t="s">
        <v>4967</v>
      </c>
      <c r="E33" s="105" t="s">
        <v>4968</v>
      </c>
      <c r="F33" s="105" t="s">
        <v>4973</v>
      </c>
      <c r="G33" s="105" t="s">
        <v>4983</v>
      </c>
      <c r="H33" s="105" t="s">
        <v>4984</v>
      </c>
      <c r="I33" s="105" t="s">
        <v>271</v>
      </c>
      <c r="M33" s="105">
        <v>0</v>
      </c>
      <c r="N33" s="105">
        <v>0</v>
      </c>
      <c r="O33" s="105">
        <v>0</v>
      </c>
      <c r="P33" s="105">
        <v>0</v>
      </c>
      <c r="Q33" s="105">
        <v>0</v>
      </c>
      <c r="R33" s="105">
        <v>0</v>
      </c>
      <c r="S33" s="105">
        <v>0</v>
      </c>
      <c r="T33" s="105">
        <v>0</v>
      </c>
      <c r="U33" s="105">
        <v>0</v>
      </c>
      <c r="V33" s="105">
        <v>0</v>
      </c>
      <c r="W33" s="105">
        <v>0</v>
      </c>
      <c r="X33" s="105">
        <v>0</v>
      </c>
      <c r="Y33" s="105">
        <v>0</v>
      </c>
      <c r="Z33" s="105">
        <v>0</v>
      </c>
      <c r="AA33" s="105">
        <v>0</v>
      </c>
      <c r="AB33" s="105">
        <v>0</v>
      </c>
      <c r="AC33" s="105">
        <v>0</v>
      </c>
      <c r="AD33" s="105">
        <v>0</v>
      </c>
      <c r="AE33" s="105">
        <v>0</v>
      </c>
      <c r="AF33" s="105">
        <v>0</v>
      </c>
      <c r="AG33" s="105">
        <v>0</v>
      </c>
      <c r="AH33" s="105">
        <v>0</v>
      </c>
      <c r="AI33" s="105">
        <v>0</v>
      </c>
      <c r="AJ33" s="105">
        <v>0</v>
      </c>
      <c r="AK33" s="105">
        <v>0</v>
      </c>
      <c r="AL33" s="105">
        <v>0</v>
      </c>
      <c r="AM33" s="105">
        <v>0</v>
      </c>
      <c r="AN33" s="105">
        <v>0</v>
      </c>
      <c r="AO33" s="105">
        <v>0</v>
      </c>
      <c r="AP33" s="105">
        <v>0</v>
      </c>
      <c r="AQ33" s="105">
        <v>0</v>
      </c>
      <c r="AR33" s="105">
        <v>0</v>
      </c>
      <c r="AS33" s="105">
        <v>0</v>
      </c>
      <c r="AT33" s="105">
        <v>0</v>
      </c>
      <c r="AU33" s="105">
        <v>0</v>
      </c>
      <c r="AV33" s="105">
        <v>0</v>
      </c>
      <c r="AW33" s="105">
        <v>0</v>
      </c>
      <c r="AX33" s="105">
        <v>0</v>
      </c>
      <c r="AY33" s="105">
        <v>0</v>
      </c>
      <c r="AZ33" s="105">
        <v>0</v>
      </c>
      <c r="BA33" s="105">
        <v>0</v>
      </c>
      <c r="BB33" s="105">
        <v>0</v>
      </c>
      <c r="BC33" s="105">
        <v>0</v>
      </c>
      <c r="BD33" s="105">
        <v>0</v>
      </c>
      <c r="BE33" s="105">
        <v>0</v>
      </c>
      <c r="BF33" s="105">
        <v>0</v>
      </c>
      <c r="BG33" s="105">
        <v>0</v>
      </c>
      <c r="BH33" s="105">
        <v>0</v>
      </c>
      <c r="BI33" s="105">
        <v>0</v>
      </c>
      <c r="BJ33" s="105">
        <v>0</v>
      </c>
      <c r="BK33" s="105">
        <v>0</v>
      </c>
      <c r="BL33" s="105">
        <v>0</v>
      </c>
      <c r="BM33" s="105">
        <v>0</v>
      </c>
      <c r="BN33" s="105">
        <v>0</v>
      </c>
      <c r="BO33" s="105">
        <v>0</v>
      </c>
      <c r="BP33" s="105">
        <v>0</v>
      </c>
      <c r="BQ33" s="105">
        <v>0</v>
      </c>
      <c r="BR33" s="105">
        <v>0</v>
      </c>
      <c r="BS33" s="105">
        <v>0</v>
      </c>
      <c r="BT33" s="105">
        <v>0</v>
      </c>
      <c r="BU33" s="105">
        <v>0</v>
      </c>
      <c r="BV33" s="105">
        <v>0</v>
      </c>
      <c r="BW33" s="105">
        <v>0</v>
      </c>
      <c r="BX33" s="105">
        <v>0</v>
      </c>
    </row>
    <row r="34" spans="1:76">
      <c r="A34" s="106" t="s">
        <v>5443</v>
      </c>
      <c r="B34" s="105" t="s">
        <v>2645</v>
      </c>
      <c r="D34" s="105" t="s">
        <v>4967</v>
      </c>
      <c r="E34" s="105" t="s">
        <v>4968</v>
      </c>
      <c r="F34" s="105" t="s">
        <v>4973</v>
      </c>
      <c r="G34" s="105" t="s">
        <v>4983</v>
      </c>
      <c r="H34" s="105" t="s">
        <v>4984</v>
      </c>
      <c r="I34" s="105" t="s">
        <v>277</v>
      </c>
      <c r="M34" s="105">
        <v>0</v>
      </c>
      <c r="N34" s="105">
        <v>0</v>
      </c>
      <c r="O34" s="105">
        <v>0</v>
      </c>
      <c r="P34" s="105">
        <v>0</v>
      </c>
      <c r="Q34" s="105">
        <v>0</v>
      </c>
      <c r="R34" s="105">
        <v>0</v>
      </c>
      <c r="S34" s="105">
        <v>0</v>
      </c>
      <c r="T34" s="105">
        <v>0</v>
      </c>
      <c r="U34" s="105">
        <v>0</v>
      </c>
      <c r="V34" s="105">
        <v>0</v>
      </c>
      <c r="W34" s="105">
        <v>0</v>
      </c>
      <c r="X34" s="105">
        <v>0</v>
      </c>
      <c r="Y34" s="105">
        <v>0</v>
      </c>
      <c r="Z34" s="105">
        <v>0</v>
      </c>
      <c r="AA34" s="105">
        <v>0</v>
      </c>
      <c r="AB34" s="105">
        <v>0</v>
      </c>
      <c r="AC34" s="105">
        <v>0</v>
      </c>
      <c r="AD34" s="105">
        <v>0</v>
      </c>
      <c r="AE34" s="105">
        <v>0</v>
      </c>
      <c r="AF34" s="105">
        <v>0</v>
      </c>
      <c r="AG34" s="105">
        <v>0</v>
      </c>
      <c r="AH34" s="105">
        <v>0</v>
      </c>
      <c r="AI34" s="105">
        <v>0</v>
      </c>
      <c r="AJ34" s="105">
        <v>0</v>
      </c>
      <c r="AK34" s="105">
        <v>0</v>
      </c>
      <c r="AL34" s="105">
        <v>0</v>
      </c>
      <c r="AM34" s="105">
        <v>0</v>
      </c>
      <c r="AN34" s="105">
        <v>0</v>
      </c>
      <c r="AO34" s="105">
        <v>0</v>
      </c>
      <c r="AP34" s="105">
        <v>0</v>
      </c>
      <c r="AQ34" s="105">
        <v>0</v>
      </c>
      <c r="AR34" s="105">
        <v>0</v>
      </c>
      <c r="AS34" s="105">
        <v>0</v>
      </c>
      <c r="AT34" s="105">
        <v>0</v>
      </c>
      <c r="AU34" s="105">
        <v>0</v>
      </c>
      <c r="AV34" s="105">
        <v>0</v>
      </c>
      <c r="AW34" s="105">
        <v>0</v>
      </c>
      <c r="AX34" s="105">
        <v>0</v>
      </c>
      <c r="AY34" s="105">
        <v>0</v>
      </c>
      <c r="AZ34" s="105">
        <v>0</v>
      </c>
      <c r="BA34" s="105">
        <v>0</v>
      </c>
      <c r="BB34" s="105">
        <v>0</v>
      </c>
      <c r="BC34" s="105">
        <v>0</v>
      </c>
      <c r="BD34" s="105">
        <v>0</v>
      </c>
      <c r="BE34" s="105">
        <v>0</v>
      </c>
      <c r="BF34" s="105">
        <v>0</v>
      </c>
      <c r="BG34" s="105">
        <v>0</v>
      </c>
      <c r="BH34" s="105">
        <v>0</v>
      </c>
      <c r="BI34" s="105">
        <v>0</v>
      </c>
      <c r="BJ34" s="105">
        <v>0</v>
      </c>
      <c r="BK34" s="105">
        <v>0</v>
      </c>
      <c r="BL34" s="105">
        <v>0</v>
      </c>
      <c r="BM34" s="105">
        <v>0</v>
      </c>
      <c r="BN34" s="105">
        <v>0</v>
      </c>
      <c r="BO34" s="105">
        <v>0</v>
      </c>
      <c r="BP34" s="105">
        <v>0</v>
      </c>
      <c r="BQ34" s="105">
        <v>0</v>
      </c>
      <c r="BR34" s="105">
        <v>0</v>
      </c>
      <c r="BS34" s="105">
        <v>0</v>
      </c>
      <c r="BT34" s="105">
        <v>0</v>
      </c>
      <c r="BU34" s="105">
        <v>0</v>
      </c>
      <c r="BV34" s="105">
        <v>0</v>
      </c>
      <c r="BW34" s="105">
        <v>0</v>
      </c>
      <c r="BX34" s="105">
        <v>0</v>
      </c>
    </row>
    <row r="35" spans="1:76">
      <c r="A35" s="106" t="s">
        <v>5443</v>
      </c>
      <c r="B35" s="105" t="s">
        <v>2646</v>
      </c>
      <c r="D35" s="105" t="s">
        <v>4967</v>
      </c>
      <c r="E35" s="105" t="s">
        <v>4968</v>
      </c>
      <c r="F35" s="105" t="s">
        <v>4973</v>
      </c>
      <c r="G35" s="105" t="s">
        <v>4983</v>
      </c>
      <c r="H35" s="105" t="s">
        <v>4984</v>
      </c>
      <c r="I35" s="105" t="s">
        <v>281</v>
      </c>
      <c r="M35" s="105">
        <v>0</v>
      </c>
      <c r="N35" s="105">
        <v>0</v>
      </c>
      <c r="O35" s="105">
        <v>0</v>
      </c>
      <c r="P35" s="105">
        <v>0</v>
      </c>
      <c r="Q35" s="105">
        <v>0</v>
      </c>
      <c r="R35" s="105">
        <v>0</v>
      </c>
      <c r="S35" s="105">
        <v>0</v>
      </c>
      <c r="T35" s="105">
        <v>0</v>
      </c>
      <c r="U35" s="105">
        <v>0</v>
      </c>
      <c r="V35" s="105">
        <v>0</v>
      </c>
      <c r="W35" s="105">
        <v>0</v>
      </c>
      <c r="X35" s="105">
        <v>0</v>
      </c>
      <c r="Y35" s="105">
        <v>0</v>
      </c>
      <c r="Z35" s="105">
        <v>0</v>
      </c>
      <c r="AA35" s="105">
        <v>0</v>
      </c>
      <c r="AB35" s="105">
        <v>0</v>
      </c>
      <c r="AC35" s="105">
        <v>0</v>
      </c>
      <c r="AD35" s="105">
        <v>0</v>
      </c>
      <c r="AE35" s="105">
        <v>0</v>
      </c>
      <c r="AF35" s="105">
        <v>0</v>
      </c>
      <c r="AG35" s="105">
        <v>0</v>
      </c>
      <c r="AH35" s="105">
        <v>0</v>
      </c>
      <c r="AI35" s="105">
        <v>0</v>
      </c>
      <c r="AJ35" s="105">
        <v>0</v>
      </c>
      <c r="AK35" s="105">
        <v>0</v>
      </c>
      <c r="AL35" s="105">
        <v>0</v>
      </c>
      <c r="AM35" s="105">
        <v>0</v>
      </c>
      <c r="AN35" s="105">
        <v>0</v>
      </c>
      <c r="AO35" s="105">
        <v>0</v>
      </c>
      <c r="AP35" s="105">
        <v>0</v>
      </c>
      <c r="AQ35" s="105">
        <v>0</v>
      </c>
      <c r="AR35" s="105">
        <v>0</v>
      </c>
      <c r="AS35" s="105">
        <v>0</v>
      </c>
      <c r="AT35" s="105">
        <v>0</v>
      </c>
      <c r="AU35" s="105">
        <v>0</v>
      </c>
      <c r="AV35" s="105">
        <v>0</v>
      </c>
      <c r="AW35" s="105">
        <v>0</v>
      </c>
      <c r="AX35" s="105">
        <v>0</v>
      </c>
      <c r="AY35" s="105">
        <v>0</v>
      </c>
      <c r="AZ35" s="105">
        <v>0</v>
      </c>
      <c r="BA35" s="105">
        <v>0</v>
      </c>
      <c r="BB35" s="105">
        <v>0</v>
      </c>
      <c r="BC35" s="105">
        <v>0</v>
      </c>
      <c r="BD35" s="105">
        <v>0</v>
      </c>
      <c r="BE35" s="105">
        <v>0</v>
      </c>
      <c r="BF35" s="105">
        <v>0</v>
      </c>
      <c r="BG35" s="105">
        <v>0</v>
      </c>
      <c r="BH35" s="105">
        <v>0</v>
      </c>
      <c r="BI35" s="105">
        <v>0</v>
      </c>
      <c r="BJ35" s="105">
        <v>0</v>
      </c>
      <c r="BK35" s="105">
        <v>0</v>
      </c>
      <c r="BL35" s="105">
        <v>0</v>
      </c>
      <c r="BM35" s="105">
        <v>0</v>
      </c>
      <c r="BN35" s="105">
        <v>0</v>
      </c>
      <c r="BO35" s="105">
        <v>0</v>
      </c>
      <c r="BP35" s="105">
        <v>0</v>
      </c>
      <c r="BQ35" s="105">
        <v>0</v>
      </c>
      <c r="BR35" s="105">
        <v>0</v>
      </c>
      <c r="BS35" s="105">
        <v>0</v>
      </c>
      <c r="BT35" s="105">
        <v>0</v>
      </c>
      <c r="BU35" s="105">
        <v>0</v>
      </c>
      <c r="BV35" s="105">
        <v>0</v>
      </c>
      <c r="BW35" s="105">
        <v>0</v>
      </c>
      <c r="BX35" s="105">
        <v>0</v>
      </c>
    </row>
    <row r="36" spans="1:76">
      <c r="A36" s="106" t="s">
        <v>5443</v>
      </c>
      <c r="B36" s="105" t="s">
        <v>2647</v>
      </c>
      <c r="D36" s="105" t="s">
        <v>4967</v>
      </c>
      <c r="E36" s="105" t="s">
        <v>4968</v>
      </c>
      <c r="F36" s="105" t="s">
        <v>4973</v>
      </c>
      <c r="G36" s="105" t="s">
        <v>4983</v>
      </c>
      <c r="H36" s="105" t="s">
        <v>4984</v>
      </c>
      <c r="I36" s="105" t="s">
        <v>286</v>
      </c>
      <c r="M36" s="105">
        <v>0</v>
      </c>
      <c r="N36" s="105">
        <v>0</v>
      </c>
      <c r="O36" s="105">
        <v>0</v>
      </c>
      <c r="P36" s="105">
        <v>0</v>
      </c>
      <c r="Q36" s="105">
        <v>0</v>
      </c>
      <c r="R36" s="105">
        <v>0</v>
      </c>
      <c r="S36" s="105">
        <v>0</v>
      </c>
      <c r="T36" s="105">
        <v>0</v>
      </c>
      <c r="U36" s="105">
        <v>0</v>
      </c>
      <c r="V36" s="105">
        <v>0</v>
      </c>
      <c r="W36" s="105">
        <v>0</v>
      </c>
      <c r="X36" s="105">
        <v>0</v>
      </c>
      <c r="Y36" s="105">
        <v>0</v>
      </c>
      <c r="Z36" s="105">
        <v>0</v>
      </c>
      <c r="AA36" s="105">
        <v>0</v>
      </c>
      <c r="AB36" s="105">
        <v>0</v>
      </c>
      <c r="AC36" s="105">
        <v>0</v>
      </c>
      <c r="AD36" s="105">
        <v>0</v>
      </c>
      <c r="AE36" s="105">
        <v>0</v>
      </c>
      <c r="AF36" s="105">
        <v>0</v>
      </c>
      <c r="AG36" s="105">
        <v>0</v>
      </c>
      <c r="AH36" s="105">
        <v>0</v>
      </c>
      <c r="AI36" s="105">
        <v>0</v>
      </c>
      <c r="AJ36" s="105">
        <v>0</v>
      </c>
      <c r="AK36" s="105">
        <v>0</v>
      </c>
      <c r="AL36" s="105">
        <v>0</v>
      </c>
      <c r="AM36" s="105">
        <v>0</v>
      </c>
      <c r="AN36" s="105">
        <v>0</v>
      </c>
      <c r="AO36" s="105">
        <v>0</v>
      </c>
      <c r="AP36" s="105">
        <v>0</v>
      </c>
      <c r="AQ36" s="105">
        <v>0</v>
      </c>
      <c r="AR36" s="105">
        <v>0</v>
      </c>
      <c r="AS36" s="105">
        <v>0</v>
      </c>
      <c r="AT36" s="105">
        <v>0</v>
      </c>
      <c r="AU36" s="105">
        <v>0</v>
      </c>
      <c r="AV36" s="105">
        <v>0</v>
      </c>
      <c r="AW36" s="105">
        <v>0</v>
      </c>
      <c r="AX36" s="105">
        <v>0</v>
      </c>
      <c r="AY36" s="105">
        <v>0</v>
      </c>
      <c r="AZ36" s="105">
        <v>0</v>
      </c>
      <c r="BA36" s="105">
        <v>0</v>
      </c>
      <c r="BB36" s="105">
        <v>0</v>
      </c>
      <c r="BC36" s="105">
        <v>0</v>
      </c>
      <c r="BD36" s="105">
        <v>0</v>
      </c>
      <c r="BE36" s="105">
        <v>0</v>
      </c>
      <c r="BF36" s="105">
        <v>0</v>
      </c>
      <c r="BG36" s="105">
        <v>0</v>
      </c>
      <c r="BH36" s="105">
        <v>0</v>
      </c>
      <c r="BI36" s="105">
        <v>0</v>
      </c>
      <c r="BJ36" s="105">
        <v>0</v>
      </c>
      <c r="BK36" s="105">
        <v>0</v>
      </c>
      <c r="BL36" s="105">
        <v>0</v>
      </c>
      <c r="BM36" s="105">
        <v>0</v>
      </c>
      <c r="BN36" s="105">
        <v>0</v>
      </c>
      <c r="BO36" s="105">
        <v>0</v>
      </c>
      <c r="BP36" s="105">
        <v>0</v>
      </c>
      <c r="BQ36" s="105">
        <v>0</v>
      </c>
      <c r="BR36" s="105">
        <v>0</v>
      </c>
      <c r="BS36" s="105">
        <v>0</v>
      </c>
      <c r="BT36" s="105">
        <v>0</v>
      </c>
      <c r="BU36" s="105">
        <v>0</v>
      </c>
      <c r="BV36" s="105">
        <v>0</v>
      </c>
      <c r="BW36" s="105">
        <v>0</v>
      </c>
      <c r="BX36" s="105">
        <v>0</v>
      </c>
    </row>
    <row r="37" spans="1:76">
      <c r="A37" s="106" t="s">
        <v>5443</v>
      </c>
      <c r="B37" s="105" t="s">
        <v>2648</v>
      </c>
      <c r="D37" s="105" t="s">
        <v>4967</v>
      </c>
      <c r="E37" s="105" t="s">
        <v>4968</v>
      </c>
      <c r="F37" s="105" t="s">
        <v>4973</v>
      </c>
      <c r="G37" s="105" t="s">
        <v>4983</v>
      </c>
      <c r="H37" s="105" t="s">
        <v>4984</v>
      </c>
      <c r="I37" s="105" t="s">
        <v>292</v>
      </c>
      <c r="M37" s="105">
        <v>0</v>
      </c>
      <c r="N37" s="105">
        <v>0</v>
      </c>
      <c r="O37" s="105">
        <v>0</v>
      </c>
      <c r="P37" s="105">
        <v>0</v>
      </c>
      <c r="Q37" s="105">
        <v>0</v>
      </c>
      <c r="R37" s="105">
        <v>0</v>
      </c>
      <c r="S37" s="105">
        <v>0</v>
      </c>
      <c r="T37" s="105">
        <v>0</v>
      </c>
      <c r="U37" s="105">
        <v>0</v>
      </c>
      <c r="V37" s="105">
        <v>0</v>
      </c>
      <c r="W37" s="105">
        <v>0</v>
      </c>
      <c r="X37" s="105">
        <v>0</v>
      </c>
      <c r="Y37" s="105">
        <v>0</v>
      </c>
      <c r="Z37" s="105">
        <v>0</v>
      </c>
      <c r="AA37" s="105">
        <v>0</v>
      </c>
      <c r="AB37" s="105">
        <v>0</v>
      </c>
      <c r="AC37" s="105">
        <v>0</v>
      </c>
      <c r="AD37" s="105">
        <v>0</v>
      </c>
      <c r="AE37" s="105">
        <v>0</v>
      </c>
      <c r="AF37" s="105">
        <v>0</v>
      </c>
      <c r="AG37" s="105">
        <v>0</v>
      </c>
      <c r="AH37" s="105">
        <v>0</v>
      </c>
      <c r="AI37" s="105">
        <v>0</v>
      </c>
      <c r="AJ37" s="105">
        <v>0</v>
      </c>
      <c r="AK37" s="105">
        <v>0</v>
      </c>
      <c r="AL37" s="105">
        <v>0</v>
      </c>
      <c r="AM37" s="105">
        <v>0</v>
      </c>
      <c r="AN37" s="105">
        <v>0</v>
      </c>
      <c r="AO37" s="105">
        <v>0</v>
      </c>
      <c r="AP37" s="105">
        <v>0</v>
      </c>
      <c r="AQ37" s="105">
        <v>0</v>
      </c>
      <c r="AR37" s="105">
        <v>0</v>
      </c>
      <c r="AS37" s="105">
        <v>0</v>
      </c>
      <c r="AT37" s="105">
        <v>0</v>
      </c>
      <c r="AU37" s="105">
        <v>0</v>
      </c>
      <c r="AV37" s="105">
        <v>0</v>
      </c>
      <c r="AW37" s="105">
        <v>0</v>
      </c>
      <c r="AX37" s="105">
        <v>0</v>
      </c>
      <c r="AY37" s="105">
        <v>0</v>
      </c>
      <c r="AZ37" s="105">
        <v>0</v>
      </c>
      <c r="BA37" s="105">
        <v>0</v>
      </c>
      <c r="BB37" s="105">
        <v>0</v>
      </c>
      <c r="BC37" s="105">
        <v>0</v>
      </c>
      <c r="BD37" s="105">
        <v>0</v>
      </c>
      <c r="BE37" s="105">
        <v>0</v>
      </c>
      <c r="BF37" s="105">
        <v>0</v>
      </c>
      <c r="BG37" s="105">
        <v>0</v>
      </c>
      <c r="BH37" s="105">
        <v>0</v>
      </c>
      <c r="BI37" s="105">
        <v>0</v>
      </c>
      <c r="BJ37" s="105">
        <v>0</v>
      </c>
      <c r="BK37" s="105">
        <v>0</v>
      </c>
      <c r="BL37" s="105">
        <v>0</v>
      </c>
      <c r="BM37" s="105">
        <v>0</v>
      </c>
      <c r="BN37" s="105">
        <v>0</v>
      </c>
      <c r="BO37" s="105">
        <v>0</v>
      </c>
      <c r="BP37" s="105">
        <v>0</v>
      </c>
      <c r="BQ37" s="105">
        <v>0</v>
      </c>
      <c r="BR37" s="105">
        <v>0</v>
      </c>
      <c r="BS37" s="105">
        <v>0</v>
      </c>
      <c r="BT37" s="105">
        <v>0</v>
      </c>
      <c r="BU37" s="105">
        <v>0</v>
      </c>
      <c r="BV37" s="105">
        <v>0</v>
      </c>
      <c r="BW37" s="105">
        <v>0</v>
      </c>
      <c r="BX37" s="105">
        <v>0</v>
      </c>
    </row>
    <row r="38" spans="1:76">
      <c r="A38" s="106" t="s">
        <v>5443</v>
      </c>
      <c r="B38" s="105" t="s">
        <v>2649</v>
      </c>
      <c r="D38" s="105" t="s">
        <v>4967</v>
      </c>
      <c r="E38" s="105" t="s">
        <v>4968</v>
      </c>
      <c r="F38" s="105" t="s">
        <v>4973</v>
      </c>
      <c r="G38" s="105" t="s">
        <v>4983</v>
      </c>
      <c r="H38" s="105" t="s">
        <v>4984</v>
      </c>
      <c r="I38" s="105" t="s">
        <v>296</v>
      </c>
      <c r="M38" s="105">
        <v>0</v>
      </c>
      <c r="N38" s="105">
        <v>0</v>
      </c>
      <c r="O38" s="105">
        <v>0</v>
      </c>
      <c r="P38" s="105">
        <v>0</v>
      </c>
      <c r="Q38" s="105">
        <v>0</v>
      </c>
      <c r="R38" s="105">
        <v>0</v>
      </c>
      <c r="S38" s="105">
        <v>0</v>
      </c>
      <c r="T38" s="105">
        <v>0</v>
      </c>
      <c r="U38" s="105">
        <v>0</v>
      </c>
      <c r="V38" s="105">
        <v>0</v>
      </c>
      <c r="W38" s="105">
        <v>0</v>
      </c>
      <c r="X38" s="105">
        <v>0</v>
      </c>
      <c r="Y38" s="105">
        <v>0</v>
      </c>
      <c r="Z38" s="105">
        <v>0</v>
      </c>
      <c r="AA38" s="105">
        <v>0</v>
      </c>
      <c r="AB38" s="105">
        <v>0</v>
      </c>
      <c r="AC38" s="105">
        <v>0</v>
      </c>
      <c r="AD38" s="105">
        <v>0</v>
      </c>
      <c r="AE38" s="105">
        <v>0</v>
      </c>
      <c r="AF38" s="105">
        <v>0</v>
      </c>
      <c r="AG38" s="105">
        <v>0</v>
      </c>
      <c r="AH38" s="105">
        <v>0</v>
      </c>
      <c r="AI38" s="105">
        <v>0</v>
      </c>
      <c r="AJ38" s="105">
        <v>0</v>
      </c>
      <c r="AK38" s="105">
        <v>0</v>
      </c>
      <c r="AL38" s="105">
        <v>0</v>
      </c>
      <c r="AM38" s="105">
        <v>0</v>
      </c>
      <c r="AN38" s="105">
        <v>0</v>
      </c>
      <c r="AO38" s="105">
        <v>0</v>
      </c>
      <c r="AP38" s="105">
        <v>0</v>
      </c>
      <c r="AQ38" s="105">
        <v>0</v>
      </c>
      <c r="AR38" s="105">
        <v>0</v>
      </c>
      <c r="AS38" s="105">
        <v>0</v>
      </c>
      <c r="AT38" s="105">
        <v>0</v>
      </c>
      <c r="AU38" s="105">
        <v>0</v>
      </c>
      <c r="AV38" s="105">
        <v>0</v>
      </c>
      <c r="AW38" s="105">
        <v>0</v>
      </c>
      <c r="AX38" s="105">
        <v>0</v>
      </c>
      <c r="AY38" s="105">
        <v>0</v>
      </c>
      <c r="AZ38" s="105">
        <v>0</v>
      </c>
      <c r="BA38" s="105">
        <v>0</v>
      </c>
      <c r="BB38" s="105">
        <v>0</v>
      </c>
      <c r="BC38" s="105">
        <v>0</v>
      </c>
      <c r="BD38" s="105">
        <v>0</v>
      </c>
      <c r="BE38" s="105">
        <v>0</v>
      </c>
      <c r="BF38" s="105">
        <v>0</v>
      </c>
      <c r="BG38" s="105">
        <v>0</v>
      </c>
      <c r="BH38" s="105">
        <v>0</v>
      </c>
      <c r="BI38" s="105">
        <v>0</v>
      </c>
      <c r="BJ38" s="105">
        <v>0</v>
      </c>
      <c r="BK38" s="105">
        <v>0</v>
      </c>
      <c r="BL38" s="105">
        <v>0</v>
      </c>
      <c r="BM38" s="105">
        <v>0</v>
      </c>
      <c r="BN38" s="105">
        <v>0</v>
      </c>
      <c r="BO38" s="105">
        <v>0</v>
      </c>
      <c r="BP38" s="105">
        <v>0</v>
      </c>
      <c r="BQ38" s="105">
        <v>0</v>
      </c>
      <c r="BR38" s="105">
        <v>0</v>
      </c>
      <c r="BS38" s="105">
        <v>0</v>
      </c>
      <c r="BT38" s="105">
        <v>0</v>
      </c>
      <c r="BU38" s="105">
        <v>0</v>
      </c>
      <c r="BV38" s="105">
        <v>0</v>
      </c>
      <c r="BW38" s="105">
        <v>0</v>
      </c>
      <c r="BX38" s="105">
        <v>0</v>
      </c>
    </row>
    <row r="39" spans="1:76">
      <c r="A39" s="106" t="s">
        <v>5443</v>
      </c>
      <c r="B39" s="105" t="s">
        <v>2650</v>
      </c>
      <c r="D39" s="105" t="s">
        <v>4967</v>
      </c>
      <c r="E39" s="105" t="s">
        <v>4968</v>
      </c>
      <c r="F39" s="105" t="s">
        <v>4973</v>
      </c>
      <c r="G39" s="105" t="s">
        <v>4983</v>
      </c>
      <c r="H39" s="105" t="s">
        <v>4984</v>
      </c>
      <c r="I39" s="105" t="s">
        <v>301</v>
      </c>
      <c r="M39" s="105">
        <v>0</v>
      </c>
      <c r="N39" s="105">
        <v>0</v>
      </c>
      <c r="O39" s="105">
        <v>0</v>
      </c>
      <c r="P39" s="105">
        <v>0</v>
      </c>
      <c r="Q39" s="105">
        <v>0</v>
      </c>
      <c r="R39" s="105">
        <v>0</v>
      </c>
      <c r="S39" s="105">
        <v>0</v>
      </c>
      <c r="T39" s="105">
        <v>0</v>
      </c>
      <c r="U39" s="105">
        <v>0</v>
      </c>
      <c r="V39" s="105">
        <v>0</v>
      </c>
      <c r="W39" s="105">
        <v>0</v>
      </c>
      <c r="X39" s="105">
        <v>0</v>
      </c>
      <c r="Y39" s="105">
        <v>0</v>
      </c>
      <c r="Z39" s="105">
        <v>0</v>
      </c>
      <c r="AA39" s="105">
        <v>0</v>
      </c>
      <c r="AB39" s="105">
        <v>0</v>
      </c>
      <c r="AC39" s="105">
        <v>0</v>
      </c>
      <c r="AD39" s="105">
        <v>0</v>
      </c>
      <c r="AE39" s="105">
        <v>0</v>
      </c>
      <c r="AF39" s="105">
        <v>0</v>
      </c>
      <c r="AG39" s="105">
        <v>0</v>
      </c>
      <c r="AH39" s="105">
        <v>0</v>
      </c>
      <c r="AI39" s="105">
        <v>0</v>
      </c>
      <c r="AJ39" s="105">
        <v>0</v>
      </c>
      <c r="AK39" s="105">
        <v>0</v>
      </c>
      <c r="AL39" s="105">
        <v>0</v>
      </c>
      <c r="AM39" s="105">
        <v>0</v>
      </c>
      <c r="AN39" s="105">
        <v>0</v>
      </c>
      <c r="AO39" s="105">
        <v>0</v>
      </c>
      <c r="AP39" s="105">
        <v>0</v>
      </c>
      <c r="AQ39" s="105">
        <v>0</v>
      </c>
      <c r="AR39" s="105">
        <v>0</v>
      </c>
      <c r="AS39" s="105">
        <v>0</v>
      </c>
      <c r="AT39" s="105">
        <v>0</v>
      </c>
      <c r="AU39" s="105">
        <v>0</v>
      </c>
      <c r="AV39" s="105">
        <v>0</v>
      </c>
      <c r="AW39" s="105">
        <v>0</v>
      </c>
      <c r="AX39" s="105">
        <v>0</v>
      </c>
      <c r="AY39" s="105">
        <v>0</v>
      </c>
      <c r="AZ39" s="105">
        <v>0</v>
      </c>
      <c r="BA39" s="105">
        <v>0</v>
      </c>
      <c r="BB39" s="105">
        <v>0</v>
      </c>
      <c r="BC39" s="105">
        <v>0</v>
      </c>
      <c r="BD39" s="105">
        <v>0</v>
      </c>
      <c r="BE39" s="105">
        <v>0</v>
      </c>
      <c r="BF39" s="105">
        <v>0</v>
      </c>
      <c r="BG39" s="105">
        <v>0</v>
      </c>
      <c r="BH39" s="105">
        <v>0</v>
      </c>
      <c r="BI39" s="105">
        <v>0</v>
      </c>
      <c r="BJ39" s="105">
        <v>0</v>
      </c>
      <c r="BK39" s="105">
        <v>0</v>
      </c>
      <c r="BL39" s="105">
        <v>0</v>
      </c>
      <c r="BM39" s="105">
        <v>0</v>
      </c>
      <c r="BN39" s="105">
        <v>0</v>
      </c>
      <c r="BO39" s="105">
        <v>0</v>
      </c>
      <c r="BP39" s="105">
        <v>0</v>
      </c>
      <c r="BQ39" s="105">
        <v>0</v>
      </c>
      <c r="BR39" s="105">
        <v>0</v>
      </c>
      <c r="BS39" s="105">
        <v>0</v>
      </c>
      <c r="BT39" s="105">
        <v>0</v>
      </c>
      <c r="BU39" s="105">
        <v>0</v>
      </c>
      <c r="BV39" s="105">
        <v>0</v>
      </c>
      <c r="BW39" s="105">
        <v>0</v>
      </c>
      <c r="BX39" s="105">
        <v>0</v>
      </c>
    </row>
    <row r="40" spans="1:76">
      <c r="A40" s="106" t="s">
        <v>5443</v>
      </c>
      <c r="B40" s="105" t="s">
        <v>16</v>
      </c>
      <c r="D40" s="105" t="s">
        <v>4967</v>
      </c>
      <c r="E40" s="105" t="s">
        <v>4968</v>
      </c>
      <c r="F40" s="105" t="s">
        <v>4973</v>
      </c>
      <c r="G40" s="105" t="s">
        <v>4983</v>
      </c>
      <c r="H40" s="105" t="s">
        <v>4984</v>
      </c>
      <c r="I40" s="105" t="s">
        <v>309</v>
      </c>
      <c r="M40" s="105">
        <v>4.2444823690559463</v>
      </c>
      <c r="N40" s="105">
        <v>0</v>
      </c>
      <c r="O40" s="105">
        <v>0</v>
      </c>
      <c r="P40" s="105">
        <v>18650.549029574715</v>
      </c>
      <c r="Q40" s="105">
        <v>45777.717950553837</v>
      </c>
      <c r="R40" s="105">
        <v>0</v>
      </c>
      <c r="S40" s="105">
        <v>0</v>
      </c>
      <c r="T40" s="105">
        <v>0</v>
      </c>
      <c r="U40" s="105">
        <v>300.635405781391</v>
      </c>
      <c r="V40" s="105">
        <v>27611.258921390065</v>
      </c>
      <c r="W40" s="105">
        <v>0</v>
      </c>
      <c r="X40" s="105">
        <v>0</v>
      </c>
      <c r="Y40" s="105">
        <v>74626.516318053647</v>
      </c>
      <c r="Z40" s="105">
        <v>82643.69239732351</v>
      </c>
      <c r="AA40" s="105">
        <v>98102.648805814926</v>
      </c>
      <c r="AB40" s="105">
        <v>179012.84490818772</v>
      </c>
      <c r="AC40" s="105">
        <v>127237.17285493251</v>
      </c>
      <c r="AD40" s="105">
        <v>128511.20790983204</v>
      </c>
      <c r="AE40" s="105">
        <v>127783.96385821652</v>
      </c>
      <c r="AF40" s="105">
        <v>127057.30966266665</v>
      </c>
      <c r="AG40" s="105">
        <v>169543.40492005221</v>
      </c>
      <c r="AH40" s="105">
        <v>202043.55090424235</v>
      </c>
      <c r="AI40" s="105">
        <v>229310.97386471936</v>
      </c>
      <c r="AJ40" s="105">
        <v>254112.77583899305</v>
      </c>
      <c r="AK40" s="105">
        <v>230945.21385564309</v>
      </c>
      <c r="AL40" s="105">
        <v>242263.83252449846</v>
      </c>
      <c r="AM40" s="105">
        <v>266608.71945110691</v>
      </c>
      <c r="AN40" s="105">
        <v>266608.71945110691</v>
      </c>
      <c r="AO40" s="105">
        <v>260110.60931375143</v>
      </c>
      <c r="AP40" s="105">
        <v>260804.52728195832</v>
      </c>
      <c r="AQ40" s="105">
        <v>254513.65140442961</v>
      </c>
      <c r="AR40" s="105">
        <v>249909.93593043074</v>
      </c>
      <c r="AS40" s="105">
        <v>316127.07653085241</v>
      </c>
      <c r="AT40" s="105">
        <v>288358.43927261321</v>
      </c>
      <c r="AU40" s="105">
        <v>312555.74693406915</v>
      </c>
      <c r="AV40" s="105">
        <v>312555.74693406915</v>
      </c>
      <c r="AW40" s="105">
        <v>311715.84931294975</v>
      </c>
      <c r="AX40" s="105">
        <v>300112.01075702888</v>
      </c>
      <c r="AY40" s="105">
        <v>296590.47156115604</v>
      </c>
      <c r="AZ40" s="105">
        <v>219339.44076562513</v>
      </c>
      <c r="BA40" s="105">
        <v>0</v>
      </c>
      <c r="BB40" s="105">
        <v>0</v>
      </c>
      <c r="BC40" s="105">
        <v>0</v>
      </c>
      <c r="BD40" s="105">
        <v>0</v>
      </c>
      <c r="BE40" s="105">
        <v>0</v>
      </c>
      <c r="BF40" s="105">
        <v>0</v>
      </c>
      <c r="BG40" s="105">
        <v>0</v>
      </c>
      <c r="BH40" s="105">
        <v>0</v>
      </c>
      <c r="BI40" s="105">
        <v>0</v>
      </c>
      <c r="BJ40" s="105">
        <v>0</v>
      </c>
      <c r="BK40" s="105">
        <v>0</v>
      </c>
      <c r="BL40" s="105">
        <v>0</v>
      </c>
      <c r="BM40" s="105">
        <v>0</v>
      </c>
      <c r="BN40" s="105">
        <v>0</v>
      </c>
      <c r="BO40" s="105">
        <v>0</v>
      </c>
      <c r="BP40" s="105">
        <v>0</v>
      </c>
      <c r="BQ40" s="105">
        <v>0</v>
      </c>
      <c r="BR40" s="105">
        <v>0</v>
      </c>
      <c r="BS40" s="105">
        <v>0</v>
      </c>
      <c r="BT40" s="105">
        <v>0</v>
      </c>
      <c r="BU40" s="105">
        <v>0</v>
      </c>
      <c r="BV40" s="105">
        <v>0</v>
      </c>
      <c r="BW40" s="105">
        <v>0</v>
      </c>
      <c r="BX40" s="105">
        <v>0</v>
      </c>
    </row>
    <row r="41" spans="1:76">
      <c r="A41" s="106" t="s">
        <v>5443</v>
      </c>
      <c r="B41" s="105" t="s">
        <v>17</v>
      </c>
      <c r="D41" s="105" t="s">
        <v>4967</v>
      </c>
      <c r="E41" s="105" t="s">
        <v>4968</v>
      </c>
      <c r="F41" s="105" t="s">
        <v>4973</v>
      </c>
      <c r="G41" s="105" t="s">
        <v>4983</v>
      </c>
      <c r="H41" s="105" t="s">
        <v>4984</v>
      </c>
      <c r="I41" s="105" t="s">
        <v>313</v>
      </c>
      <c r="M41" s="105">
        <v>0</v>
      </c>
      <c r="N41" s="105">
        <v>0</v>
      </c>
      <c r="O41" s="105">
        <v>0</v>
      </c>
      <c r="P41" s="105">
        <v>0</v>
      </c>
      <c r="Q41" s="105">
        <v>0</v>
      </c>
      <c r="R41" s="105">
        <v>0</v>
      </c>
      <c r="S41" s="105">
        <v>0</v>
      </c>
      <c r="T41" s="105">
        <v>0</v>
      </c>
      <c r="U41" s="105">
        <v>0</v>
      </c>
      <c r="V41" s="105">
        <v>0</v>
      </c>
      <c r="W41" s="105">
        <v>0</v>
      </c>
      <c r="X41" s="105">
        <v>0</v>
      </c>
      <c r="Y41" s="105">
        <v>0</v>
      </c>
      <c r="Z41" s="105">
        <v>0</v>
      </c>
      <c r="AA41" s="105">
        <v>0</v>
      </c>
      <c r="AB41" s="105">
        <v>0</v>
      </c>
      <c r="AC41" s="105">
        <v>0</v>
      </c>
      <c r="AD41" s="105">
        <v>0</v>
      </c>
      <c r="AE41" s="105">
        <v>0</v>
      </c>
      <c r="AF41" s="105">
        <v>0</v>
      </c>
      <c r="AG41" s="105">
        <v>0</v>
      </c>
      <c r="AH41" s="105">
        <v>0</v>
      </c>
      <c r="AI41" s="105">
        <v>0</v>
      </c>
      <c r="AJ41" s="105">
        <v>0</v>
      </c>
      <c r="AK41" s="105">
        <v>0</v>
      </c>
      <c r="AL41" s="105">
        <v>0</v>
      </c>
      <c r="AM41" s="105">
        <v>0</v>
      </c>
      <c r="AN41" s="105">
        <v>0</v>
      </c>
      <c r="AO41" s="105">
        <v>0</v>
      </c>
      <c r="AP41" s="105">
        <v>0</v>
      </c>
      <c r="AQ41" s="105">
        <v>0</v>
      </c>
      <c r="AR41" s="105">
        <v>0</v>
      </c>
      <c r="AS41" s="105">
        <v>0</v>
      </c>
      <c r="AT41" s="105">
        <v>0</v>
      </c>
      <c r="AU41" s="105">
        <v>0</v>
      </c>
      <c r="AV41" s="105">
        <v>0</v>
      </c>
      <c r="AW41" s="105">
        <v>0</v>
      </c>
      <c r="AX41" s="105">
        <v>0</v>
      </c>
      <c r="AY41" s="105">
        <v>0</v>
      </c>
      <c r="AZ41" s="105">
        <v>0</v>
      </c>
      <c r="BA41" s="105">
        <v>0</v>
      </c>
      <c r="BB41" s="105">
        <v>0</v>
      </c>
      <c r="BC41" s="105">
        <v>0</v>
      </c>
      <c r="BD41" s="105">
        <v>0</v>
      </c>
      <c r="BE41" s="105">
        <v>0</v>
      </c>
      <c r="BF41" s="105">
        <v>0</v>
      </c>
      <c r="BG41" s="105">
        <v>0</v>
      </c>
      <c r="BH41" s="105">
        <v>0</v>
      </c>
      <c r="BI41" s="105">
        <v>0</v>
      </c>
      <c r="BJ41" s="105">
        <v>0</v>
      </c>
      <c r="BK41" s="105">
        <v>0</v>
      </c>
      <c r="BL41" s="105">
        <v>0</v>
      </c>
      <c r="BM41" s="105">
        <v>0</v>
      </c>
      <c r="BN41" s="105">
        <v>0</v>
      </c>
      <c r="BO41" s="105">
        <v>0</v>
      </c>
      <c r="BP41" s="105">
        <v>0</v>
      </c>
      <c r="BQ41" s="105">
        <v>0</v>
      </c>
      <c r="BR41" s="105">
        <v>0</v>
      </c>
      <c r="BS41" s="105">
        <v>0</v>
      </c>
      <c r="BT41" s="105">
        <v>0</v>
      </c>
      <c r="BU41" s="105">
        <v>0</v>
      </c>
      <c r="BV41" s="105">
        <v>0</v>
      </c>
      <c r="BW41" s="105">
        <v>0</v>
      </c>
      <c r="BX41" s="105">
        <v>0</v>
      </c>
    </row>
    <row r="42" spans="1:76">
      <c r="A42" s="106" t="s">
        <v>5443</v>
      </c>
      <c r="B42" s="105" t="s">
        <v>18</v>
      </c>
      <c r="D42" s="105" t="s">
        <v>4967</v>
      </c>
      <c r="E42" s="105" t="s">
        <v>4968</v>
      </c>
      <c r="F42" s="105" t="s">
        <v>4973</v>
      </c>
      <c r="G42" s="105" t="s">
        <v>4983</v>
      </c>
      <c r="H42" s="105" t="s">
        <v>4984</v>
      </c>
      <c r="I42" s="105" t="s">
        <v>317</v>
      </c>
      <c r="M42" s="105">
        <v>0.30434782608695654</v>
      </c>
      <c r="N42" s="105">
        <v>0</v>
      </c>
      <c r="O42" s="105">
        <v>0</v>
      </c>
      <c r="P42" s="105">
        <v>0</v>
      </c>
      <c r="Q42" s="105">
        <v>0</v>
      </c>
      <c r="R42" s="105">
        <v>662.61847827245197</v>
      </c>
      <c r="S42" s="105">
        <v>208.46779895213393</v>
      </c>
      <c r="T42" s="105">
        <v>0</v>
      </c>
      <c r="U42" s="105">
        <v>0</v>
      </c>
      <c r="V42" s="105">
        <v>3378.2608695652175</v>
      </c>
      <c r="W42" s="105">
        <v>0</v>
      </c>
      <c r="X42" s="105">
        <v>5492.8871210552379</v>
      </c>
      <c r="Y42" s="105">
        <v>10432.941479056271</v>
      </c>
      <c r="Z42" s="105">
        <v>10536.337585979027</v>
      </c>
      <c r="AA42" s="105">
        <v>14687.650779117357</v>
      </c>
      <c r="AB42" s="105">
        <v>27023.150280749196</v>
      </c>
      <c r="AC42" s="105">
        <v>24553.577623760921</v>
      </c>
      <c r="AD42" s="105">
        <v>24578.171928721116</v>
      </c>
      <c r="AE42" s="105">
        <v>24345.885396827831</v>
      </c>
      <c r="AF42" s="105">
        <v>24434.168728876946</v>
      </c>
      <c r="AG42" s="105">
        <v>29167.534202921594</v>
      </c>
      <c r="AH42" s="105">
        <v>33062.545737954897</v>
      </c>
      <c r="AI42" s="105">
        <v>37169.523313471575</v>
      </c>
      <c r="AJ42" s="105">
        <v>41113.835605919594</v>
      </c>
      <c r="AK42" s="105">
        <v>40614.419562349023</v>
      </c>
      <c r="AL42" s="105">
        <v>31996.371776858054</v>
      </c>
      <c r="AM42" s="105">
        <v>31755.249658662819</v>
      </c>
      <c r="AN42" s="105">
        <v>31755.249658662819</v>
      </c>
      <c r="AO42" s="105">
        <v>30774.978748848145</v>
      </c>
      <c r="AP42" s="105">
        <v>33715.791478292173</v>
      </c>
      <c r="AQ42" s="105">
        <v>35882.547725589429</v>
      </c>
      <c r="AR42" s="105">
        <v>35877.005773386714</v>
      </c>
      <c r="AS42" s="105">
        <v>40007.998475115113</v>
      </c>
      <c r="AT42" s="105">
        <v>42706.574087573652</v>
      </c>
      <c r="AU42" s="105">
        <v>40007.998475115113</v>
      </c>
      <c r="AV42" s="105">
        <v>40007.998475115113</v>
      </c>
      <c r="AW42" s="105">
        <v>39027.727565300447</v>
      </c>
      <c r="AX42" s="105">
        <v>44125.136296336757</v>
      </c>
      <c r="AY42" s="105">
        <v>44132.987395290591</v>
      </c>
      <c r="AZ42" s="105">
        <v>33462.351188167617</v>
      </c>
      <c r="BA42" s="105">
        <v>0</v>
      </c>
      <c r="BB42" s="105">
        <v>0</v>
      </c>
      <c r="BC42" s="105">
        <v>0</v>
      </c>
      <c r="BD42" s="105">
        <v>0</v>
      </c>
      <c r="BE42" s="105">
        <v>0</v>
      </c>
      <c r="BF42" s="105">
        <v>0</v>
      </c>
      <c r="BG42" s="105">
        <v>0</v>
      </c>
      <c r="BH42" s="105">
        <v>0</v>
      </c>
      <c r="BI42" s="105">
        <v>0</v>
      </c>
      <c r="BJ42" s="105">
        <v>0</v>
      </c>
      <c r="BK42" s="105">
        <v>0</v>
      </c>
      <c r="BL42" s="105">
        <v>0</v>
      </c>
      <c r="BM42" s="105">
        <v>0</v>
      </c>
      <c r="BN42" s="105">
        <v>0</v>
      </c>
      <c r="BO42" s="105">
        <v>0</v>
      </c>
      <c r="BP42" s="105">
        <v>0</v>
      </c>
      <c r="BQ42" s="105">
        <v>0</v>
      </c>
      <c r="BR42" s="105">
        <v>0</v>
      </c>
      <c r="BS42" s="105">
        <v>0</v>
      </c>
      <c r="BT42" s="105">
        <v>0</v>
      </c>
      <c r="BU42" s="105">
        <v>0</v>
      </c>
      <c r="BV42" s="105">
        <v>0</v>
      </c>
      <c r="BW42" s="105">
        <v>0</v>
      </c>
      <c r="BX42" s="105">
        <v>0</v>
      </c>
    </row>
    <row r="43" spans="1:76">
      <c r="A43" s="106" t="s">
        <v>5443</v>
      </c>
      <c r="B43" s="105" t="s">
        <v>19</v>
      </c>
      <c r="D43" s="105" t="s">
        <v>4967</v>
      </c>
      <c r="E43" s="105" t="s">
        <v>4968</v>
      </c>
      <c r="F43" s="105" t="s">
        <v>4973</v>
      </c>
      <c r="G43" s="105" t="s">
        <v>4983</v>
      </c>
      <c r="H43" s="105" t="s">
        <v>4984</v>
      </c>
      <c r="I43" s="105" t="s">
        <v>321</v>
      </c>
      <c r="M43" s="105">
        <v>0.34999999999999992</v>
      </c>
      <c r="N43" s="105">
        <v>0</v>
      </c>
      <c r="O43" s="105">
        <v>0</v>
      </c>
      <c r="P43" s="105">
        <v>964.13455629747557</v>
      </c>
      <c r="Q43" s="105">
        <v>2366.4654437025233</v>
      </c>
      <c r="R43" s="105">
        <v>0</v>
      </c>
      <c r="S43" s="105">
        <v>0</v>
      </c>
      <c r="T43" s="105">
        <v>0</v>
      </c>
      <c r="U43" s="105">
        <v>0</v>
      </c>
      <c r="V43" s="105">
        <v>603.39999999999986</v>
      </c>
      <c r="W43" s="105">
        <v>0</v>
      </c>
      <c r="X43" s="105">
        <v>0</v>
      </c>
      <c r="Y43" s="105">
        <v>0</v>
      </c>
      <c r="Z43" s="105">
        <v>0</v>
      </c>
      <c r="AA43" s="105">
        <v>0</v>
      </c>
      <c r="AB43" s="105">
        <v>0</v>
      </c>
      <c r="AC43" s="105">
        <v>0</v>
      </c>
      <c r="AD43" s="105">
        <v>0</v>
      </c>
      <c r="AE43" s="105">
        <v>0</v>
      </c>
      <c r="AF43" s="105">
        <v>0</v>
      </c>
      <c r="AG43" s="105">
        <v>0</v>
      </c>
      <c r="AH43" s="105">
        <v>0</v>
      </c>
      <c r="AI43" s="105">
        <v>0</v>
      </c>
      <c r="AJ43" s="105">
        <v>0</v>
      </c>
      <c r="AK43" s="105">
        <v>0</v>
      </c>
      <c r="AL43" s="105">
        <v>0</v>
      </c>
      <c r="AM43" s="105">
        <v>0</v>
      </c>
      <c r="AN43" s="105">
        <v>0</v>
      </c>
      <c r="AO43" s="105">
        <v>0</v>
      </c>
      <c r="AP43" s="105">
        <v>0</v>
      </c>
      <c r="AQ43" s="105">
        <v>0</v>
      </c>
      <c r="AR43" s="105">
        <v>0</v>
      </c>
      <c r="AS43" s="105">
        <v>0</v>
      </c>
      <c r="AT43" s="105">
        <v>0</v>
      </c>
      <c r="AU43" s="105">
        <v>0</v>
      </c>
      <c r="AV43" s="105">
        <v>0</v>
      </c>
      <c r="AW43" s="105">
        <v>0</v>
      </c>
      <c r="AX43" s="105">
        <v>0</v>
      </c>
      <c r="AY43" s="105">
        <v>0</v>
      </c>
      <c r="AZ43" s="105">
        <v>0</v>
      </c>
      <c r="BA43" s="105">
        <v>0</v>
      </c>
      <c r="BB43" s="105">
        <v>0</v>
      </c>
      <c r="BC43" s="105">
        <v>0</v>
      </c>
      <c r="BD43" s="105">
        <v>0</v>
      </c>
      <c r="BE43" s="105">
        <v>0</v>
      </c>
      <c r="BF43" s="105">
        <v>0</v>
      </c>
      <c r="BG43" s="105">
        <v>0</v>
      </c>
      <c r="BH43" s="105">
        <v>0</v>
      </c>
      <c r="BI43" s="105">
        <v>0</v>
      </c>
      <c r="BJ43" s="105">
        <v>0</v>
      </c>
      <c r="BK43" s="105">
        <v>0</v>
      </c>
      <c r="BL43" s="105">
        <v>0</v>
      </c>
      <c r="BM43" s="105">
        <v>0</v>
      </c>
      <c r="BN43" s="105">
        <v>0</v>
      </c>
      <c r="BO43" s="105">
        <v>0</v>
      </c>
      <c r="BP43" s="105">
        <v>0</v>
      </c>
      <c r="BQ43" s="105">
        <v>0</v>
      </c>
      <c r="BR43" s="105">
        <v>0</v>
      </c>
      <c r="BS43" s="105">
        <v>0</v>
      </c>
      <c r="BT43" s="105">
        <v>0</v>
      </c>
      <c r="BU43" s="105">
        <v>0</v>
      </c>
      <c r="BV43" s="105">
        <v>0</v>
      </c>
      <c r="BW43" s="105">
        <v>0</v>
      </c>
      <c r="BX43" s="105">
        <v>0</v>
      </c>
    </row>
    <row r="44" spans="1:76">
      <c r="A44" s="106" t="s">
        <v>5443</v>
      </c>
      <c r="B44" s="105" t="s">
        <v>20</v>
      </c>
      <c r="D44" s="105" t="s">
        <v>4967</v>
      </c>
      <c r="E44" s="105" t="s">
        <v>4968</v>
      </c>
      <c r="F44" s="105" t="s">
        <v>4973</v>
      </c>
      <c r="G44" s="105" t="s">
        <v>4983</v>
      </c>
      <c r="H44" s="105" t="s">
        <v>4984</v>
      </c>
      <c r="I44" s="105" t="s">
        <v>325</v>
      </c>
      <c r="M44" s="105">
        <v>0</v>
      </c>
      <c r="N44" s="105">
        <v>0</v>
      </c>
      <c r="O44" s="105">
        <v>0</v>
      </c>
      <c r="P44" s="105">
        <v>0</v>
      </c>
      <c r="Q44" s="105">
        <v>0</v>
      </c>
      <c r="R44" s="105">
        <v>0</v>
      </c>
      <c r="S44" s="105">
        <v>0</v>
      </c>
      <c r="T44" s="105">
        <v>0</v>
      </c>
      <c r="U44" s="105">
        <v>0</v>
      </c>
      <c r="V44" s="105">
        <v>0</v>
      </c>
      <c r="W44" s="105">
        <v>0</v>
      </c>
      <c r="X44" s="105">
        <v>0</v>
      </c>
      <c r="Y44" s="105">
        <v>0</v>
      </c>
      <c r="Z44" s="105">
        <v>0</v>
      </c>
      <c r="AA44" s="105">
        <v>0</v>
      </c>
      <c r="AB44" s="105">
        <v>0</v>
      </c>
      <c r="AC44" s="105">
        <v>0</v>
      </c>
      <c r="AD44" s="105">
        <v>0</v>
      </c>
      <c r="AE44" s="105">
        <v>0</v>
      </c>
      <c r="AF44" s="105">
        <v>0</v>
      </c>
      <c r="AG44" s="105">
        <v>0</v>
      </c>
      <c r="AH44" s="105">
        <v>0</v>
      </c>
      <c r="AI44" s="105">
        <v>0</v>
      </c>
      <c r="AJ44" s="105">
        <v>0</v>
      </c>
      <c r="AK44" s="105">
        <v>0</v>
      </c>
      <c r="AL44" s="105">
        <v>0</v>
      </c>
      <c r="AM44" s="105">
        <v>0</v>
      </c>
      <c r="AN44" s="105">
        <v>0</v>
      </c>
      <c r="AO44" s="105">
        <v>0</v>
      </c>
      <c r="AP44" s="105">
        <v>0</v>
      </c>
      <c r="AQ44" s="105">
        <v>0</v>
      </c>
      <c r="AR44" s="105">
        <v>0</v>
      </c>
      <c r="AS44" s="105">
        <v>0</v>
      </c>
      <c r="AT44" s="105">
        <v>0</v>
      </c>
      <c r="AU44" s="105">
        <v>0</v>
      </c>
      <c r="AV44" s="105">
        <v>0</v>
      </c>
      <c r="AW44" s="105">
        <v>0</v>
      </c>
      <c r="AX44" s="105">
        <v>0</v>
      </c>
      <c r="AY44" s="105">
        <v>0</v>
      </c>
      <c r="AZ44" s="105">
        <v>0</v>
      </c>
      <c r="BA44" s="105">
        <v>0</v>
      </c>
      <c r="BB44" s="105">
        <v>0</v>
      </c>
      <c r="BC44" s="105">
        <v>0</v>
      </c>
      <c r="BD44" s="105">
        <v>0</v>
      </c>
      <c r="BE44" s="105">
        <v>0</v>
      </c>
      <c r="BF44" s="105">
        <v>0</v>
      </c>
      <c r="BG44" s="105">
        <v>0</v>
      </c>
      <c r="BH44" s="105">
        <v>0</v>
      </c>
      <c r="BI44" s="105">
        <v>0</v>
      </c>
      <c r="BJ44" s="105">
        <v>0</v>
      </c>
      <c r="BK44" s="105">
        <v>0</v>
      </c>
      <c r="BL44" s="105">
        <v>0</v>
      </c>
      <c r="BM44" s="105">
        <v>0</v>
      </c>
      <c r="BN44" s="105">
        <v>0</v>
      </c>
      <c r="BO44" s="105">
        <v>0</v>
      </c>
      <c r="BP44" s="105">
        <v>0</v>
      </c>
      <c r="BQ44" s="105">
        <v>0</v>
      </c>
      <c r="BR44" s="105">
        <v>0</v>
      </c>
      <c r="BS44" s="105">
        <v>0</v>
      </c>
      <c r="BT44" s="105">
        <v>0</v>
      </c>
      <c r="BU44" s="105">
        <v>0</v>
      </c>
      <c r="BV44" s="105">
        <v>0</v>
      </c>
      <c r="BW44" s="105">
        <v>0</v>
      </c>
      <c r="BX44" s="105">
        <v>0</v>
      </c>
    </row>
    <row r="45" spans="1:76">
      <c r="A45" s="106" t="s">
        <v>5443</v>
      </c>
      <c r="B45" s="105" t="s">
        <v>21</v>
      </c>
      <c r="D45" s="105" t="s">
        <v>4967</v>
      </c>
      <c r="E45" s="105" t="s">
        <v>4968</v>
      </c>
      <c r="F45" s="105" t="s">
        <v>4973</v>
      </c>
      <c r="G45" s="105" t="s">
        <v>4983</v>
      </c>
      <c r="H45" s="105" t="s">
        <v>4984</v>
      </c>
      <c r="I45" s="105" t="s">
        <v>329</v>
      </c>
      <c r="M45" s="105">
        <v>0</v>
      </c>
      <c r="N45" s="105">
        <v>0</v>
      </c>
      <c r="O45" s="105">
        <v>0</v>
      </c>
      <c r="P45" s="105">
        <v>0</v>
      </c>
      <c r="Q45" s="105">
        <v>0</v>
      </c>
      <c r="R45" s="105">
        <v>0</v>
      </c>
      <c r="S45" s="105">
        <v>0</v>
      </c>
      <c r="T45" s="105">
        <v>0</v>
      </c>
      <c r="U45" s="105">
        <v>0</v>
      </c>
      <c r="V45" s="105">
        <v>0</v>
      </c>
      <c r="W45" s="105">
        <v>0</v>
      </c>
      <c r="X45" s="105">
        <v>0</v>
      </c>
      <c r="Y45" s="105">
        <v>0</v>
      </c>
      <c r="Z45" s="105">
        <v>0</v>
      </c>
      <c r="AA45" s="105">
        <v>0</v>
      </c>
      <c r="AB45" s="105">
        <v>0</v>
      </c>
      <c r="AC45" s="105">
        <v>0</v>
      </c>
      <c r="AD45" s="105">
        <v>0</v>
      </c>
      <c r="AE45" s="105">
        <v>0</v>
      </c>
      <c r="AF45" s="105">
        <v>0</v>
      </c>
      <c r="AG45" s="105">
        <v>0</v>
      </c>
      <c r="AH45" s="105">
        <v>0</v>
      </c>
      <c r="AI45" s="105">
        <v>0</v>
      </c>
      <c r="AJ45" s="105">
        <v>0</v>
      </c>
      <c r="AK45" s="105">
        <v>0</v>
      </c>
      <c r="AL45" s="105">
        <v>0</v>
      </c>
      <c r="AM45" s="105">
        <v>0</v>
      </c>
      <c r="AN45" s="105">
        <v>0</v>
      </c>
      <c r="AO45" s="105">
        <v>0</v>
      </c>
      <c r="AP45" s="105">
        <v>0</v>
      </c>
      <c r="AQ45" s="105">
        <v>0</v>
      </c>
      <c r="AR45" s="105">
        <v>0</v>
      </c>
      <c r="AS45" s="105">
        <v>0</v>
      </c>
      <c r="AT45" s="105">
        <v>0</v>
      </c>
      <c r="AU45" s="105">
        <v>0</v>
      </c>
      <c r="AV45" s="105">
        <v>0</v>
      </c>
      <c r="AW45" s="105">
        <v>0</v>
      </c>
      <c r="AX45" s="105">
        <v>0</v>
      </c>
      <c r="AY45" s="105">
        <v>0</v>
      </c>
      <c r="AZ45" s="105">
        <v>0</v>
      </c>
      <c r="BA45" s="105">
        <v>0</v>
      </c>
      <c r="BB45" s="105">
        <v>0</v>
      </c>
      <c r="BC45" s="105">
        <v>0</v>
      </c>
      <c r="BD45" s="105">
        <v>0</v>
      </c>
      <c r="BE45" s="105">
        <v>0</v>
      </c>
      <c r="BF45" s="105">
        <v>0</v>
      </c>
      <c r="BG45" s="105">
        <v>0</v>
      </c>
      <c r="BH45" s="105">
        <v>0</v>
      </c>
      <c r="BI45" s="105">
        <v>0</v>
      </c>
      <c r="BJ45" s="105">
        <v>0</v>
      </c>
      <c r="BK45" s="105">
        <v>0</v>
      </c>
      <c r="BL45" s="105">
        <v>0</v>
      </c>
      <c r="BM45" s="105">
        <v>0</v>
      </c>
      <c r="BN45" s="105">
        <v>0</v>
      </c>
      <c r="BO45" s="105">
        <v>0</v>
      </c>
      <c r="BP45" s="105">
        <v>0</v>
      </c>
      <c r="BQ45" s="105">
        <v>0</v>
      </c>
      <c r="BR45" s="105">
        <v>0</v>
      </c>
      <c r="BS45" s="105">
        <v>0</v>
      </c>
      <c r="BT45" s="105">
        <v>0</v>
      </c>
      <c r="BU45" s="105">
        <v>0</v>
      </c>
      <c r="BV45" s="105">
        <v>0</v>
      </c>
      <c r="BW45" s="105">
        <v>0</v>
      </c>
      <c r="BX45" s="105">
        <v>0</v>
      </c>
    </row>
    <row r="46" spans="1:76">
      <c r="A46" s="106" t="s">
        <v>5443</v>
      </c>
      <c r="B46" s="105" t="s">
        <v>22</v>
      </c>
      <c r="D46" s="105" t="s">
        <v>4967</v>
      </c>
      <c r="E46" s="105" t="s">
        <v>4968</v>
      </c>
      <c r="F46" s="105" t="s">
        <v>4973</v>
      </c>
      <c r="G46" s="105" t="s">
        <v>4983</v>
      </c>
      <c r="H46" s="105" t="s">
        <v>4984</v>
      </c>
      <c r="I46" s="105" t="s">
        <v>333</v>
      </c>
      <c r="M46" s="105">
        <v>0.11666666666666667</v>
      </c>
      <c r="N46" s="105">
        <v>0</v>
      </c>
      <c r="O46" s="105">
        <v>0</v>
      </c>
      <c r="P46" s="105">
        <v>319.14920684500305</v>
      </c>
      <c r="Q46" s="105">
        <v>783.35079315499695</v>
      </c>
      <c r="R46" s="105">
        <v>1940.5272396182443</v>
      </c>
      <c r="S46" s="105">
        <v>2076.964850378241</v>
      </c>
      <c r="T46" s="105">
        <v>2408.8579100035149</v>
      </c>
      <c r="U46" s="105">
        <v>0</v>
      </c>
      <c r="V46" s="105">
        <v>0</v>
      </c>
      <c r="W46" s="105">
        <v>0</v>
      </c>
      <c r="X46" s="105">
        <v>4.6992431866149866</v>
      </c>
      <c r="Y46" s="105">
        <v>10.718752849891741</v>
      </c>
      <c r="Z46" s="105">
        <v>5.0477648585497157</v>
      </c>
      <c r="AA46" s="105">
        <v>0.41614189037006599</v>
      </c>
      <c r="AB46" s="105">
        <v>1.6167222912126984</v>
      </c>
      <c r="AC46" s="105">
        <v>0</v>
      </c>
      <c r="AD46" s="105">
        <v>0</v>
      </c>
      <c r="AE46" s="105">
        <v>0</v>
      </c>
      <c r="AF46" s="105">
        <v>0</v>
      </c>
      <c r="AG46" s="105">
        <v>0</v>
      </c>
      <c r="AH46" s="105">
        <v>0</v>
      </c>
      <c r="AI46" s="105">
        <v>0</v>
      </c>
      <c r="AJ46" s="105">
        <v>0</v>
      </c>
      <c r="AK46" s="105">
        <v>0</v>
      </c>
      <c r="AL46" s="105">
        <v>3.3857198281646363</v>
      </c>
      <c r="AM46" s="105">
        <v>14.143616414550145</v>
      </c>
      <c r="AN46" s="105">
        <v>14.143616414550145</v>
      </c>
      <c r="AO46" s="105">
        <v>14.143616414550145</v>
      </c>
      <c r="AP46" s="105">
        <v>11.186736722743397</v>
      </c>
      <c r="AQ46" s="105">
        <v>7.9396693511121059</v>
      </c>
      <c r="AR46" s="105">
        <v>7.8619066395251318</v>
      </c>
      <c r="AS46" s="105">
        <v>10.824476285838253</v>
      </c>
      <c r="AT46" s="105">
        <v>8.5560810893014754</v>
      </c>
      <c r="AU46" s="105">
        <v>9.3071550841413924</v>
      </c>
      <c r="AV46" s="105">
        <v>9.3071550841413924</v>
      </c>
      <c r="AW46" s="105">
        <v>9.9330500798413599</v>
      </c>
      <c r="AX46" s="105">
        <v>4.0344639082448088</v>
      </c>
      <c r="AY46" s="105">
        <v>2.9704424155548939</v>
      </c>
      <c r="AZ46" s="105">
        <v>1.0301679288850321</v>
      </c>
      <c r="BA46" s="105">
        <v>0</v>
      </c>
      <c r="BB46" s="105">
        <v>0</v>
      </c>
      <c r="BC46" s="105">
        <v>0</v>
      </c>
      <c r="BD46" s="105">
        <v>0</v>
      </c>
      <c r="BE46" s="105">
        <v>0</v>
      </c>
      <c r="BF46" s="105">
        <v>0</v>
      </c>
      <c r="BG46" s="105">
        <v>0</v>
      </c>
      <c r="BH46" s="105">
        <v>0</v>
      </c>
      <c r="BI46" s="105">
        <v>0</v>
      </c>
      <c r="BJ46" s="105">
        <v>0</v>
      </c>
      <c r="BK46" s="105">
        <v>0</v>
      </c>
      <c r="BL46" s="105">
        <v>0</v>
      </c>
      <c r="BM46" s="105">
        <v>0</v>
      </c>
      <c r="BN46" s="105">
        <v>0</v>
      </c>
      <c r="BO46" s="105">
        <v>0</v>
      </c>
      <c r="BP46" s="105">
        <v>0</v>
      </c>
      <c r="BQ46" s="105">
        <v>0</v>
      </c>
      <c r="BR46" s="105">
        <v>0</v>
      </c>
      <c r="BS46" s="105">
        <v>0</v>
      </c>
      <c r="BT46" s="105">
        <v>0</v>
      </c>
      <c r="BU46" s="105">
        <v>0</v>
      </c>
      <c r="BV46" s="105">
        <v>0</v>
      </c>
      <c r="BW46" s="105">
        <v>0</v>
      </c>
      <c r="BX46" s="105">
        <v>0</v>
      </c>
    </row>
    <row r="47" spans="1:76">
      <c r="A47" s="106" t="s">
        <v>5443</v>
      </c>
      <c r="B47" s="105" t="s">
        <v>23</v>
      </c>
      <c r="D47" s="105" t="s">
        <v>4967</v>
      </c>
      <c r="E47" s="105" t="s">
        <v>4968</v>
      </c>
      <c r="F47" s="105" t="s">
        <v>4973</v>
      </c>
      <c r="G47" s="105" t="s">
        <v>4983</v>
      </c>
      <c r="H47" s="105" t="s">
        <v>4984</v>
      </c>
      <c r="I47" s="105" t="s">
        <v>337</v>
      </c>
      <c r="M47" s="105">
        <v>0.35000000000000003</v>
      </c>
      <c r="N47" s="105">
        <v>0</v>
      </c>
      <c r="O47" s="105">
        <v>0</v>
      </c>
      <c r="P47" s="105">
        <v>174.46823307526833</v>
      </c>
      <c r="Q47" s="105">
        <v>428.23176692473169</v>
      </c>
      <c r="R47" s="105">
        <v>2301.9948437990115</v>
      </c>
      <c r="S47" s="105">
        <v>97.538847821662429</v>
      </c>
      <c r="T47" s="105">
        <v>0</v>
      </c>
      <c r="U47" s="105">
        <v>0</v>
      </c>
      <c r="V47" s="105">
        <v>5183.8500000000004</v>
      </c>
      <c r="W47" s="105">
        <v>0</v>
      </c>
      <c r="X47" s="105">
        <v>0</v>
      </c>
      <c r="Y47" s="105">
        <v>14759.712867310151</v>
      </c>
      <c r="Z47" s="105">
        <v>16505.299910252874</v>
      </c>
      <c r="AA47" s="105">
        <v>21671.085442952208</v>
      </c>
      <c r="AB47" s="105">
        <v>36874.174416295034</v>
      </c>
      <c r="AC47" s="105">
        <v>34119.550237955154</v>
      </c>
      <c r="AD47" s="105">
        <v>35329.75789091672</v>
      </c>
      <c r="AE47" s="105">
        <v>34923.28973805048</v>
      </c>
      <c r="AF47" s="105">
        <v>33935.104054710653</v>
      </c>
      <c r="AG47" s="105">
        <v>39147.76908453842</v>
      </c>
      <c r="AH47" s="105">
        <v>43858.344212715878</v>
      </c>
      <c r="AI47" s="105">
        <v>48934.144050050963</v>
      </c>
      <c r="AJ47" s="105">
        <v>54093.528446679979</v>
      </c>
      <c r="AK47" s="105">
        <v>53219.621918017554</v>
      </c>
      <c r="AL47" s="105">
        <v>42893.269688879591</v>
      </c>
      <c r="AM47" s="105">
        <v>42672.100506415081</v>
      </c>
      <c r="AN47" s="105">
        <v>42672.100506415081</v>
      </c>
      <c r="AO47" s="105">
        <v>41458.666801846179</v>
      </c>
      <c r="AP47" s="105">
        <v>45098.967915552894</v>
      </c>
      <c r="AQ47" s="105">
        <v>47789.143787458786</v>
      </c>
      <c r="AR47" s="105">
        <v>47777.895575538256</v>
      </c>
      <c r="AS47" s="105">
        <v>52902.437664528974</v>
      </c>
      <c r="AT47" s="105">
        <v>56206.316937984149</v>
      </c>
      <c r="AU47" s="105">
        <v>52902.437664528974</v>
      </c>
      <c r="AV47" s="105">
        <v>52902.437664528974</v>
      </c>
      <c r="AW47" s="105">
        <v>51689.003959960071</v>
      </c>
      <c r="AX47" s="105">
        <v>57998.859223718362</v>
      </c>
      <c r="AY47" s="105">
        <v>58014.794190605782</v>
      </c>
      <c r="AZ47" s="105">
        <v>44817.424691599444</v>
      </c>
      <c r="BA47" s="105">
        <v>0</v>
      </c>
      <c r="BB47" s="105">
        <v>0</v>
      </c>
      <c r="BC47" s="105">
        <v>0</v>
      </c>
      <c r="BD47" s="105">
        <v>0</v>
      </c>
      <c r="BE47" s="105">
        <v>0</v>
      </c>
      <c r="BF47" s="105">
        <v>0</v>
      </c>
      <c r="BG47" s="105">
        <v>0</v>
      </c>
      <c r="BH47" s="105">
        <v>0</v>
      </c>
      <c r="BI47" s="105">
        <v>0</v>
      </c>
      <c r="BJ47" s="105">
        <v>0</v>
      </c>
      <c r="BK47" s="105">
        <v>0</v>
      </c>
      <c r="BL47" s="105">
        <v>0</v>
      </c>
      <c r="BM47" s="105">
        <v>0</v>
      </c>
      <c r="BN47" s="105">
        <v>0</v>
      </c>
      <c r="BO47" s="105">
        <v>0</v>
      </c>
      <c r="BP47" s="105">
        <v>0</v>
      </c>
      <c r="BQ47" s="105">
        <v>0</v>
      </c>
      <c r="BR47" s="105">
        <v>0</v>
      </c>
      <c r="BS47" s="105">
        <v>0</v>
      </c>
      <c r="BT47" s="105">
        <v>0</v>
      </c>
      <c r="BU47" s="105">
        <v>0</v>
      </c>
      <c r="BV47" s="105">
        <v>0</v>
      </c>
      <c r="BW47" s="105">
        <v>0</v>
      </c>
      <c r="BX47" s="105">
        <v>0</v>
      </c>
    </row>
    <row r="48" spans="1:76">
      <c r="A48" s="106" t="s">
        <v>5443</v>
      </c>
      <c r="B48" s="105" t="s">
        <v>24</v>
      </c>
      <c r="D48" s="105" t="s">
        <v>4967</v>
      </c>
      <c r="E48" s="105" t="s">
        <v>4968</v>
      </c>
      <c r="F48" s="105" t="s">
        <v>4973</v>
      </c>
      <c r="G48" s="105" t="s">
        <v>4983</v>
      </c>
      <c r="H48" s="105" t="s">
        <v>4984</v>
      </c>
      <c r="I48" s="105" t="s">
        <v>341</v>
      </c>
      <c r="M48" s="105">
        <v>0</v>
      </c>
      <c r="N48" s="105">
        <v>0</v>
      </c>
      <c r="O48" s="105">
        <v>0</v>
      </c>
      <c r="P48" s="105">
        <v>0</v>
      </c>
      <c r="Q48" s="105">
        <v>0</v>
      </c>
      <c r="R48" s="105">
        <v>0</v>
      </c>
      <c r="S48" s="105">
        <v>0</v>
      </c>
      <c r="T48" s="105">
        <v>0</v>
      </c>
      <c r="U48" s="105">
        <v>0</v>
      </c>
      <c r="V48" s="105">
        <v>0</v>
      </c>
      <c r="W48" s="105">
        <v>0</v>
      </c>
      <c r="X48" s="105">
        <v>0</v>
      </c>
      <c r="Y48" s="105">
        <v>0</v>
      </c>
      <c r="Z48" s="105">
        <v>0</v>
      </c>
      <c r="AA48" s="105">
        <v>0</v>
      </c>
      <c r="AB48" s="105">
        <v>0</v>
      </c>
      <c r="AC48" s="105">
        <v>0</v>
      </c>
      <c r="AD48" s="105">
        <v>0</v>
      </c>
      <c r="AE48" s="105">
        <v>0</v>
      </c>
      <c r="AF48" s="105">
        <v>0</v>
      </c>
      <c r="AG48" s="105">
        <v>0</v>
      </c>
      <c r="AH48" s="105">
        <v>0</v>
      </c>
      <c r="AI48" s="105">
        <v>0</v>
      </c>
      <c r="AJ48" s="105">
        <v>0</v>
      </c>
      <c r="AK48" s="105">
        <v>0</v>
      </c>
      <c r="AL48" s="105">
        <v>0</v>
      </c>
      <c r="AM48" s="105">
        <v>0</v>
      </c>
      <c r="AN48" s="105">
        <v>0</v>
      </c>
      <c r="AO48" s="105">
        <v>0</v>
      </c>
      <c r="AP48" s="105">
        <v>0</v>
      </c>
      <c r="AQ48" s="105">
        <v>0</v>
      </c>
      <c r="AR48" s="105">
        <v>0</v>
      </c>
      <c r="AS48" s="105">
        <v>0</v>
      </c>
      <c r="AT48" s="105">
        <v>0</v>
      </c>
      <c r="AU48" s="105">
        <v>0</v>
      </c>
      <c r="AV48" s="105">
        <v>0</v>
      </c>
      <c r="AW48" s="105">
        <v>0</v>
      </c>
      <c r="AX48" s="105">
        <v>0</v>
      </c>
      <c r="AY48" s="105">
        <v>0</v>
      </c>
      <c r="AZ48" s="105">
        <v>0</v>
      </c>
      <c r="BA48" s="105">
        <v>0</v>
      </c>
      <c r="BB48" s="105">
        <v>0</v>
      </c>
      <c r="BC48" s="105">
        <v>0</v>
      </c>
      <c r="BD48" s="105">
        <v>0</v>
      </c>
      <c r="BE48" s="105">
        <v>0</v>
      </c>
      <c r="BF48" s="105">
        <v>0</v>
      </c>
      <c r="BG48" s="105">
        <v>0</v>
      </c>
      <c r="BH48" s="105">
        <v>0</v>
      </c>
      <c r="BI48" s="105">
        <v>0</v>
      </c>
      <c r="BJ48" s="105">
        <v>0</v>
      </c>
      <c r="BK48" s="105">
        <v>0</v>
      </c>
      <c r="BL48" s="105">
        <v>0</v>
      </c>
      <c r="BM48" s="105">
        <v>0</v>
      </c>
      <c r="BN48" s="105">
        <v>0</v>
      </c>
      <c r="BO48" s="105">
        <v>0</v>
      </c>
      <c r="BP48" s="105">
        <v>0</v>
      </c>
      <c r="BQ48" s="105">
        <v>0</v>
      </c>
      <c r="BR48" s="105">
        <v>0</v>
      </c>
      <c r="BS48" s="105">
        <v>0</v>
      </c>
      <c r="BT48" s="105">
        <v>0</v>
      </c>
      <c r="BU48" s="105">
        <v>0</v>
      </c>
      <c r="BV48" s="105">
        <v>0</v>
      </c>
      <c r="BW48" s="105">
        <v>0</v>
      </c>
      <c r="BX48" s="105">
        <v>0</v>
      </c>
    </row>
    <row r="49" spans="1:76">
      <c r="A49" s="106" t="s">
        <v>5443</v>
      </c>
      <c r="B49" s="105" t="s">
        <v>25</v>
      </c>
      <c r="D49" s="105" t="s">
        <v>4967</v>
      </c>
      <c r="E49" s="105" t="s">
        <v>4968</v>
      </c>
      <c r="F49" s="105" t="s">
        <v>4973</v>
      </c>
      <c r="G49" s="105" t="s">
        <v>4983</v>
      </c>
      <c r="H49" s="105" t="s">
        <v>4984</v>
      </c>
      <c r="I49" s="105" t="s">
        <v>345</v>
      </c>
      <c r="M49" s="105">
        <v>0</v>
      </c>
      <c r="N49" s="105">
        <v>0</v>
      </c>
      <c r="O49" s="105">
        <v>0</v>
      </c>
      <c r="P49" s="105">
        <v>0</v>
      </c>
      <c r="Q49" s="105">
        <v>0</v>
      </c>
      <c r="R49" s="105">
        <v>0</v>
      </c>
      <c r="S49" s="105">
        <v>0</v>
      </c>
      <c r="T49" s="105">
        <v>0</v>
      </c>
      <c r="U49" s="105">
        <v>0</v>
      </c>
      <c r="V49" s="105">
        <v>0</v>
      </c>
      <c r="W49" s="105">
        <v>0</v>
      </c>
      <c r="X49" s="105">
        <v>0</v>
      </c>
      <c r="Y49" s="105">
        <v>0</v>
      </c>
      <c r="Z49" s="105">
        <v>0</v>
      </c>
      <c r="AA49" s="105">
        <v>0</v>
      </c>
      <c r="AB49" s="105">
        <v>0</v>
      </c>
      <c r="AC49" s="105">
        <v>0</v>
      </c>
      <c r="AD49" s="105">
        <v>0</v>
      </c>
      <c r="AE49" s="105">
        <v>0</v>
      </c>
      <c r="AF49" s="105">
        <v>0</v>
      </c>
      <c r="AG49" s="105">
        <v>0</v>
      </c>
      <c r="AH49" s="105">
        <v>0</v>
      </c>
      <c r="AI49" s="105">
        <v>0</v>
      </c>
      <c r="AJ49" s="105">
        <v>0</v>
      </c>
      <c r="AK49" s="105">
        <v>0</v>
      </c>
      <c r="AL49" s="105">
        <v>0</v>
      </c>
      <c r="AM49" s="105">
        <v>0</v>
      </c>
      <c r="AN49" s="105">
        <v>0</v>
      </c>
      <c r="AO49" s="105">
        <v>0</v>
      </c>
      <c r="AP49" s="105">
        <v>0</v>
      </c>
      <c r="AQ49" s="105">
        <v>0</v>
      </c>
      <c r="AR49" s="105">
        <v>0</v>
      </c>
      <c r="AS49" s="105">
        <v>0</v>
      </c>
      <c r="AT49" s="105">
        <v>0</v>
      </c>
      <c r="AU49" s="105">
        <v>0</v>
      </c>
      <c r="AV49" s="105">
        <v>0</v>
      </c>
      <c r="AW49" s="105">
        <v>0</v>
      </c>
      <c r="AX49" s="105">
        <v>0</v>
      </c>
      <c r="AY49" s="105">
        <v>0</v>
      </c>
      <c r="AZ49" s="105">
        <v>0</v>
      </c>
      <c r="BA49" s="105">
        <v>0</v>
      </c>
      <c r="BB49" s="105">
        <v>0</v>
      </c>
      <c r="BC49" s="105">
        <v>0</v>
      </c>
      <c r="BD49" s="105">
        <v>0</v>
      </c>
      <c r="BE49" s="105">
        <v>0</v>
      </c>
      <c r="BF49" s="105">
        <v>0</v>
      </c>
      <c r="BG49" s="105">
        <v>0</v>
      </c>
      <c r="BH49" s="105">
        <v>0</v>
      </c>
      <c r="BI49" s="105">
        <v>0</v>
      </c>
      <c r="BJ49" s="105">
        <v>0</v>
      </c>
      <c r="BK49" s="105">
        <v>0</v>
      </c>
      <c r="BL49" s="105">
        <v>0</v>
      </c>
      <c r="BM49" s="105">
        <v>0</v>
      </c>
      <c r="BN49" s="105">
        <v>0</v>
      </c>
      <c r="BO49" s="105">
        <v>0</v>
      </c>
      <c r="BP49" s="105">
        <v>0</v>
      </c>
      <c r="BQ49" s="105">
        <v>0</v>
      </c>
      <c r="BR49" s="105">
        <v>0</v>
      </c>
      <c r="BS49" s="105">
        <v>0</v>
      </c>
      <c r="BT49" s="105">
        <v>0</v>
      </c>
      <c r="BU49" s="105">
        <v>0</v>
      </c>
      <c r="BV49" s="105">
        <v>0</v>
      </c>
      <c r="BW49" s="105">
        <v>0</v>
      </c>
      <c r="BX49" s="105">
        <v>0</v>
      </c>
    </row>
    <row r="50" spans="1:76">
      <c r="A50" s="106" t="s">
        <v>5443</v>
      </c>
      <c r="B50" s="105" t="s">
        <v>26</v>
      </c>
      <c r="D50" s="105" t="s">
        <v>4967</v>
      </c>
      <c r="E50" s="105" t="s">
        <v>4968</v>
      </c>
      <c r="F50" s="105" t="s">
        <v>4973</v>
      </c>
      <c r="G50" s="105" t="s">
        <v>4983</v>
      </c>
      <c r="H50" s="105" t="s">
        <v>4984</v>
      </c>
      <c r="I50" s="105" t="s">
        <v>349</v>
      </c>
      <c r="M50" s="105">
        <v>0</v>
      </c>
      <c r="N50" s="105">
        <v>0</v>
      </c>
      <c r="O50" s="105">
        <v>0</v>
      </c>
      <c r="P50" s="105">
        <v>0</v>
      </c>
      <c r="Q50" s="105">
        <v>0</v>
      </c>
      <c r="R50" s="105">
        <v>0</v>
      </c>
      <c r="S50" s="105">
        <v>0</v>
      </c>
      <c r="T50" s="105">
        <v>0</v>
      </c>
      <c r="U50" s="105">
        <v>0</v>
      </c>
      <c r="V50" s="105">
        <v>0</v>
      </c>
      <c r="W50" s="105">
        <v>0</v>
      </c>
      <c r="X50" s="105">
        <v>0</v>
      </c>
      <c r="Y50" s="105">
        <v>0</v>
      </c>
      <c r="Z50" s="105">
        <v>0</v>
      </c>
      <c r="AA50" s="105">
        <v>0</v>
      </c>
      <c r="AB50" s="105">
        <v>0</v>
      </c>
      <c r="AC50" s="105">
        <v>0</v>
      </c>
      <c r="AD50" s="105">
        <v>0</v>
      </c>
      <c r="AE50" s="105">
        <v>0</v>
      </c>
      <c r="AF50" s="105">
        <v>0</v>
      </c>
      <c r="AG50" s="105">
        <v>0</v>
      </c>
      <c r="AH50" s="105">
        <v>0</v>
      </c>
      <c r="AI50" s="105">
        <v>0</v>
      </c>
      <c r="AJ50" s="105">
        <v>0</v>
      </c>
      <c r="AK50" s="105">
        <v>0</v>
      </c>
      <c r="AL50" s="105">
        <v>0</v>
      </c>
      <c r="AM50" s="105">
        <v>0</v>
      </c>
      <c r="AN50" s="105">
        <v>0</v>
      </c>
      <c r="AO50" s="105">
        <v>0</v>
      </c>
      <c r="AP50" s="105">
        <v>0</v>
      </c>
      <c r="AQ50" s="105">
        <v>0</v>
      </c>
      <c r="AR50" s="105">
        <v>0</v>
      </c>
      <c r="AS50" s="105">
        <v>0</v>
      </c>
      <c r="AT50" s="105">
        <v>0</v>
      </c>
      <c r="AU50" s="105">
        <v>0</v>
      </c>
      <c r="AV50" s="105">
        <v>0</v>
      </c>
      <c r="AW50" s="105">
        <v>0</v>
      </c>
      <c r="AX50" s="105">
        <v>0</v>
      </c>
      <c r="AY50" s="105">
        <v>0</v>
      </c>
      <c r="AZ50" s="105">
        <v>0</v>
      </c>
      <c r="BA50" s="105">
        <v>0</v>
      </c>
      <c r="BB50" s="105">
        <v>0</v>
      </c>
      <c r="BC50" s="105">
        <v>0</v>
      </c>
      <c r="BD50" s="105">
        <v>0</v>
      </c>
      <c r="BE50" s="105">
        <v>0</v>
      </c>
      <c r="BF50" s="105">
        <v>0</v>
      </c>
      <c r="BG50" s="105">
        <v>0</v>
      </c>
      <c r="BH50" s="105">
        <v>0</v>
      </c>
      <c r="BI50" s="105">
        <v>0</v>
      </c>
      <c r="BJ50" s="105">
        <v>0</v>
      </c>
      <c r="BK50" s="105">
        <v>0</v>
      </c>
      <c r="BL50" s="105">
        <v>0</v>
      </c>
      <c r="BM50" s="105">
        <v>0</v>
      </c>
      <c r="BN50" s="105">
        <v>0</v>
      </c>
      <c r="BO50" s="105">
        <v>0</v>
      </c>
      <c r="BP50" s="105">
        <v>0</v>
      </c>
      <c r="BQ50" s="105">
        <v>0</v>
      </c>
      <c r="BR50" s="105">
        <v>0</v>
      </c>
      <c r="BS50" s="105">
        <v>0</v>
      </c>
      <c r="BT50" s="105">
        <v>0</v>
      </c>
      <c r="BU50" s="105">
        <v>0</v>
      </c>
      <c r="BV50" s="105">
        <v>0</v>
      </c>
      <c r="BW50" s="105">
        <v>0</v>
      </c>
      <c r="BX50" s="105">
        <v>0</v>
      </c>
    </row>
    <row r="51" spans="1:76">
      <c r="A51" s="106" t="s">
        <v>5443</v>
      </c>
      <c r="B51" s="105" t="s">
        <v>27</v>
      </c>
      <c r="D51" s="105" t="s">
        <v>4967</v>
      </c>
      <c r="E51" s="105" t="s">
        <v>4968</v>
      </c>
      <c r="F51" s="105" t="s">
        <v>4973</v>
      </c>
      <c r="G51" s="105" t="s">
        <v>4983</v>
      </c>
      <c r="H51" s="105" t="s">
        <v>4984</v>
      </c>
      <c r="I51" s="105" t="s">
        <v>353</v>
      </c>
      <c r="M51" s="105">
        <v>1.4</v>
      </c>
      <c r="N51" s="105">
        <v>0</v>
      </c>
      <c r="O51" s="105">
        <v>0</v>
      </c>
      <c r="P51" s="105">
        <v>0</v>
      </c>
      <c r="Q51" s="105">
        <v>0</v>
      </c>
      <c r="R51" s="105">
        <v>0</v>
      </c>
      <c r="S51" s="105">
        <v>0</v>
      </c>
      <c r="T51" s="105">
        <v>0</v>
      </c>
      <c r="U51" s="105">
        <v>0</v>
      </c>
      <c r="V51" s="105">
        <v>0</v>
      </c>
      <c r="W51" s="105">
        <v>0</v>
      </c>
      <c r="X51" s="105">
        <v>0</v>
      </c>
      <c r="Y51" s="105">
        <v>0</v>
      </c>
      <c r="Z51" s="105">
        <v>0</v>
      </c>
      <c r="AA51" s="105">
        <v>0</v>
      </c>
      <c r="AB51" s="105">
        <v>0</v>
      </c>
      <c r="AC51" s="105">
        <v>0</v>
      </c>
      <c r="AD51" s="105">
        <v>0</v>
      </c>
      <c r="AE51" s="105">
        <v>0</v>
      </c>
      <c r="AF51" s="105">
        <v>0</v>
      </c>
      <c r="AG51" s="105">
        <v>0</v>
      </c>
      <c r="AH51" s="105">
        <v>0</v>
      </c>
      <c r="AI51" s="105">
        <v>0</v>
      </c>
      <c r="AJ51" s="105">
        <v>0</v>
      </c>
      <c r="AK51" s="105">
        <v>0</v>
      </c>
      <c r="AL51" s="105">
        <v>0</v>
      </c>
      <c r="AM51" s="105">
        <v>0</v>
      </c>
      <c r="AN51" s="105">
        <v>0</v>
      </c>
      <c r="AO51" s="105">
        <v>0</v>
      </c>
      <c r="AP51" s="105">
        <v>0</v>
      </c>
      <c r="AQ51" s="105">
        <v>0</v>
      </c>
      <c r="AR51" s="105">
        <v>0</v>
      </c>
      <c r="AS51" s="105">
        <v>0</v>
      </c>
      <c r="AT51" s="105">
        <v>0</v>
      </c>
      <c r="AU51" s="105">
        <v>0</v>
      </c>
      <c r="AV51" s="105">
        <v>0</v>
      </c>
      <c r="AW51" s="105">
        <v>0</v>
      </c>
      <c r="AX51" s="105">
        <v>0</v>
      </c>
      <c r="AY51" s="105">
        <v>0</v>
      </c>
      <c r="AZ51" s="105">
        <v>0</v>
      </c>
      <c r="BA51" s="105">
        <v>0</v>
      </c>
      <c r="BB51" s="105">
        <v>0</v>
      </c>
      <c r="BC51" s="105">
        <v>0</v>
      </c>
      <c r="BD51" s="105">
        <v>0</v>
      </c>
      <c r="BE51" s="105">
        <v>0</v>
      </c>
      <c r="BF51" s="105">
        <v>0</v>
      </c>
      <c r="BG51" s="105">
        <v>0</v>
      </c>
      <c r="BH51" s="105">
        <v>0</v>
      </c>
      <c r="BI51" s="105">
        <v>0</v>
      </c>
      <c r="BJ51" s="105">
        <v>0</v>
      </c>
      <c r="BK51" s="105">
        <v>0</v>
      </c>
      <c r="BL51" s="105">
        <v>0</v>
      </c>
      <c r="BM51" s="105">
        <v>0</v>
      </c>
      <c r="BN51" s="105">
        <v>0</v>
      </c>
      <c r="BO51" s="105">
        <v>0</v>
      </c>
      <c r="BP51" s="105">
        <v>0</v>
      </c>
      <c r="BQ51" s="105">
        <v>0</v>
      </c>
      <c r="BR51" s="105">
        <v>0</v>
      </c>
      <c r="BS51" s="105">
        <v>0</v>
      </c>
      <c r="BT51" s="105">
        <v>0</v>
      </c>
      <c r="BU51" s="105">
        <v>0</v>
      </c>
      <c r="BV51" s="105">
        <v>0</v>
      </c>
      <c r="BW51" s="105">
        <v>0</v>
      </c>
      <c r="BX51" s="105">
        <v>0</v>
      </c>
    </row>
    <row r="52" spans="1:76">
      <c r="A52" s="106" t="s">
        <v>5443</v>
      </c>
      <c r="B52" s="105" t="s">
        <v>28</v>
      </c>
      <c r="D52" s="105" t="s">
        <v>4967</v>
      </c>
      <c r="E52" s="105" t="s">
        <v>4968</v>
      </c>
      <c r="F52" s="105" t="s">
        <v>4973</v>
      </c>
      <c r="G52" s="105" t="s">
        <v>4983</v>
      </c>
      <c r="H52" s="105" t="s">
        <v>4984</v>
      </c>
      <c r="I52" s="105" t="s">
        <v>357</v>
      </c>
      <c r="M52" s="105">
        <v>0</v>
      </c>
      <c r="N52" s="105">
        <v>0</v>
      </c>
      <c r="O52" s="105">
        <v>0</v>
      </c>
      <c r="P52" s="105">
        <v>0</v>
      </c>
      <c r="Q52" s="105">
        <v>0</v>
      </c>
      <c r="R52" s="105">
        <v>0</v>
      </c>
      <c r="S52" s="105">
        <v>0</v>
      </c>
      <c r="T52" s="105">
        <v>0</v>
      </c>
      <c r="U52" s="105">
        <v>0</v>
      </c>
      <c r="V52" s="105">
        <v>0</v>
      </c>
      <c r="W52" s="105">
        <v>0</v>
      </c>
      <c r="X52" s="105">
        <v>0</v>
      </c>
      <c r="Y52" s="105">
        <v>0</v>
      </c>
      <c r="Z52" s="105">
        <v>0</v>
      </c>
      <c r="AA52" s="105">
        <v>0</v>
      </c>
      <c r="AB52" s="105">
        <v>0</v>
      </c>
      <c r="AC52" s="105">
        <v>0</v>
      </c>
      <c r="AD52" s="105">
        <v>0</v>
      </c>
      <c r="AE52" s="105">
        <v>0</v>
      </c>
      <c r="AF52" s="105">
        <v>0</v>
      </c>
      <c r="AG52" s="105">
        <v>0</v>
      </c>
      <c r="AH52" s="105">
        <v>0</v>
      </c>
      <c r="AI52" s="105">
        <v>0</v>
      </c>
      <c r="AJ52" s="105">
        <v>0</v>
      </c>
      <c r="AK52" s="105">
        <v>0</v>
      </c>
      <c r="AL52" s="105">
        <v>0</v>
      </c>
      <c r="AM52" s="105">
        <v>0</v>
      </c>
      <c r="AN52" s="105">
        <v>0</v>
      </c>
      <c r="AO52" s="105">
        <v>0</v>
      </c>
      <c r="AP52" s="105">
        <v>0</v>
      </c>
      <c r="AQ52" s="105">
        <v>0</v>
      </c>
      <c r="AR52" s="105">
        <v>0</v>
      </c>
      <c r="AS52" s="105">
        <v>0</v>
      </c>
      <c r="AT52" s="105">
        <v>0</v>
      </c>
      <c r="AU52" s="105">
        <v>0</v>
      </c>
      <c r="AV52" s="105">
        <v>0</v>
      </c>
      <c r="AW52" s="105">
        <v>0</v>
      </c>
      <c r="AX52" s="105">
        <v>0</v>
      </c>
      <c r="AY52" s="105">
        <v>0</v>
      </c>
      <c r="AZ52" s="105">
        <v>0</v>
      </c>
      <c r="BA52" s="105">
        <v>0</v>
      </c>
      <c r="BB52" s="105">
        <v>0</v>
      </c>
      <c r="BC52" s="105">
        <v>0</v>
      </c>
      <c r="BD52" s="105">
        <v>0</v>
      </c>
      <c r="BE52" s="105">
        <v>0</v>
      </c>
      <c r="BF52" s="105">
        <v>0</v>
      </c>
      <c r="BG52" s="105">
        <v>0</v>
      </c>
      <c r="BH52" s="105">
        <v>0</v>
      </c>
      <c r="BI52" s="105">
        <v>0</v>
      </c>
      <c r="BJ52" s="105">
        <v>0</v>
      </c>
      <c r="BK52" s="105">
        <v>0</v>
      </c>
      <c r="BL52" s="105">
        <v>0</v>
      </c>
      <c r="BM52" s="105">
        <v>0</v>
      </c>
      <c r="BN52" s="105">
        <v>0</v>
      </c>
      <c r="BO52" s="105">
        <v>0</v>
      </c>
      <c r="BP52" s="105">
        <v>0</v>
      </c>
      <c r="BQ52" s="105">
        <v>0</v>
      </c>
      <c r="BR52" s="105">
        <v>0</v>
      </c>
      <c r="BS52" s="105">
        <v>0</v>
      </c>
      <c r="BT52" s="105">
        <v>0</v>
      </c>
      <c r="BU52" s="105">
        <v>0</v>
      </c>
      <c r="BV52" s="105">
        <v>0</v>
      </c>
      <c r="BW52" s="105">
        <v>0</v>
      </c>
      <c r="BX52" s="105">
        <v>0</v>
      </c>
    </row>
    <row r="53" spans="1:76">
      <c r="A53" s="106" t="s">
        <v>5443</v>
      </c>
      <c r="B53" s="105" t="s">
        <v>29</v>
      </c>
      <c r="D53" s="105" t="s">
        <v>4967</v>
      </c>
      <c r="E53" s="105" t="s">
        <v>4968</v>
      </c>
      <c r="F53" s="105" t="s">
        <v>4973</v>
      </c>
      <c r="G53" s="105" t="s">
        <v>4983</v>
      </c>
      <c r="H53" s="105" t="s">
        <v>4984</v>
      </c>
      <c r="I53" s="105" t="s">
        <v>361</v>
      </c>
      <c r="M53" s="105">
        <v>0</v>
      </c>
      <c r="N53" s="105">
        <v>0</v>
      </c>
      <c r="O53" s="105">
        <v>0</v>
      </c>
      <c r="P53" s="105">
        <v>0</v>
      </c>
      <c r="Q53" s="105">
        <v>0</v>
      </c>
      <c r="R53" s="105">
        <v>0</v>
      </c>
      <c r="S53" s="105">
        <v>0</v>
      </c>
      <c r="T53" s="105">
        <v>0</v>
      </c>
      <c r="U53" s="105">
        <v>0</v>
      </c>
      <c r="V53" s="105">
        <v>0</v>
      </c>
      <c r="W53" s="105">
        <v>0</v>
      </c>
      <c r="X53" s="105">
        <v>0</v>
      </c>
      <c r="Y53" s="105">
        <v>0</v>
      </c>
      <c r="Z53" s="105">
        <v>0</v>
      </c>
      <c r="AA53" s="105">
        <v>0</v>
      </c>
      <c r="AB53" s="105">
        <v>0</v>
      </c>
      <c r="AC53" s="105">
        <v>0</v>
      </c>
      <c r="AD53" s="105">
        <v>0</v>
      </c>
      <c r="AE53" s="105">
        <v>0</v>
      </c>
      <c r="AF53" s="105">
        <v>0</v>
      </c>
      <c r="AG53" s="105">
        <v>0</v>
      </c>
      <c r="AH53" s="105">
        <v>0</v>
      </c>
      <c r="AI53" s="105">
        <v>0</v>
      </c>
      <c r="AJ53" s="105">
        <v>0</v>
      </c>
      <c r="AK53" s="105">
        <v>0</v>
      </c>
      <c r="AL53" s="105">
        <v>0</v>
      </c>
      <c r="AM53" s="105">
        <v>0</v>
      </c>
      <c r="AN53" s="105">
        <v>0</v>
      </c>
      <c r="AO53" s="105">
        <v>0</v>
      </c>
      <c r="AP53" s="105">
        <v>0</v>
      </c>
      <c r="AQ53" s="105">
        <v>0</v>
      </c>
      <c r="AR53" s="105">
        <v>0</v>
      </c>
      <c r="AS53" s="105">
        <v>0</v>
      </c>
      <c r="AT53" s="105">
        <v>0</v>
      </c>
      <c r="AU53" s="105">
        <v>0</v>
      </c>
      <c r="AV53" s="105">
        <v>0</v>
      </c>
      <c r="AW53" s="105">
        <v>0</v>
      </c>
      <c r="AX53" s="105">
        <v>0</v>
      </c>
      <c r="AY53" s="105">
        <v>0</v>
      </c>
      <c r="AZ53" s="105">
        <v>0</v>
      </c>
      <c r="BA53" s="105">
        <v>0</v>
      </c>
      <c r="BB53" s="105">
        <v>0</v>
      </c>
      <c r="BC53" s="105">
        <v>0</v>
      </c>
      <c r="BD53" s="105">
        <v>0</v>
      </c>
      <c r="BE53" s="105">
        <v>0</v>
      </c>
      <c r="BF53" s="105">
        <v>0</v>
      </c>
      <c r="BG53" s="105">
        <v>0</v>
      </c>
      <c r="BH53" s="105">
        <v>0</v>
      </c>
      <c r="BI53" s="105">
        <v>0</v>
      </c>
      <c r="BJ53" s="105">
        <v>0</v>
      </c>
      <c r="BK53" s="105">
        <v>0</v>
      </c>
      <c r="BL53" s="105">
        <v>0</v>
      </c>
      <c r="BM53" s="105">
        <v>0</v>
      </c>
      <c r="BN53" s="105">
        <v>0</v>
      </c>
      <c r="BO53" s="105">
        <v>0</v>
      </c>
      <c r="BP53" s="105">
        <v>0</v>
      </c>
      <c r="BQ53" s="105">
        <v>0</v>
      </c>
      <c r="BR53" s="105">
        <v>0</v>
      </c>
      <c r="BS53" s="105">
        <v>0</v>
      </c>
      <c r="BT53" s="105">
        <v>0</v>
      </c>
      <c r="BU53" s="105">
        <v>0</v>
      </c>
      <c r="BV53" s="105">
        <v>0</v>
      </c>
      <c r="BW53" s="105">
        <v>0</v>
      </c>
      <c r="BX53" s="105">
        <v>0</v>
      </c>
    </row>
    <row r="54" spans="1:76">
      <c r="A54" s="106" t="s">
        <v>5443</v>
      </c>
      <c r="B54" s="105" t="s">
        <v>2655</v>
      </c>
      <c r="D54" s="105" t="s">
        <v>4967</v>
      </c>
      <c r="E54" s="105" t="s">
        <v>4968</v>
      </c>
      <c r="F54" s="105" t="s">
        <v>4973</v>
      </c>
      <c r="G54" s="105" t="s">
        <v>4983</v>
      </c>
      <c r="H54" s="105" t="s">
        <v>4984</v>
      </c>
      <c r="I54" s="105" t="s">
        <v>368</v>
      </c>
      <c r="M54" s="105">
        <v>2.5074904306220085</v>
      </c>
      <c r="N54" s="105">
        <v>0</v>
      </c>
      <c r="O54" s="105">
        <v>0</v>
      </c>
      <c r="P54" s="105">
        <v>0</v>
      </c>
      <c r="Q54" s="105">
        <v>0</v>
      </c>
      <c r="R54" s="105">
        <v>0</v>
      </c>
      <c r="S54" s="105">
        <v>0</v>
      </c>
      <c r="T54" s="105">
        <v>0</v>
      </c>
      <c r="U54" s="105">
        <v>0</v>
      </c>
      <c r="V54" s="105">
        <v>0</v>
      </c>
      <c r="W54" s="105">
        <v>0</v>
      </c>
      <c r="X54" s="105">
        <v>0</v>
      </c>
      <c r="Y54" s="105">
        <v>0</v>
      </c>
      <c r="Z54" s="105">
        <v>0</v>
      </c>
      <c r="AA54" s="105">
        <v>0</v>
      </c>
      <c r="AB54" s="105">
        <v>0</v>
      </c>
      <c r="AC54" s="105">
        <v>0</v>
      </c>
      <c r="AD54" s="105">
        <v>0</v>
      </c>
      <c r="AE54" s="105">
        <v>0</v>
      </c>
      <c r="AF54" s="105">
        <v>49127.64804904304</v>
      </c>
      <c r="AG54" s="105">
        <v>49127.64804904304</v>
      </c>
      <c r="AH54" s="105">
        <v>49127.64804904304</v>
      </c>
      <c r="AI54" s="105">
        <v>49127.64804904304</v>
      </c>
      <c r="AJ54" s="105">
        <v>49127.64804904304</v>
      </c>
      <c r="AK54" s="105">
        <v>49127.64804904304</v>
      </c>
      <c r="AL54" s="105">
        <v>49127.64804904304</v>
      </c>
      <c r="AM54" s="105">
        <v>0</v>
      </c>
      <c r="AN54" s="105">
        <v>0</v>
      </c>
      <c r="AO54" s="105">
        <v>0</v>
      </c>
      <c r="AP54" s="105">
        <v>0</v>
      </c>
      <c r="AQ54" s="105">
        <v>49127.64804904304</v>
      </c>
      <c r="AR54" s="105">
        <v>49127.64804904304</v>
      </c>
      <c r="AS54" s="105">
        <v>49127.64804904304</v>
      </c>
      <c r="AT54" s="105">
        <v>49127.64804904304</v>
      </c>
      <c r="AU54" s="105">
        <v>49127.64804904304</v>
      </c>
      <c r="AV54" s="105">
        <v>49127.64804904304</v>
      </c>
      <c r="AW54" s="105">
        <v>49127.64804904304</v>
      </c>
      <c r="AX54" s="105">
        <v>0</v>
      </c>
      <c r="AY54" s="105">
        <v>0</v>
      </c>
      <c r="AZ54" s="105">
        <v>0</v>
      </c>
      <c r="BA54" s="105">
        <v>0</v>
      </c>
      <c r="BB54" s="105">
        <v>0</v>
      </c>
      <c r="BC54" s="105">
        <v>0</v>
      </c>
      <c r="BD54" s="105">
        <v>0</v>
      </c>
      <c r="BE54" s="105">
        <v>0</v>
      </c>
      <c r="BF54" s="105">
        <v>0</v>
      </c>
      <c r="BG54" s="105">
        <v>0</v>
      </c>
      <c r="BH54" s="105">
        <v>0</v>
      </c>
      <c r="BI54" s="105">
        <v>0</v>
      </c>
      <c r="BJ54" s="105">
        <v>0</v>
      </c>
      <c r="BK54" s="105">
        <v>0</v>
      </c>
      <c r="BL54" s="105">
        <v>0</v>
      </c>
      <c r="BM54" s="105">
        <v>0</v>
      </c>
      <c r="BN54" s="105">
        <v>0</v>
      </c>
      <c r="BO54" s="105">
        <v>0</v>
      </c>
      <c r="BP54" s="105">
        <v>0</v>
      </c>
      <c r="BQ54" s="105">
        <v>0</v>
      </c>
      <c r="BR54" s="105">
        <v>0</v>
      </c>
      <c r="BS54" s="105">
        <v>0</v>
      </c>
      <c r="BT54" s="105">
        <v>0</v>
      </c>
      <c r="BU54" s="105">
        <v>0</v>
      </c>
      <c r="BV54" s="105">
        <v>0</v>
      </c>
      <c r="BW54" s="105">
        <v>0</v>
      </c>
      <c r="BX54" s="105">
        <v>0</v>
      </c>
    </row>
    <row r="55" spans="1:76">
      <c r="A55" s="106" t="s">
        <v>5443</v>
      </c>
      <c r="B55" s="105" t="s">
        <v>2656</v>
      </c>
      <c r="D55" s="105" t="s">
        <v>4967</v>
      </c>
      <c r="E55" s="105" t="s">
        <v>4968</v>
      </c>
      <c r="F55" s="105" t="s">
        <v>4973</v>
      </c>
      <c r="G55" s="105" t="s">
        <v>4983</v>
      </c>
      <c r="H55" s="105" t="s">
        <v>4984</v>
      </c>
      <c r="I55" s="105" t="s">
        <v>372</v>
      </c>
      <c r="M55" s="105">
        <v>0</v>
      </c>
      <c r="N55" s="105">
        <v>0</v>
      </c>
      <c r="O55" s="105">
        <v>0</v>
      </c>
      <c r="P55" s="105">
        <v>0</v>
      </c>
      <c r="Q55" s="105">
        <v>0</v>
      </c>
      <c r="R55" s="105">
        <v>0</v>
      </c>
      <c r="S55" s="105">
        <v>0</v>
      </c>
      <c r="T55" s="105">
        <v>0</v>
      </c>
      <c r="U55" s="105">
        <v>0</v>
      </c>
      <c r="V55" s="105">
        <v>0</v>
      </c>
      <c r="W55" s="105">
        <v>0</v>
      </c>
      <c r="X55" s="105">
        <v>0</v>
      </c>
      <c r="Y55" s="105">
        <v>0</v>
      </c>
      <c r="Z55" s="105">
        <v>0</v>
      </c>
      <c r="AA55" s="105">
        <v>0</v>
      </c>
      <c r="AB55" s="105">
        <v>0</v>
      </c>
      <c r="AC55" s="105">
        <v>0</v>
      </c>
      <c r="AD55" s="105">
        <v>0</v>
      </c>
      <c r="AE55" s="105">
        <v>0</v>
      </c>
      <c r="AF55" s="105">
        <v>0</v>
      </c>
      <c r="AG55" s="105">
        <v>0</v>
      </c>
      <c r="AH55" s="105">
        <v>0</v>
      </c>
      <c r="AI55" s="105">
        <v>0</v>
      </c>
      <c r="AJ55" s="105">
        <v>0</v>
      </c>
      <c r="AK55" s="105">
        <v>0</v>
      </c>
      <c r="AL55" s="105">
        <v>0</v>
      </c>
      <c r="AM55" s="105">
        <v>0</v>
      </c>
      <c r="AN55" s="105">
        <v>0</v>
      </c>
      <c r="AO55" s="105">
        <v>0</v>
      </c>
      <c r="AP55" s="105">
        <v>0</v>
      </c>
      <c r="AQ55" s="105">
        <v>0</v>
      </c>
      <c r="AR55" s="105">
        <v>0</v>
      </c>
      <c r="AS55" s="105">
        <v>0</v>
      </c>
      <c r="AT55" s="105">
        <v>0</v>
      </c>
      <c r="AU55" s="105">
        <v>0</v>
      </c>
      <c r="AV55" s="105">
        <v>0</v>
      </c>
      <c r="AW55" s="105">
        <v>0</v>
      </c>
      <c r="AX55" s="105">
        <v>0</v>
      </c>
      <c r="AY55" s="105">
        <v>0</v>
      </c>
      <c r="AZ55" s="105">
        <v>0</v>
      </c>
      <c r="BA55" s="105">
        <v>0</v>
      </c>
      <c r="BB55" s="105">
        <v>0</v>
      </c>
      <c r="BC55" s="105">
        <v>0</v>
      </c>
      <c r="BD55" s="105">
        <v>0</v>
      </c>
      <c r="BE55" s="105">
        <v>0</v>
      </c>
      <c r="BF55" s="105">
        <v>0</v>
      </c>
      <c r="BG55" s="105">
        <v>0</v>
      </c>
      <c r="BH55" s="105">
        <v>0</v>
      </c>
      <c r="BI55" s="105">
        <v>0</v>
      </c>
      <c r="BJ55" s="105">
        <v>0</v>
      </c>
      <c r="BK55" s="105">
        <v>0</v>
      </c>
      <c r="BL55" s="105">
        <v>0</v>
      </c>
      <c r="BM55" s="105">
        <v>0</v>
      </c>
      <c r="BN55" s="105">
        <v>0</v>
      </c>
      <c r="BO55" s="105">
        <v>0</v>
      </c>
      <c r="BP55" s="105">
        <v>0</v>
      </c>
      <c r="BQ55" s="105">
        <v>0</v>
      </c>
      <c r="BR55" s="105">
        <v>0</v>
      </c>
      <c r="BS55" s="105">
        <v>0</v>
      </c>
      <c r="BT55" s="105">
        <v>0</v>
      </c>
      <c r="BU55" s="105">
        <v>0</v>
      </c>
      <c r="BV55" s="105">
        <v>0</v>
      </c>
      <c r="BW55" s="105">
        <v>0</v>
      </c>
      <c r="BX55" s="105">
        <v>0</v>
      </c>
    </row>
    <row r="56" spans="1:76">
      <c r="A56" s="106" t="s">
        <v>5443</v>
      </c>
      <c r="B56" s="105" t="s">
        <v>2657</v>
      </c>
      <c r="D56" s="105" t="s">
        <v>4967</v>
      </c>
      <c r="E56" s="105" t="s">
        <v>4968</v>
      </c>
      <c r="F56" s="105" t="s">
        <v>4973</v>
      </c>
      <c r="G56" s="105" t="s">
        <v>4983</v>
      </c>
      <c r="H56" s="105" t="s">
        <v>4984</v>
      </c>
      <c r="I56" s="105" t="s">
        <v>376</v>
      </c>
      <c r="M56" s="105">
        <v>0</v>
      </c>
      <c r="N56" s="105">
        <v>0</v>
      </c>
      <c r="O56" s="105">
        <v>0</v>
      </c>
      <c r="P56" s="105">
        <v>0</v>
      </c>
      <c r="Q56" s="105">
        <v>0</v>
      </c>
      <c r="R56" s="105">
        <v>0</v>
      </c>
      <c r="S56" s="105">
        <v>0</v>
      </c>
      <c r="T56" s="105">
        <v>0</v>
      </c>
      <c r="U56" s="105">
        <v>0</v>
      </c>
      <c r="V56" s="105">
        <v>0</v>
      </c>
      <c r="W56" s="105">
        <v>0</v>
      </c>
      <c r="X56" s="105">
        <v>0</v>
      </c>
      <c r="Y56" s="105">
        <v>0</v>
      </c>
      <c r="Z56" s="105">
        <v>0</v>
      </c>
      <c r="AA56" s="105">
        <v>0</v>
      </c>
      <c r="AB56" s="105">
        <v>0</v>
      </c>
      <c r="AC56" s="105">
        <v>0</v>
      </c>
      <c r="AD56" s="105">
        <v>0</v>
      </c>
      <c r="AE56" s="105">
        <v>0</v>
      </c>
      <c r="AF56" s="105">
        <v>0</v>
      </c>
      <c r="AG56" s="105">
        <v>0</v>
      </c>
      <c r="AH56" s="105">
        <v>0</v>
      </c>
      <c r="AI56" s="105">
        <v>0</v>
      </c>
      <c r="AJ56" s="105">
        <v>0</v>
      </c>
      <c r="AK56" s="105">
        <v>0</v>
      </c>
      <c r="AL56" s="105">
        <v>0</v>
      </c>
      <c r="AM56" s="105">
        <v>0</v>
      </c>
      <c r="AN56" s="105">
        <v>0</v>
      </c>
      <c r="AO56" s="105">
        <v>0</v>
      </c>
      <c r="AP56" s="105">
        <v>0</v>
      </c>
      <c r="AQ56" s="105">
        <v>0</v>
      </c>
      <c r="AR56" s="105">
        <v>0</v>
      </c>
      <c r="AS56" s="105">
        <v>0</v>
      </c>
      <c r="AT56" s="105">
        <v>0</v>
      </c>
      <c r="AU56" s="105">
        <v>0</v>
      </c>
      <c r="AV56" s="105">
        <v>0</v>
      </c>
      <c r="AW56" s="105">
        <v>0</v>
      </c>
      <c r="AX56" s="105">
        <v>0</v>
      </c>
      <c r="AY56" s="105">
        <v>0</v>
      </c>
      <c r="AZ56" s="105">
        <v>0</v>
      </c>
      <c r="BA56" s="105">
        <v>0</v>
      </c>
      <c r="BB56" s="105">
        <v>0</v>
      </c>
      <c r="BC56" s="105">
        <v>0</v>
      </c>
      <c r="BD56" s="105">
        <v>0</v>
      </c>
      <c r="BE56" s="105">
        <v>0</v>
      </c>
      <c r="BF56" s="105">
        <v>0</v>
      </c>
      <c r="BG56" s="105">
        <v>0</v>
      </c>
      <c r="BH56" s="105">
        <v>0</v>
      </c>
      <c r="BI56" s="105">
        <v>0</v>
      </c>
      <c r="BJ56" s="105">
        <v>0</v>
      </c>
      <c r="BK56" s="105">
        <v>0</v>
      </c>
      <c r="BL56" s="105">
        <v>0</v>
      </c>
      <c r="BM56" s="105">
        <v>0</v>
      </c>
      <c r="BN56" s="105">
        <v>0</v>
      </c>
      <c r="BO56" s="105">
        <v>0</v>
      </c>
      <c r="BP56" s="105">
        <v>0</v>
      </c>
      <c r="BQ56" s="105">
        <v>0</v>
      </c>
      <c r="BR56" s="105">
        <v>0</v>
      </c>
      <c r="BS56" s="105">
        <v>0</v>
      </c>
      <c r="BT56" s="105">
        <v>0</v>
      </c>
      <c r="BU56" s="105">
        <v>0</v>
      </c>
      <c r="BV56" s="105">
        <v>0</v>
      </c>
      <c r="BW56" s="105">
        <v>0</v>
      </c>
      <c r="BX56" s="105">
        <v>0</v>
      </c>
    </row>
    <row r="57" spans="1:76">
      <c r="A57" s="106" t="s">
        <v>5443</v>
      </c>
      <c r="B57" s="105" t="s">
        <v>2658</v>
      </c>
      <c r="D57" s="105" t="s">
        <v>4967</v>
      </c>
      <c r="E57" s="105" t="s">
        <v>4968</v>
      </c>
      <c r="F57" s="105" t="s">
        <v>4973</v>
      </c>
      <c r="G57" s="105" t="s">
        <v>4983</v>
      </c>
      <c r="H57" s="105" t="s">
        <v>4984</v>
      </c>
      <c r="I57" s="105" t="s">
        <v>380</v>
      </c>
      <c r="M57" s="105">
        <v>0</v>
      </c>
      <c r="N57" s="105">
        <v>0</v>
      </c>
      <c r="O57" s="105">
        <v>0</v>
      </c>
      <c r="P57" s="105">
        <v>0</v>
      </c>
      <c r="Q57" s="105">
        <v>0</v>
      </c>
      <c r="R57" s="105">
        <v>0</v>
      </c>
      <c r="S57" s="105">
        <v>0</v>
      </c>
      <c r="T57" s="105">
        <v>0</v>
      </c>
      <c r="U57" s="105">
        <v>0</v>
      </c>
      <c r="V57" s="105">
        <v>0</v>
      </c>
      <c r="W57" s="105">
        <v>0</v>
      </c>
      <c r="X57" s="105">
        <v>0</v>
      </c>
      <c r="Y57" s="105">
        <v>0</v>
      </c>
      <c r="Z57" s="105">
        <v>0</v>
      </c>
      <c r="AA57" s="105">
        <v>0</v>
      </c>
      <c r="AB57" s="105">
        <v>0</v>
      </c>
      <c r="AC57" s="105">
        <v>0</v>
      </c>
      <c r="AD57" s="105">
        <v>0</v>
      </c>
      <c r="AE57" s="105">
        <v>0</v>
      </c>
      <c r="AF57" s="105">
        <v>0</v>
      </c>
      <c r="AG57" s="105">
        <v>0</v>
      </c>
      <c r="AH57" s="105">
        <v>0</v>
      </c>
      <c r="AI57" s="105">
        <v>0</v>
      </c>
      <c r="AJ57" s="105">
        <v>0</v>
      </c>
      <c r="AK57" s="105">
        <v>0</v>
      </c>
      <c r="AL57" s="105">
        <v>0</v>
      </c>
      <c r="AM57" s="105">
        <v>0</v>
      </c>
      <c r="AN57" s="105">
        <v>0</v>
      </c>
      <c r="AO57" s="105">
        <v>0</v>
      </c>
      <c r="AP57" s="105">
        <v>0</v>
      </c>
      <c r="AQ57" s="105">
        <v>0</v>
      </c>
      <c r="AR57" s="105">
        <v>0</v>
      </c>
      <c r="AS57" s="105">
        <v>0</v>
      </c>
      <c r="AT57" s="105">
        <v>0</v>
      </c>
      <c r="AU57" s="105">
        <v>0</v>
      </c>
      <c r="AV57" s="105">
        <v>0</v>
      </c>
      <c r="AW57" s="105">
        <v>0</v>
      </c>
      <c r="AX57" s="105">
        <v>0</v>
      </c>
      <c r="AY57" s="105">
        <v>0</v>
      </c>
      <c r="AZ57" s="105">
        <v>0</v>
      </c>
      <c r="BA57" s="105">
        <v>0</v>
      </c>
      <c r="BB57" s="105">
        <v>0</v>
      </c>
      <c r="BC57" s="105">
        <v>0</v>
      </c>
      <c r="BD57" s="105">
        <v>0</v>
      </c>
      <c r="BE57" s="105">
        <v>0</v>
      </c>
      <c r="BF57" s="105">
        <v>0</v>
      </c>
      <c r="BG57" s="105">
        <v>0</v>
      </c>
      <c r="BH57" s="105">
        <v>0</v>
      </c>
      <c r="BI57" s="105">
        <v>0</v>
      </c>
      <c r="BJ57" s="105">
        <v>0</v>
      </c>
      <c r="BK57" s="105">
        <v>0</v>
      </c>
      <c r="BL57" s="105">
        <v>0</v>
      </c>
      <c r="BM57" s="105">
        <v>0</v>
      </c>
      <c r="BN57" s="105">
        <v>0</v>
      </c>
      <c r="BO57" s="105">
        <v>0</v>
      </c>
      <c r="BP57" s="105">
        <v>0</v>
      </c>
      <c r="BQ57" s="105">
        <v>0</v>
      </c>
      <c r="BR57" s="105">
        <v>0</v>
      </c>
      <c r="BS57" s="105">
        <v>0</v>
      </c>
      <c r="BT57" s="105">
        <v>0</v>
      </c>
      <c r="BU57" s="105">
        <v>0</v>
      </c>
      <c r="BV57" s="105">
        <v>0</v>
      </c>
      <c r="BW57" s="105">
        <v>0</v>
      </c>
      <c r="BX57" s="105">
        <v>0</v>
      </c>
    </row>
    <row r="58" spans="1:76">
      <c r="A58" s="106" t="s">
        <v>5443</v>
      </c>
      <c r="B58" s="105" t="s">
        <v>2659</v>
      </c>
      <c r="D58" s="105" t="s">
        <v>4967</v>
      </c>
      <c r="E58" s="105" t="s">
        <v>4968</v>
      </c>
      <c r="F58" s="105" t="s">
        <v>4973</v>
      </c>
      <c r="G58" s="105" t="s">
        <v>4983</v>
      </c>
      <c r="H58" s="105" t="s">
        <v>4984</v>
      </c>
      <c r="I58" s="105" t="s">
        <v>385</v>
      </c>
      <c r="M58" s="105">
        <v>0</v>
      </c>
      <c r="N58" s="105">
        <v>0</v>
      </c>
      <c r="O58" s="105">
        <v>0</v>
      </c>
      <c r="P58" s="105">
        <v>0</v>
      </c>
      <c r="Q58" s="105">
        <v>0</v>
      </c>
      <c r="R58" s="105">
        <v>0</v>
      </c>
      <c r="S58" s="105">
        <v>0</v>
      </c>
      <c r="T58" s="105">
        <v>0</v>
      </c>
      <c r="U58" s="105">
        <v>0</v>
      </c>
      <c r="V58" s="105">
        <v>0</v>
      </c>
      <c r="W58" s="105">
        <v>0</v>
      </c>
      <c r="X58" s="105">
        <v>0</v>
      </c>
      <c r="Y58" s="105">
        <v>0</v>
      </c>
      <c r="Z58" s="105">
        <v>0</v>
      </c>
      <c r="AA58" s="105">
        <v>0</v>
      </c>
      <c r="AB58" s="105">
        <v>0</v>
      </c>
      <c r="AC58" s="105">
        <v>0</v>
      </c>
      <c r="AD58" s="105">
        <v>0</v>
      </c>
      <c r="AE58" s="105">
        <v>0</v>
      </c>
      <c r="AF58" s="105">
        <v>0</v>
      </c>
      <c r="AG58" s="105">
        <v>0</v>
      </c>
      <c r="AH58" s="105">
        <v>0</v>
      </c>
      <c r="AI58" s="105">
        <v>0</v>
      </c>
      <c r="AJ58" s="105">
        <v>0</v>
      </c>
      <c r="AK58" s="105">
        <v>0</v>
      </c>
      <c r="AL58" s="105">
        <v>0</v>
      </c>
      <c r="AM58" s="105">
        <v>0</v>
      </c>
      <c r="AN58" s="105">
        <v>0</v>
      </c>
      <c r="AO58" s="105">
        <v>0</v>
      </c>
      <c r="AP58" s="105">
        <v>0</v>
      </c>
      <c r="AQ58" s="105">
        <v>0</v>
      </c>
      <c r="AR58" s="105">
        <v>0</v>
      </c>
      <c r="AS58" s="105">
        <v>0</v>
      </c>
      <c r="AT58" s="105">
        <v>0</v>
      </c>
      <c r="AU58" s="105">
        <v>0</v>
      </c>
      <c r="AV58" s="105">
        <v>0</v>
      </c>
      <c r="AW58" s="105">
        <v>0</v>
      </c>
      <c r="AX58" s="105">
        <v>0</v>
      </c>
      <c r="AY58" s="105">
        <v>0</v>
      </c>
      <c r="AZ58" s="105">
        <v>0</v>
      </c>
      <c r="BA58" s="105">
        <v>0</v>
      </c>
      <c r="BB58" s="105">
        <v>0</v>
      </c>
      <c r="BC58" s="105">
        <v>0</v>
      </c>
      <c r="BD58" s="105">
        <v>0</v>
      </c>
      <c r="BE58" s="105">
        <v>0</v>
      </c>
      <c r="BF58" s="105">
        <v>0</v>
      </c>
      <c r="BG58" s="105">
        <v>0</v>
      </c>
      <c r="BH58" s="105">
        <v>0</v>
      </c>
      <c r="BI58" s="105">
        <v>0</v>
      </c>
      <c r="BJ58" s="105">
        <v>0</v>
      </c>
      <c r="BK58" s="105">
        <v>0</v>
      </c>
      <c r="BL58" s="105">
        <v>0</v>
      </c>
      <c r="BM58" s="105">
        <v>0</v>
      </c>
      <c r="BN58" s="105">
        <v>0</v>
      </c>
      <c r="BO58" s="105">
        <v>0</v>
      </c>
      <c r="BP58" s="105">
        <v>0</v>
      </c>
      <c r="BQ58" s="105">
        <v>0</v>
      </c>
      <c r="BR58" s="105">
        <v>0</v>
      </c>
      <c r="BS58" s="105">
        <v>0</v>
      </c>
      <c r="BT58" s="105">
        <v>0</v>
      </c>
      <c r="BU58" s="105">
        <v>0</v>
      </c>
      <c r="BV58" s="105">
        <v>0</v>
      </c>
      <c r="BW58" s="105">
        <v>0</v>
      </c>
      <c r="BX58" s="105">
        <v>0</v>
      </c>
    </row>
    <row r="59" spans="1:76">
      <c r="A59" s="106" t="s">
        <v>5443</v>
      </c>
      <c r="B59" s="105" t="s">
        <v>5221</v>
      </c>
      <c r="C59" s="105" t="s">
        <v>5292</v>
      </c>
      <c r="D59" s="105" t="s">
        <v>4967</v>
      </c>
      <c r="E59" s="105" t="s">
        <v>4968</v>
      </c>
      <c r="F59" s="105" t="s">
        <v>4973</v>
      </c>
      <c r="G59" s="105" t="s">
        <v>4983</v>
      </c>
      <c r="H59" s="105" t="s">
        <v>4984</v>
      </c>
      <c r="M59" s="105">
        <v>0.19666666666666666</v>
      </c>
      <c r="N59" s="105">
        <v>0</v>
      </c>
      <c r="O59" s="105">
        <v>0</v>
      </c>
      <c r="P59" s="105">
        <v>3093.3725079927281</v>
      </c>
      <c r="Q59" s="105">
        <v>4601.2088296450202</v>
      </c>
      <c r="R59" s="105">
        <v>6314.7702609068547</v>
      </c>
      <c r="S59" s="105">
        <v>9548.9000782290314</v>
      </c>
      <c r="T59" s="105">
        <v>8730.6784778689562</v>
      </c>
      <c r="U59" s="105">
        <v>8528.3642522881146</v>
      </c>
      <c r="V59" s="105">
        <v>8046.7424582350577</v>
      </c>
      <c r="W59" s="105">
        <v>7446.8169099408333</v>
      </c>
      <c r="X59" s="105">
        <v>7148.7910917342024</v>
      </c>
      <c r="Y59" s="105">
        <v>28148.895198532013</v>
      </c>
      <c r="Z59" s="105">
        <v>28870.966447319581</v>
      </c>
      <c r="AA59" s="105">
        <v>26624.001513816031</v>
      </c>
      <c r="AB59" s="105">
        <v>26876.455661693668</v>
      </c>
      <c r="AC59" s="105">
        <v>28917.539244625033</v>
      </c>
      <c r="AD59" s="105">
        <v>36630.144215339307</v>
      </c>
      <c r="AE59" s="105">
        <v>45221.647334673668</v>
      </c>
      <c r="AF59" s="105">
        <v>58896.744953514739</v>
      </c>
      <c r="AG59" s="105">
        <v>61947.067413293422</v>
      </c>
      <c r="AH59" s="105">
        <v>68794.571147925642</v>
      </c>
      <c r="AI59" s="105">
        <v>68414.645481344254</v>
      </c>
      <c r="AJ59" s="105">
        <v>68356.588196881872</v>
      </c>
      <c r="AK59" s="105">
        <v>62947.233049433693</v>
      </c>
      <c r="AL59" s="105">
        <v>61733.007315915442</v>
      </c>
      <c r="AM59" s="105">
        <v>40273.140080846242</v>
      </c>
      <c r="AN59" s="105">
        <v>30180.848291621791</v>
      </c>
      <c r="AO59" s="105">
        <v>29325.118593127085</v>
      </c>
      <c r="AP59" s="105">
        <v>24924.232627427456</v>
      </c>
      <c r="AQ59" s="105">
        <v>37808.626071878098</v>
      </c>
      <c r="AR59" s="105">
        <v>46528.457912785998</v>
      </c>
      <c r="AS59" s="105">
        <v>60755.404253164532</v>
      </c>
      <c r="AT59" s="105">
        <v>61089.986571600602</v>
      </c>
      <c r="AU59" s="105">
        <v>61000.436483015263</v>
      </c>
      <c r="AV59" s="105">
        <v>60457.063519336843</v>
      </c>
      <c r="AW59" s="105">
        <v>59307.736340035786</v>
      </c>
      <c r="AX59" s="105">
        <v>50803.288862202862</v>
      </c>
      <c r="AY59" s="105">
        <v>28302.248620012033</v>
      </c>
      <c r="AZ59" s="105">
        <v>8868.6136419153772</v>
      </c>
      <c r="BA59" s="105">
        <v>0</v>
      </c>
      <c r="BB59" s="105">
        <v>0</v>
      </c>
      <c r="BC59" s="105">
        <v>0</v>
      </c>
      <c r="BD59" s="105">
        <v>0</v>
      </c>
      <c r="BE59" s="105">
        <v>0</v>
      </c>
      <c r="BF59" s="105">
        <v>0</v>
      </c>
      <c r="BG59" s="105">
        <v>0</v>
      </c>
      <c r="BH59" s="105">
        <v>0</v>
      </c>
      <c r="BI59" s="105">
        <v>0</v>
      </c>
      <c r="BJ59" s="105">
        <v>0</v>
      </c>
      <c r="BK59" s="105">
        <v>0</v>
      </c>
      <c r="BL59" s="105">
        <v>0</v>
      </c>
      <c r="BM59" s="105">
        <v>0</v>
      </c>
      <c r="BN59" s="105">
        <v>0</v>
      </c>
      <c r="BO59" s="105">
        <v>0</v>
      </c>
      <c r="BP59" s="105">
        <v>0</v>
      </c>
      <c r="BQ59" s="105">
        <v>0</v>
      </c>
      <c r="BR59" s="105">
        <v>0</v>
      </c>
      <c r="BS59" s="105">
        <v>0</v>
      </c>
      <c r="BT59" s="105">
        <v>0</v>
      </c>
      <c r="BU59" s="105">
        <v>0</v>
      </c>
      <c r="BV59" s="105">
        <v>0</v>
      </c>
      <c r="BW59" s="105">
        <v>0</v>
      </c>
      <c r="BX59" s="105">
        <v>0</v>
      </c>
    </row>
    <row r="60" spans="1:76">
      <c r="A60" s="106" t="s">
        <v>5443</v>
      </c>
      <c r="B60" s="105" t="s">
        <v>5285</v>
      </c>
      <c r="C60" s="105" t="s">
        <v>5294</v>
      </c>
      <c r="D60" s="105" t="s">
        <v>4967</v>
      </c>
      <c r="E60" s="105" t="s">
        <v>4968</v>
      </c>
      <c r="F60" s="105" t="s">
        <v>4973</v>
      </c>
      <c r="G60" s="105" t="s">
        <v>4983</v>
      </c>
      <c r="H60" s="105" t="s">
        <v>4984</v>
      </c>
      <c r="M60" s="105">
        <v>0.29165714285714289</v>
      </c>
      <c r="N60" s="105">
        <v>0</v>
      </c>
      <c r="O60" s="105">
        <v>0</v>
      </c>
      <c r="P60" s="105">
        <v>0</v>
      </c>
      <c r="Q60" s="105">
        <v>0</v>
      </c>
      <c r="R60" s="105">
        <v>111.3627625129466</v>
      </c>
      <c r="S60" s="105">
        <v>131.09599928119474</v>
      </c>
      <c r="T60" s="105">
        <v>149.14655692585868</v>
      </c>
      <c r="U60" s="105">
        <v>0</v>
      </c>
      <c r="V60" s="105">
        <v>444.15242784000014</v>
      </c>
      <c r="W60" s="105">
        <v>0</v>
      </c>
      <c r="X60" s="105">
        <v>0</v>
      </c>
      <c r="Y60" s="105">
        <v>16165.810536447381</v>
      </c>
      <c r="Z60" s="105">
        <v>16165.810536447381</v>
      </c>
      <c r="AA60" s="105">
        <v>16165.810536447381</v>
      </c>
      <c r="AB60" s="105">
        <v>16165.810536447381</v>
      </c>
      <c r="AC60" s="105">
        <v>16165.810536447381</v>
      </c>
      <c r="AD60" s="105">
        <v>23829.173563360881</v>
      </c>
      <c r="AE60" s="105">
        <v>24154.006706218024</v>
      </c>
      <c r="AF60" s="105">
        <v>39480.732760045023</v>
      </c>
      <c r="AG60" s="105">
        <v>39480.732760045023</v>
      </c>
      <c r="AH60" s="105">
        <v>47144.095786958518</v>
      </c>
      <c r="AI60" s="105">
        <v>47144.095786958518</v>
      </c>
      <c r="AJ60" s="105">
        <v>47144.095786958518</v>
      </c>
      <c r="AK60" s="105">
        <v>39480.732760045023</v>
      </c>
      <c r="AL60" s="105">
        <v>39480.732760045023</v>
      </c>
      <c r="AM60" s="105">
        <v>23209.042310080884</v>
      </c>
      <c r="AN60" s="105">
        <v>15545.679283167381</v>
      </c>
      <c r="AO60" s="105">
        <v>18611.024493932782</v>
      </c>
      <c r="AP60" s="105">
        <v>18611.024493932782</v>
      </c>
      <c r="AQ60" s="105">
        <v>26894.518774126282</v>
      </c>
      <c r="AR60" s="105">
        <v>34557.881801039781</v>
      </c>
      <c r="AS60" s="105">
        <v>49884.607854866765</v>
      </c>
      <c r="AT60" s="105">
        <v>49884.607854866765</v>
      </c>
      <c r="AU60" s="105">
        <v>49884.607854866765</v>
      </c>
      <c r="AV60" s="105">
        <v>49884.607854866765</v>
      </c>
      <c r="AW60" s="105">
        <v>49884.607854866765</v>
      </c>
      <c r="AX60" s="105">
        <v>42221.244827953276</v>
      </c>
      <c r="AY60" s="105">
        <v>23288.128216518624</v>
      </c>
      <c r="AZ60" s="105">
        <v>4724.8948336201711</v>
      </c>
      <c r="BA60" s="105">
        <v>0</v>
      </c>
      <c r="BB60" s="105">
        <v>0</v>
      </c>
      <c r="BC60" s="105">
        <v>0</v>
      </c>
      <c r="BD60" s="105">
        <v>0</v>
      </c>
      <c r="BE60" s="105">
        <v>0</v>
      </c>
      <c r="BF60" s="105">
        <v>0</v>
      </c>
      <c r="BG60" s="105">
        <v>0</v>
      </c>
      <c r="BH60" s="105">
        <v>0</v>
      </c>
      <c r="BI60" s="105">
        <v>0</v>
      </c>
      <c r="BJ60" s="105">
        <v>0</v>
      </c>
      <c r="BK60" s="105">
        <v>0</v>
      </c>
      <c r="BL60" s="105">
        <v>0</v>
      </c>
      <c r="BM60" s="105">
        <v>0</v>
      </c>
      <c r="BN60" s="105">
        <v>0</v>
      </c>
      <c r="BO60" s="105">
        <v>0</v>
      </c>
      <c r="BP60" s="105">
        <v>0</v>
      </c>
      <c r="BQ60" s="105">
        <v>0</v>
      </c>
      <c r="BR60" s="105">
        <v>0</v>
      </c>
      <c r="BS60" s="105">
        <v>0</v>
      </c>
      <c r="BT60" s="105">
        <v>0</v>
      </c>
      <c r="BU60" s="105">
        <v>0</v>
      </c>
      <c r="BV60" s="105">
        <v>0</v>
      </c>
      <c r="BW60" s="105">
        <v>0</v>
      </c>
      <c r="BX60" s="105">
        <v>0</v>
      </c>
    </row>
    <row r="61" spans="1:76">
      <c r="A61" s="106" t="s">
        <v>5443</v>
      </c>
      <c r="B61" s="105" t="s">
        <v>5286</v>
      </c>
      <c r="C61" s="105" t="s">
        <v>5295</v>
      </c>
      <c r="D61" s="105" t="s">
        <v>4967</v>
      </c>
      <c r="E61" s="105" t="s">
        <v>4968</v>
      </c>
      <c r="F61" s="105" t="s">
        <v>4973</v>
      </c>
      <c r="G61" s="105" t="s">
        <v>4983</v>
      </c>
      <c r="H61" s="105" t="s">
        <v>4984</v>
      </c>
      <c r="M61" s="105">
        <v>0.56022015615962983</v>
      </c>
      <c r="N61" s="105">
        <v>0</v>
      </c>
      <c r="O61" s="105">
        <v>0</v>
      </c>
      <c r="P61" s="105">
        <v>3637.1108772589755</v>
      </c>
      <c r="Q61" s="105">
        <v>8606.6707833274068</v>
      </c>
      <c r="R61" s="105">
        <v>3366.0554556518669</v>
      </c>
      <c r="S61" s="105">
        <v>4542.8063401793906</v>
      </c>
      <c r="T61" s="105">
        <v>5338.508108612069</v>
      </c>
      <c r="U61" s="105">
        <v>8534.4067307169753</v>
      </c>
      <c r="V61" s="105">
        <v>8425.6533827727599</v>
      </c>
      <c r="W61" s="105">
        <v>7658.6403902999828</v>
      </c>
      <c r="X61" s="105">
        <v>8725.2460010726918</v>
      </c>
      <c r="Y61" s="105">
        <v>63988.612713892246</v>
      </c>
      <c r="Z61" s="105">
        <v>69693.843995925301</v>
      </c>
      <c r="AA61" s="105">
        <v>69387.701734667717</v>
      </c>
      <c r="AB61" s="105">
        <v>77939.980517945034</v>
      </c>
      <c r="AC61" s="105">
        <v>63669.617850083378</v>
      </c>
      <c r="AD61" s="105">
        <v>78332.72358602655</v>
      </c>
      <c r="AE61" s="105">
        <v>160903.69864827459</v>
      </c>
      <c r="AF61" s="105">
        <v>199844.8471471651</v>
      </c>
      <c r="AG61" s="105">
        <v>201983.99682287709</v>
      </c>
      <c r="AH61" s="105">
        <v>221681.97759605706</v>
      </c>
      <c r="AI61" s="105">
        <v>215112.65587409487</v>
      </c>
      <c r="AJ61" s="105">
        <v>214023.62931896132</v>
      </c>
      <c r="AK61" s="105">
        <v>219120.28512739745</v>
      </c>
      <c r="AL61" s="105">
        <v>190043.34060551631</v>
      </c>
      <c r="AM61" s="105">
        <v>70441.283832531626</v>
      </c>
      <c r="AN61" s="105">
        <v>50840.26951206346</v>
      </c>
      <c r="AO61" s="105">
        <v>51190.732568129701</v>
      </c>
      <c r="AP61" s="105">
        <v>50015.337476939683</v>
      </c>
      <c r="AQ61" s="105">
        <v>155271.49224467523</v>
      </c>
      <c r="AR61" s="105">
        <v>160916.61905539175</v>
      </c>
      <c r="AS61" s="105">
        <v>191356.81594101785</v>
      </c>
      <c r="AT61" s="105">
        <v>199649.4678349107</v>
      </c>
      <c r="AU61" s="105">
        <v>198257.51042438802</v>
      </c>
      <c r="AV61" s="105">
        <v>195713.5267826787</v>
      </c>
      <c r="AW61" s="105">
        <v>180472.64219367405</v>
      </c>
      <c r="AX61" s="105">
        <v>174580.23767543831</v>
      </c>
      <c r="AY61" s="105">
        <v>78151.076169825712</v>
      </c>
      <c r="AZ61" s="105">
        <v>31152.877266438994</v>
      </c>
      <c r="BA61" s="105">
        <v>0</v>
      </c>
      <c r="BB61" s="105">
        <v>0</v>
      </c>
      <c r="BC61" s="105">
        <v>0</v>
      </c>
      <c r="BD61" s="105">
        <v>0</v>
      </c>
      <c r="BE61" s="105">
        <v>0</v>
      </c>
      <c r="BF61" s="105">
        <v>0</v>
      </c>
      <c r="BG61" s="105">
        <v>0</v>
      </c>
      <c r="BH61" s="105">
        <v>0</v>
      </c>
      <c r="BI61" s="105">
        <v>0</v>
      </c>
      <c r="BJ61" s="105">
        <v>0</v>
      </c>
      <c r="BK61" s="105">
        <v>0</v>
      </c>
      <c r="BL61" s="105">
        <v>0</v>
      </c>
      <c r="BM61" s="105">
        <v>0</v>
      </c>
      <c r="BN61" s="105">
        <v>0</v>
      </c>
      <c r="BO61" s="105">
        <v>0</v>
      </c>
      <c r="BP61" s="105">
        <v>0</v>
      </c>
      <c r="BQ61" s="105">
        <v>0</v>
      </c>
      <c r="BR61" s="105">
        <v>0</v>
      </c>
      <c r="BS61" s="105">
        <v>0</v>
      </c>
      <c r="BT61" s="105">
        <v>0</v>
      </c>
      <c r="BU61" s="105">
        <v>0</v>
      </c>
      <c r="BV61" s="105">
        <v>0</v>
      </c>
      <c r="BW61" s="105">
        <v>0</v>
      </c>
      <c r="BX61" s="105">
        <v>0</v>
      </c>
    </row>
    <row r="62" spans="1:76">
      <c r="A62" s="106" t="s">
        <v>5443</v>
      </c>
      <c r="B62" s="105" t="s">
        <v>5287</v>
      </c>
      <c r="C62" s="105" t="s">
        <v>5296</v>
      </c>
      <c r="D62" s="105" t="s">
        <v>4967</v>
      </c>
      <c r="E62" s="105" t="s">
        <v>4968</v>
      </c>
      <c r="F62" s="105" t="s">
        <v>4973</v>
      </c>
      <c r="G62" s="105" t="s">
        <v>4983</v>
      </c>
      <c r="H62" s="105" t="s">
        <v>4984</v>
      </c>
      <c r="M62" s="105">
        <v>1.3484649122807011</v>
      </c>
      <c r="N62" s="105">
        <v>0</v>
      </c>
      <c r="O62" s="105">
        <v>0</v>
      </c>
      <c r="P62" s="105">
        <v>7057.9986331889031</v>
      </c>
      <c r="Q62" s="105">
        <v>16685.58046477161</v>
      </c>
      <c r="R62" s="105">
        <v>6510.9713592120761</v>
      </c>
      <c r="S62" s="105">
        <v>8820.8668331557528</v>
      </c>
      <c r="T62" s="105">
        <v>10363.12704338541</v>
      </c>
      <c r="U62" s="105">
        <v>16662.745953387988</v>
      </c>
      <c r="V62" s="105">
        <v>16511.189156202021</v>
      </c>
      <c r="W62" s="105">
        <v>15065.499957668602</v>
      </c>
      <c r="X62" s="105">
        <v>17206.66243175331</v>
      </c>
      <c r="Y62" s="105">
        <v>39172.408860215393</v>
      </c>
      <c r="Z62" s="105">
        <v>79306.238926199265</v>
      </c>
      <c r="AA62" s="105">
        <v>78806.474365240152</v>
      </c>
      <c r="AB62" s="105">
        <v>95799.72538559392</v>
      </c>
      <c r="AC62" s="105">
        <v>96788.400632885794</v>
      </c>
      <c r="AD62" s="105">
        <v>96329.747384972186</v>
      </c>
      <c r="AE62" s="105">
        <v>222907.85021835499</v>
      </c>
      <c r="AF62" s="105">
        <v>223029.58561513177</v>
      </c>
      <c r="AG62" s="105">
        <v>227099.20507921575</v>
      </c>
      <c r="AH62" s="105">
        <v>236753.50379085887</v>
      </c>
      <c r="AI62" s="105">
        <v>223950.477648473</v>
      </c>
      <c r="AJ62" s="105">
        <v>221788.54601538662</v>
      </c>
      <c r="AK62" s="105">
        <v>232050.57097645791</v>
      </c>
      <c r="AL62" s="105">
        <v>201282.56641092204</v>
      </c>
      <c r="AM62" s="105">
        <v>81101.539998895547</v>
      </c>
      <c r="AN62" s="105">
        <v>77238.655912898103</v>
      </c>
      <c r="AO62" s="105">
        <v>77924.847262381983</v>
      </c>
      <c r="AP62" s="105">
        <v>75579.337039909136</v>
      </c>
      <c r="AQ62" s="105">
        <v>202392.92010487002</v>
      </c>
      <c r="AR62" s="105">
        <v>213608.13386878563</v>
      </c>
      <c r="AS62" s="105">
        <v>203939.16651443226</v>
      </c>
      <c r="AT62" s="105">
        <v>222888.99123045988</v>
      </c>
      <c r="AU62" s="105">
        <v>220126.22135873497</v>
      </c>
      <c r="AV62" s="105">
        <v>215080.97661693068</v>
      </c>
      <c r="AW62" s="105">
        <v>184652.24546876032</v>
      </c>
      <c r="AX62" s="105">
        <v>189913.20794886403</v>
      </c>
      <c r="AY62" s="105">
        <v>77228.615339229451</v>
      </c>
      <c r="AZ62" s="105">
        <v>61848.680181145966</v>
      </c>
      <c r="BA62" s="105">
        <v>0</v>
      </c>
      <c r="BB62" s="105">
        <v>0</v>
      </c>
      <c r="BC62" s="105">
        <v>0</v>
      </c>
      <c r="BD62" s="105">
        <v>0</v>
      </c>
      <c r="BE62" s="105">
        <v>0</v>
      </c>
      <c r="BF62" s="105">
        <v>0</v>
      </c>
      <c r="BG62" s="105">
        <v>0</v>
      </c>
      <c r="BH62" s="105">
        <v>0</v>
      </c>
      <c r="BI62" s="105">
        <v>0</v>
      </c>
      <c r="BJ62" s="105">
        <v>0</v>
      </c>
      <c r="BK62" s="105">
        <v>0</v>
      </c>
      <c r="BL62" s="105">
        <v>0</v>
      </c>
      <c r="BM62" s="105">
        <v>0</v>
      </c>
      <c r="BN62" s="105">
        <v>0</v>
      </c>
      <c r="BO62" s="105">
        <v>0</v>
      </c>
      <c r="BP62" s="105">
        <v>0</v>
      </c>
      <c r="BQ62" s="105">
        <v>0</v>
      </c>
      <c r="BR62" s="105">
        <v>0</v>
      </c>
      <c r="BS62" s="105">
        <v>0</v>
      </c>
      <c r="BT62" s="105">
        <v>0</v>
      </c>
      <c r="BU62" s="105">
        <v>0</v>
      </c>
      <c r="BV62" s="105">
        <v>0</v>
      </c>
      <c r="BW62" s="105">
        <v>0</v>
      </c>
      <c r="BX62" s="105">
        <v>0</v>
      </c>
    </row>
    <row r="63" spans="1:76">
      <c r="A63" s="106" t="s">
        <v>5443</v>
      </c>
      <c r="B63" s="105" t="s">
        <v>5288</v>
      </c>
      <c r="C63" s="105" t="s">
        <v>5297</v>
      </c>
      <c r="D63" s="105" t="s">
        <v>4967</v>
      </c>
      <c r="E63" s="105" t="s">
        <v>4968</v>
      </c>
      <c r="F63" s="105" t="s">
        <v>4973</v>
      </c>
      <c r="G63" s="105" t="s">
        <v>4983</v>
      </c>
      <c r="H63" s="105" t="s">
        <v>4984</v>
      </c>
      <c r="M63" s="105">
        <v>1.6499999999999997</v>
      </c>
      <c r="N63" s="105">
        <v>0</v>
      </c>
      <c r="O63" s="105">
        <v>0</v>
      </c>
      <c r="P63" s="105">
        <v>8636.2630860486788</v>
      </c>
      <c r="Q63" s="105">
        <v>20416.703108951315</v>
      </c>
      <c r="R63" s="105">
        <v>7966.9130763883031</v>
      </c>
      <c r="S63" s="105">
        <v>10793.33258296697</v>
      </c>
      <c r="T63" s="105">
        <v>12680.463144321327</v>
      </c>
      <c r="U63" s="105">
        <v>20388.762490370998</v>
      </c>
      <c r="V63" s="105">
        <v>20203.315532812496</v>
      </c>
      <c r="W63" s="105">
        <v>18434.350574320801</v>
      </c>
      <c r="X63" s="105">
        <v>21054.30608822767</v>
      </c>
      <c r="Y63" s="105">
        <v>47931.892057937992</v>
      </c>
      <c r="Z63" s="105">
        <v>97040.192174454947</v>
      </c>
      <c r="AA63" s="105">
        <v>96428.673463013038</v>
      </c>
      <c r="AB63" s="105">
        <v>117221.84644677327</v>
      </c>
      <c r="AC63" s="105">
        <v>118431.60292109822</v>
      </c>
      <c r="AD63" s="105">
        <v>117870.38857123612</v>
      </c>
      <c r="AE63" s="105">
        <v>255428.07611691393</v>
      </c>
      <c r="AF63" s="105">
        <v>255577.03320348874</v>
      </c>
      <c r="AG63" s="105">
        <v>260556.67490909409</v>
      </c>
      <c r="AH63" s="105">
        <v>272369.80606967368</v>
      </c>
      <c r="AI63" s="105">
        <v>256703.84921566292</v>
      </c>
      <c r="AJ63" s="105">
        <v>254058.48027643023</v>
      </c>
      <c r="AK63" s="105">
        <v>266615.23353827768</v>
      </c>
      <c r="AL63" s="105">
        <v>246292.08483912473</v>
      </c>
      <c r="AM63" s="105">
        <v>99236.946975392799</v>
      </c>
      <c r="AN63" s="105">
        <v>94510.269489127575</v>
      </c>
      <c r="AO63" s="105">
        <v>95349.902553612323</v>
      </c>
      <c r="AP63" s="105">
        <v>92479.904356525702</v>
      </c>
      <c r="AQ63" s="105">
        <v>247650.72871508251</v>
      </c>
      <c r="AR63" s="105">
        <v>261373.8167553657</v>
      </c>
      <c r="AS63" s="105">
        <v>249542.73684413545</v>
      </c>
      <c r="AT63" s="105">
        <v>255405.00000292415</v>
      </c>
      <c r="AU63" s="105">
        <v>252024.43722607291</v>
      </c>
      <c r="AV63" s="105">
        <v>245851.00716633387</v>
      </c>
      <c r="AW63" s="105">
        <v>211182.0980333311</v>
      </c>
      <c r="AX63" s="105">
        <v>232380.38325048843</v>
      </c>
      <c r="AY63" s="105">
        <v>94497.983706677929</v>
      </c>
      <c r="AZ63" s="105">
        <v>75678.885946160735</v>
      </c>
      <c r="BA63" s="105">
        <v>0</v>
      </c>
      <c r="BB63" s="105">
        <v>0</v>
      </c>
      <c r="BC63" s="105">
        <v>0</v>
      </c>
      <c r="BD63" s="105">
        <v>0</v>
      </c>
      <c r="BE63" s="105">
        <v>0</v>
      </c>
      <c r="BF63" s="105">
        <v>0</v>
      </c>
      <c r="BG63" s="105">
        <v>0</v>
      </c>
      <c r="BH63" s="105">
        <v>0</v>
      </c>
      <c r="BI63" s="105">
        <v>0</v>
      </c>
      <c r="BJ63" s="105">
        <v>0</v>
      </c>
      <c r="BK63" s="105">
        <v>0</v>
      </c>
      <c r="BL63" s="105">
        <v>0</v>
      </c>
      <c r="BM63" s="105">
        <v>0</v>
      </c>
      <c r="BN63" s="105">
        <v>0</v>
      </c>
      <c r="BO63" s="105">
        <v>0</v>
      </c>
      <c r="BP63" s="105">
        <v>0</v>
      </c>
      <c r="BQ63" s="105">
        <v>0</v>
      </c>
      <c r="BR63" s="105">
        <v>0</v>
      </c>
      <c r="BS63" s="105">
        <v>0</v>
      </c>
      <c r="BT63" s="105">
        <v>0</v>
      </c>
      <c r="BU63" s="105">
        <v>0</v>
      </c>
      <c r="BV63" s="105">
        <v>0</v>
      </c>
      <c r="BW63" s="105">
        <v>0</v>
      </c>
      <c r="BX63" s="105">
        <v>0</v>
      </c>
    </row>
    <row r="64" spans="1:76">
      <c r="A64" s="106" t="s">
        <v>5443</v>
      </c>
      <c r="B64" s="105" t="s">
        <v>5289</v>
      </c>
      <c r="C64" s="105" t="s">
        <v>5298</v>
      </c>
      <c r="D64" s="105" t="s">
        <v>4967</v>
      </c>
      <c r="E64" s="105" t="s">
        <v>4968</v>
      </c>
      <c r="F64" s="105" t="s">
        <v>4973</v>
      </c>
      <c r="G64" s="105" t="s">
        <v>4983</v>
      </c>
      <c r="H64" s="105" t="s">
        <v>4984</v>
      </c>
      <c r="M64" s="105">
        <v>0.54166666666666663</v>
      </c>
      <c r="N64" s="105">
        <v>0</v>
      </c>
      <c r="O64" s="105">
        <v>0</v>
      </c>
      <c r="P64" s="105">
        <v>192.46608333333333</v>
      </c>
      <c r="Q64" s="105">
        <v>216.02533333333338</v>
      </c>
      <c r="R64" s="105">
        <v>234.69557007909194</v>
      </c>
      <c r="S64" s="105">
        <v>226.31033026693541</v>
      </c>
      <c r="T64" s="105">
        <v>235.81589870397261</v>
      </c>
      <c r="U64" s="105">
        <v>193.83394495291671</v>
      </c>
      <c r="V64" s="105">
        <v>301.13348958333347</v>
      </c>
      <c r="W64" s="105">
        <v>272.97227013687757</v>
      </c>
      <c r="X64" s="105">
        <v>226.34288819645573</v>
      </c>
      <c r="Y64" s="105">
        <v>5334.3452872207499</v>
      </c>
      <c r="Z64" s="105">
        <v>17054.476075242437</v>
      </c>
      <c r="AA64" s="105">
        <v>17097.106863212215</v>
      </c>
      <c r="AB64" s="105">
        <v>16364.034226017216</v>
      </c>
      <c r="AC64" s="105">
        <v>18636.417938169379</v>
      </c>
      <c r="AD64" s="105">
        <v>21361.457445938708</v>
      </c>
      <c r="AE64" s="105">
        <v>62242.854131505846</v>
      </c>
      <c r="AF64" s="105">
        <v>63869.517248902295</v>
      </c>
      <c r="AG64" s="105">
        <v>65832.042398366379</v>
      </c>
      <c r="AH64" s="105">
        <v>68702.456307409026</v>
      </c>
      <c r="AI64" s="105">
        <v>67917.841637779115</v>
      </c>
      <c r="AJ64" s="105">
        <v>66471.756712942049</v>
      </c>
      <c r="AK64" s="105">
        <v>62646.560200219516</v>
      </c>
      <c r="AL64" s="105">
        <v>59316.454427277997</v>
      </c>
      <c r="AM64" s="105">
        <v>12679.201070075833</v>
      </c>
      <c r="AN64" s="105">
        <v>12020.345834150965</v>
      </c>
      <c r="AO64" s="105">
        <v>13428.000037019077</v>
      </c>
      <c r="AP64" s="105">
        <v>14654.744681897269</v>
      </c>
      <c r="AQ64" s="105">
        <v>61084.682406502492</v>
      </c>
      <c r="AR64" s="105">
        <v>63263.52658671984</v>
      </c>
      <c r="AS64" s="105">
        <v>63274.956985236626</v>
      </c>
      <c r="AT64" s="105">
        <v>62858.892282511828</v>
      </c>
      <c r="AU64" s="105">
        <v>62513.841311637145</v>
      </c>
      <c r="AV64" s="105">
        <v>60334.997131419805</v>
      </c>
      <c r="AW64" s="105">
        <v>49080.0676572433</v>
      </c>
      <c r="AX64" s="105">
        <v>49528.663826500735</v>
      </c>
      <c r="AY64" s="105">
        <v>5344.9805192090662</v>
      </c>
      <c r="AZ64" s="105">
        <v>4896.3843499516279</v>
      </c>
      <c r="BA64" s="105">
        <v>0</v>
      </c>
      <c r="BB64" s="105">
        <v>0</v>
      </c>
      <c r="BC64" s="105">
        <v>0</v>
      </c>
      <c r="BD64" s="105">
        <v>0</v>
      </c>
      <c r="BE64" s="105">
        <v>0</v>
      </c>
      <c r="BF64" s="105">
        <v>0</v>
      </c>
      <c r="BG64" s="105">
        <v>0</v>
      </c>
      <c r="BH64" s="105">
        <v>0</v>
      </c>
      <c r="BI64" s="105">
        <v>0</v>
      </c>
      <c r="BJ64" s="105">
        <v>0</v>
      </c>
      <c r="BK64" s="105">
        <v>0</v>
      </c>
      <c r="BL64" s="105">
        <v>0</v>
      </c>
      <c r="BM64" s="105">
        <v>0</v>
      </c>
      <c r="BN64" s="105">
        <v>0</v>
      </c>
      <c r="BO64" s="105">
        <v>0</v>
      </c>
      <c r="BP64" s="105">
        <v>0</v>
      </c>
      <c r="BQ64" s="105">
        <v>0</v>
      </c>
      <c r="BR64" s="105">
        <v>0</v>
      </c>
      <c r="BS64" s="105">
        <v>0</v>
      </c>
      <c r="BT64" s="105">
        <v>0</v>
      </c>
      <c r="BU64" s="105">
        <v>0</v>
      </c>
      <c r="BV64" s="105">
        <v>0</v>
      </c>
      <c r="BW64" s="105">
        <v>0</v>
      </c>
      <c r="BX64" s="105">
        <v>0</v>
      </c>
    </row>
    <row r="69" spans="1:76">
      <c r="A69" s="106" t="s">
        <v>5443</v>
      </c>
      <c r="B69" s="105" t="s">
        <v>5445</v>
      </c>
      <c r="D69" s="105" t="s">
        <v>4967</v>
      </c>
      <c r="E69" s="105" t="s">
        <v>4968</v>
      </c>
      <c r="F69" s="105" t="s">
        <v>4973</v>
      </c>
      <c r="G69" s="105" t="s">
        <v>4983</v>
      </c>
      <c r="H69" s="105" t="s">
        <v>4984</v>
      </c>
      <c r="N69" s="108">
        <f>+SUM(N2:N64)</f>
        <v>0</v>
      </c>
      <c r="O69" s="108">
        <f t="shared" ref="O69:BX69" si="0">+SUM(O2:O64)</f>
        <v>0</v>
      </c>
      <c r="P69" s="108">
        <f t="shared" si="0"/>
        <v>55203.998275786682</v>
      </c>
      <c r="Q69" s="108">
        <f t="shared" si="0"/>
        <v>131430.76844552648</v>
      </c>
      <c r="R69" s="108">
        <f t="shared" si="0"/>
        <v>30283.522015254035</v>
      </c>
      <c r="S69" s="108">
        <f t="shared" si="0"/>
        <v>40333.017149159052</v>
      </c>
      <c r="T69" s="108">
        <f t="shared" si="0"/>
        <v>44919.966210833911</v>
      </c>
      <c r="U69" s="108">
        <f t="shared" si="0"/>
        <v>54609.215444165049</v>
      </c>
      <c r="V69" s="108">
        <f t="shared" si="0"/>
        <v>241864.14084224959</v>
      </c>
      <c r="W69" s="108">
        <f t="shared" si="0"/>
        <v>218503.53472731021</v>
      </c>
      <c r="X69" s="108">
        <f t="shared" si="0"/>
        <v>416789.65637278638</v>
      </c>
      <c r="Y69" s="108">
        <f t="shared" si="0"/>
        <v>2306407.9222148955</v>
      </c>
      <c r="Z69" s="108">
        <f t="shared" si="0"/>
        <v>2387040.1095338729</v>
      </c>
      <c r="AA69" s="108">
        <f t="shared" si="0"/>
        <v>2102162.1405916116</v>
      </c>
      <c r="AB69" s="108">
        <f t="shared" si="0"/>
        <v>2188667.9518955597</v>
      </c>
      <c r="AC69" s="108">
        <f t="shared" si="0"/>
        <v>2472405.8975856937</v>
      </c>
      <c r="AD69" s="108">
        <f t="shared" si="0"/>
        <v>2725299.7246697615</v>
      </c>
      <c r="AE69" s="108">
        <f t="shared" si="0"/>
        <v>4195310.0371119557</v>
      </c>
      <c r="AF69" s="108">
        <f t="shared" si="0"/>
        <v>4707581.0072906148</v>
      </c>
      <c r="AG69" s="108">
        <f t="shared" si="0"/>
        <v>4999881.1166743031</v>
      </c>
      <c r="AH69" s="108">
        <f t="shared" si="0"/>
        <v>5286816.7423062222</v>
      </c>
      <c r="AI69" s="108">
        <f t="shared" si="0"/>
        <v>5279989.4680043831</v>
      </c>
      <c r="AJ69" s="108">
        <f t="shared" si="0"/>
        <v>5299367.9301472176</v>
      </c>
      <c r="AK69" s="108">
        <f t="shared" si="0"/>
        <v>5199087.4402483283</v>
      </c>
      <c r="AL69" s="108">
        <f t="shared" si="0"/>
        <v>5015070.1486400831</v>
      </c>
      <c r="AM69" s="108">
        <f t="shared" si="0"/>
        <v>3125451.5652274201</v>
      </c>
      <c r="AN69" s="108">
        <f t="shared" si="0"/>
        <v>2557959.9727783934</v>
      </c>
      <c r="AO69" s="108">
        <f t="shared" si="0"/>
        <v>2314545.8005096237</v>
      </c>
      <c r="AP69" s="108">
        <f t="shared" si="0"/>
        <v>2013089.7190938459</v>
      </c>
      <c r="AQ69" s="108">
        <f t="shared" si="0"/>
        <v>3473709.6407816024</v>
      </c>
      <c r="AR69" s="108">
        <f t="shared" si="0"/>
        <v>3878192.5373343662</v>
      </c>
      <c r="AS69" s="108">
        <f t="shared" si="0"/>
        <v>4460594.3566253958</v>
      </c>
      <c r="AT69" s="108">
        <f t="shared" si="0"/>
        <v>4474357.0746775735</v>
      </c>
      <c r="AU69" s="108">
        <f t="shared" si="0"/>
        <v>4508264.3303048704</v>
      </c>
      <c r="AV69" s="108">
        <f t="shared" si="0"/>
        <v>4430325.3929752288</v>
      </c>
      <c r="AW69" s="108">
        <f t="shared" si="0"/>
        <v>4286670.789580767</v>
      </c>
      <c r="AX69" s="108">
        <f t="shared" si="0"/>
        <v>3782315.8353782585</v>
      </c>
      <c r="AY69" s="108">
        <f t="shared" si="0"/>
        <v>2050339.030981299</v>
      </c>
      <c r="AZ69" s="108">
        <f t="shared" si="0"/>
        <v>1138713.3088516986</v>
      </c>
      <c r="BA69" s="108">
        <f t="shared" si="0"/>
        <v>0</v>
      </c>
      <c r="BB69" s="108">
        <f t="shared" si="0"/>
        <v>0</v>
      </c>
      <c r="BC69" s="108">
        <f t="shared" si="0"/>
        <v>0</v>
      </c>
      <c r="BD69" s="108">
        <f t="shared" si="0"/>
        <v>0</v>
      </c>
      <c r="BE69" s="108">
        <f t="shared" si="0"/>
        <v>0</v>
      </c>
      <c r="BF69" s="108">
        <f t="shared" si="0"/>
        <v>0</v>
      </c>
      <c r="BG69" s="108">
        <f t="shared" si="0"/>
        <v>0</v>
      </c>
      <c r="BH69" s="108">
        <f t="shared" si="0"/>
        <v>0</v>
      </c>
      <c r="BI69" s="108">
        <f t="shared" si="0"/>
        <v>0</v>
      </c>
      <c r="BJ69" s="108">
        <f t="shared" si="0"/>
        <v>0</v>
      </c>
      <c r="BK69" s="108">
        <f t="shared" si="0"/>
        <v>0</v>
      </c>
      <c r="BL69" s="108">
        <f t="shared" si="0"/>
        <v>0</v>
      </c>
      <c r="BM69" s="108">
        <f t="shared" si="0"/>
        <v>0</v>
      </c>
      <c r="BN69" s="108">
        <f t="shared" si="0"/>
        <v>0</v>
      </c>
      <c r="BO69" s="108">
        <f t="shared" si="0"/>
        <v>0</v>
      </c>
      <c r="BP69" s="108">
        <f t="shared" si="0"/>
        <v>0</v>
      </c>
      <c r="BQ69" s="108">
        <f t="shared" si="0"/>
        <v>0</v>
      </c>
      <c r="BR69" s="108">
        <f t="shared" si="0"/>
        <v>0</v>
      </c>
      <c r="BS69" s="108">
        <f t="shared" si="0"/>
        <v>0</v>
      </c>
      <c r="BT69" s="108">
        <f t="shared" si="0"/>
        <v>0</v>
      </c>
      <c r="BU69" s="108">
        <f t="shared" si="0"/>
        <v>0</v>
      </c>
      <c r="BV69" s="108">
        <f t="shared" si="0"/>
        <v>0</v>
      </c>
      <c r="BW69" s="108">
        <f t="shared" si="0"/>
        <v>0</v>
      </c>
      <c r="BX69" s="108">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D9C61-00CE-4BEE-89F7-75B8219090AE}">
  <sheetPr codeName="Sheet10">
    <tabColor theme="2" tint="-9.9978637043366805E-2"/>
  </sheetPr>
  <dimension ref="A1:BX20"/>
  <sheetViews>
    <sheetView topLeftCell="AQ1" workbookViewId="0">
      <selection activeCell="N20" sqref="N20:BN20"/>
    </sheetView>
  </sheetViews>
  <sheetFormatPr defaultRowHeight="14.5"/>
  <cols>
    <col min="1" max="1" width="9.26953125" bestFit="1" customWidth="1"/>
    <col min="2" max="2" width="18.54296875" bestFit="1" customWidth="1"/>
    <col min="3" max="3" width="37.36328125" bestFit="1" customWidth="1"/>
    <col min="4" max="4" width="12.54296875" bestFit="1" customWidth="1"/>
    <col min="5" max="5" width="15.90625" bestFit="1" customWidth="1"/>
    <col min="6" max="6" width="6.7265625" bestFit="1" customWidth="1"/>
    <col min="7" max="7" width="13.90625" customWidth="1"/>
    <col min="8" max="8" width="9.81640625" customWidth="1"/>
    <col min="9" max="9" width="15.54296875" bestFit="1" customWidth="1"/>
    <col min="10" max="10" width="13.36328125" bestFit="1" customWidth="1"/>
    <col min="11" max="11" width="10.26953125" bestFit="1" customWidth="1"/>
    <col min="12" max="12" width="14.7265625" bestFit="1" customWidth="1"/>
    <col min="13" max="13" width="11.81640625" bestFit="1" customWidth="1"/>
    <col min="14" max="14" width="8" bestFit="1" customWidth="1"/>
    <col min="15" max="15" width="7.7265625" bestFit="1" customWidth="1"/>
    <col min="16" max="17" width="8" bestFit="1" customWidth="1"/>
    <col min="18" max="18" width="8.90625" bestFit="1" customWidth="1"/>
    <col min="19" max="22" width="8.26953125" bestFit="1" customWidth="1"/>
    <col min="23" max="23" width="8.90625" bestFit="1" customWidth="1"/>
    <col min="24" max="24" width="8.26953125" bestFit="1" customWidth="1"/>
    <col min="25" max="25" width="9.08984375" bestFit="1" customWidth="1"/>
    <col min="26" max="30" width="10.08984375" bestFit="1" customWidth="1"/>
    <col min="31" max="38" width="11.08984375" bestFit="1" customWidth="1"/>
    <col min="39" max="42" width="10.08984375" bestFit="1" customWidth="1"/>
    <col min="43" max="48" width="11.08984375" bestFit="1" customWidth="1"/>
    <col min="49" max="50" width="10.08984375" bestFit="1" customWidth="1"/>
    <col min="51" max="52" width="9.08984375" bestFit="1" customWidth="1"/>
    <col min="53" max="53" width="7.81640625" bestFit="1" customWidth="1"/>
    <col min="54" max="58" width="8.08984375" bestFit="1" customWidth="1"/>
    <col min="59" max="59" width="8" bestFit="1" customWidth="1"/>
    <col min="60" max="61" width="8.08984375" bestFit="1" customWidth="1"/>
    <col min="62" max="62" width="7.81640625" bestFit="1" customWidth="1"/>
    <col min="63" max="63" width="7.54296875" bestFit="1" customWidth="1"/>
    <col min="64" max="64" width="7.81640625" bestFit="1" customWidth="1"/>
    <col min="65" max="65" width="7.90625" bestFit="1" customWidth="1"/>
    <col min="66" max="70" width="8.1796875" bestFit="1" customWidth="1"/>
    <col min="71" max="71" width="8" bestFit="1" customWidth="1"/>
    <col min="72" max="73" width="8.1796875" bestFit="1" customWidth="1"/>
    <col min="74" max="74" width="7.90625" bestFit="1" customWidth="1"/>
    <col min="75" max="75" width="7.6328125" bestFit="1" customWidth="1"/>
    <col min="76" max="76" width="7.9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6</v>
      </c>
      <c r="C2" t="s">
        <v>152</v>
      </c>
      <c r="D2" t="s">
        <v>71</v>
      </c>
      <c r="E2" t="s">
        <v>4974</v>
      </c>
      <c r="F2" s="77" t="s">
        <v>30</v>
      </c>
      <c r="G2" t="s">
        <v>34</v>
      </c>
      <c r="H2" s="3" t="s">
        <v>32</v>
      </c>
      <c r="I2" s="3"/>
      <c r="J2" s="78"/>
      <c r="K2" s="78"/>
      <c r="L2" s="5"/>
      <c r="M2" s="78">
        <v>1.2</v>
      </c>
      <c r="N2" s="8">
        <v>0</v>
      </c>
      <c r="O2" s="8">
        <v>0</v>
      </c>
      <c r="P2" s="8">
        <v>0</v>
      </c>
      <c r="Q2" s="8">
        <v>0</v>
      </c>
      <c r="R2" s="8">
        <v>80.261431251402939</v>
      </c>
      <c r="S2" s="8">
        <v>94.483580473484935</v>
      </c>
      <c r="T2" s="8">
        <v>107.49298827511211</v>
      </c>
      <c r="U2" s="8">
        <v>0.8800000000000523</v>
      </c>
      <c r="V2" s="8">
        <v>68.738999999999976</v>
      </c>
      <c r="W2" s="8">
        <v>2.9211419536357495</v>
      </c>
      <c r="X2" s="9">
        <v>8.3738580463642105</v>
      </c>
      <c r="Y2" s="8">
        <v>225.26743350213189</v>
      </c>
      <c r="Z2" s="8">
        <v>385.45763522702151</v>
      </c>
      <c r="AA2" s="8">
        <v>429.21354583098196</v>
      </c>
      <c r="AB2" s="8">
        <v>405.24869638740756</v>
      </c>
      <c r="AC2" s="8">
        <v>544.34324405305142</v>
      </c>
      <c r="AD2" s="8">
        <v>765.53992679489147</v>
      </c>
      <c r="AE2" s="8">
        <v>506.77006985415778</v>
      </c>
      <c r="AF2" s="8">
        <v>493.88623381418734</v>
      </c>
      <c r="AG2" s="8">
        <v>662.9292235283699</v>
      </c>
      <c r="AH2" s="8">
        <v>845.05313011155067</v>
      </c>
      <c r="AI2" s="8">
        <v>839.41562964727382</v>
      </c>
      <c r="AJ2" s="8">
        <v>839.41562964727382</v>
      </c>
      <c r="AK2" s="8">
        <v>734.07204304544655</v>
      </c>
      <c r="AL2" s="8">
        <v>566.72666033682685</v>
      </c>
      <c r="AM2" s="8">
        <v>435.99269074634611</v>
      </c>
      <c r="AN2" s="8">
        <v>396.59361193131554</v>
      </c>
      <c r="AO2" s="8">
        <v>409.38728259210939</v>
      </c>
      <c r="AP2" s="8">
        <v>462.95448194353503</v>
      </c>
      <c r="AQ2" s="8">
        <v>468.59198240781177</v>
      </c>
      <c r="AR2" s="8">
        <v>468.59198240781177</v>
      </c>
      <c r="AS2" s="8">
        <v>468.59198240781177</v>
      </c>
      <c r="AT2" s="8">
        <v>437.01335912753029</v>
      </c>
      <c r="AU2" s="8">
        <v>457.31698147925852</v>
      </c>
      <c r="AV2" s="8">
        <v>457.31698147925852</v>
      </c>
      <c r="AW2" s="8">
        <v>159.22874057825726</v>
      </c>
      <c r="AX2" s="8">
        <v>165.94705411303727</v>
      </c>
      <c r="AY2" s="8">
        <v>165.94705411303727</v>
      </c>
      <c r="AZ2" s="8">
        <v>159.22874057825726</v>
      </c>
      <c r="BA2" s="8">
        <v>0</v>
      </c>
      <c r="BB2" s="8">
        <v>0</v>
      </c>
      <c r="BC2" s="8">
        <v>0</v>
      </c>
      <c r="BD2" s="8">
        <v>0</v>
      </c>
      <c r="BE2" s="8">
        <v>0</v>
      </c>
      <c r="BF2" s="8">
        <v>0</v>
      </c>
      <c r="BG2" s="8">
        <v>0</v>
      </c>
      <c r="BH2" s="8">
        <v>0</v>
      </c>
      <c r="BI2" s="8">
        <v>0</v>
      </c>
      <c r="BJ2" s="8">
        <v>0</v>
      </c>
      <c r="BK2" s="8">
        <v>0</v>
      </c>
      <c r="BL2" s="8">
        <v>0</v>
      </c>
      <c r="BM2" s="8">
        <v>0</v>
      </c>
      <c r="BN2" s="8">
        <v>0</v>
      </c>
      <c r="BO2" s="8">
        <v>0</v>
      </c>
      <c r="BP2" s="8">
        <v>0</v>
      </c>
      <c r="BQ2" s="8">
        <v>0</v>
      </c>
      <c r="BR2" s="8">
        <v>0</v>
      </c>
      <c r="BS2" s="8">
        <v>0</v>
      </c>
      <c r="BT2" s="8">
        <v>0</v>
      </c>
      <c r="BU2" s="8">
        <v>0</v>
      </c>
      <c r="BV2" s="8">
        <v>0</v>
      </c>
      <c r="BW2" s="8">
        <v>0</v>
      </c>
      <c r="BX2" s="8">
        <v>0</v>
      </c>
    </row>
    <row r="3" spans="1:76">
      <c r="A3" s="3" t="s">
        <v>66</v>
      </c>
      <c r="B3" t="s">
        <v>6</v>
      </c>
      <c r="C3" t="s">
        <v>152</v>
      </c>
      <c r="D3" t="s">
        <v>73</v>
      </c>
      <c r="E3" t="s">
        <v>4975</v>
      </c>
      <c r="F3" s="77" t="s">
        <v>68</v>
      </c>
      <c r="G3" t="s">
        <v>4976</v>
      </c>
      <c r="H3" s="3" t="s">
        <v>69</v>
      </c>
      <c r="I3" s="3"/>
      <c r="J3" s="78"/>
      <c r="K3" s="78"/>
      <c r="L3" s="5"/>
      <c r="M3" s="78">
        <v>1.2</v>
      </c>
      <c r="N3" s="8"/>
      <c r="O3" s="8"/>
      <c r="P3" s="8"/>
      <c r="Q3" s="8"/>
      <c r="R3" s="8">
        <v>0</v>
      </c>
      <c r="S3" s="8">
        <v>0</v>
      </c>
      <c r="T3" s="8">
        <v>0</v>
      </c>
      <c r="U3" s="8">
        <v>0</v>
      </c>
      <c r="V3" s="8">
        <v>0</v>
      </c>
      <c r="W3" s="8">
        <v>0</v>
      </c>
      <c r="X3" s="9">
        <v>0</v>
      </c>
      <c r="Y3" s="8">
        <v>33.754262090849188</v>
      </c>
      <c r="Z3" s="8">
        <v>61.676540127458431</v>
      </c>
      <c r="AA3" s="8">
        <v>71.263385141857711</v>
      </c>
      <c r="AB3" s="8">
        <v>65.557257262821864</v>
      </c>
      <c r="AC3" s="8">
        <v>91.827492548967015</v>
      </c>
      <c r="AD3" s="8">
        <v>136.83671977447659</v>
      </c>
      <c r="AE3" s="8">
        <v>88.577519028493441</v>
      </c>
      <c r="AF3" s="8">
        <v>86.470507632684644</v>
      </c>
      <c r="AG3" s="8">
        <v>116.82692923886353</v>
      </c>
      <c r="AH3" s="8">
        <v>150.08442947392086</v>
      </c>
      <c r="AI3" s="8">
        <v>147.97741807811209</v>
      </c>
      <c r="AJ3" s="8">
        <v>147.97741807811209</v>
      </c>
      <c r="AK3" s="8">
        <v>130.17053258936372</v>
      </c>
      <c r="AL3" s="8">
        <v>97.829022826881896</v>
      </c>
      <c r="AM3" s="8">
        <v>73.629190070265608</v>
      </c>
      <c r="AN3" s="8">
        <v>65.104629967919806</v>
      </c>
      <c r="AO3" s="8">
        <v>67.614489915591378</v>
      </c>
      <c r="AP3" s="8">
        <v>81.133757069472097</v>
      </c>
      <c r="AQ3" s="8">
        <v>83.240768465280908</v>
      </c>
      <c r="AR3" s="8">
        <v>83.240768465280908</v>
      </c>
      <c r="AS3" s="8">
        <v>83.240768465280908</v>
      </c>
      <c r="AT3" s="8">
        <v>107.0748798854768</v>
      </c>
      <c r="AU3" s="8">
        <v>79.026745673663058</v>
      </c>
      <c r="AV3" s="8">
        <v>79.026745673663058</v>
      </c>
      <c r="AW3" s="8">
        <v>22.824511516143605</v>
      </c>
      <c r="AX3" s="8">
        <v>25.344399711477937</v>
      </c>
      <c r="AY3" s="8">
        <v>25.344399711477937</v>
      </c>
      <c r="AZ3" s="8">
        <v>22.824511516143605</v>
      </c>
      <c r="BA3" s="8">
        <v>0</v>
      </c>
      <c r="BB3" s="8">
        <v>0</v>
      </c>
      <c r="BC3" s="8">
        <v>0</v>
      </c>
      <c r="BD3" s="8">
        <v>0</v>
      </c>
      <c r="BE3" s="8">
        <v>0</v>
      </c>
      <c r="BF3" s="8">
        <v>0</v>
      </c>
      <c r="BG3" s="8">
        <v>0</v>
      </c>
      <c r="BH3" s="8">
        <v>0</v>
      </c>
      <c r="BI3" s="8">
        <v>0</v>
      </c>
      <c r="BJ3" s="8">
        <v>0</v>
      </c>
      <c r="BK3" s="8">
        <v>0</v>
      </c>
      <c r="BL3" s="8">
        <v>0</v>
      </c>
      <c r="BM3" s="8">
        <v>0</v>
      </c>
      <c r="BN3" s="8">
        <v>0</v>
      </c>
      <c r="BO3" s="8">
        <v>0</v>
      </c>
      <c r="BP3" s="8">
        <v>0</v>
      </c>
      <c r="BQ3" s="8">
        <v>0</v>
      </c>
      <c r="BR3" s="8">
        <v>0</v>
      </c>
      <c r="BS3" s="8">
        <v>0</v>
      </c>
      <c r="BT3" s="8">
        <v>0</v>
      </c>
      <c r="BU3" s="8">
        <v>0</v>
      </c>
      <c r="BV3" s="8">
        <v>0</v>
      </c>
      <c r="BW3" s="8">
        <v>0</v>
      </c>
      <c r="BX3" s="8">
        <v>0</v>
      </c>
    </row>
    <row r="4" spans="1:76">
      <c r="A4" t="s">
        <v>66</v>
      </c>
      <c r="B4" t="s">
        <v>6</v>
      </c>
      <c r="C4" t="s">
        <v>152</v>
      </c>
      <c r="D4" t="s">
        <v>5181</v>
      </c>
      <c r="E4" t="s">
        <v>5183</v>
      </c>
      <c r="F4" t="s">
        <v>4971</v>
      </c>
      <c r="G4" t="s">
        <v>4998</v>
      </c>
      <c r="H4" t="s">
        <v>5185</v>
      </c>
      <c r="M4">
        <v>1.2</v>
      </c>
      <c r="T4">
        <v>0</v>
      </c>
      <c r="U4">
        <v>0</v>
      </c>
      <c r="V4">
        <v>0</v>
      </c>
      <c r="W4">
        <v>0</v>
      </c>
      <c r="X4" s="92">
        <v>0</v>
      </c>
      <c r="Y4">
        <v>9.4288405307312981</v>
      </c>
      <c r="Z4">
        <v>17.228587601288755</v>
      </c>
      <c r="AA4">
        <v>19.90655557434993</v>
      </c>
      <c r="AB4">
        <v>18.312618498356947</v>
      </c>
      <c r="AC4">
        <v>25.650887619784552</v>
      </c>
      <c r="AD4">
        <v>38.223665089443124</v>
      </c>
      <c r="AE4">
        <v>24.743047241844483</v>
      </c>
      <c r="AF4">
        <v>31.400814938494054</v>
      </c>
      <c r="AG4">
        <v>32.634174686547304</v>
      </c>
      <c r="AH4">
        <v>41.924250864871645</v>
      </c>
      <c r="AI4">
        <v>41.335682985827397</v>
      </c>
      <c r="AJ4">
        <v>41.335682985827397</v>
      </c>
      <c r="AK4">
        <v>36.361547181273131</v>
      </c>
      <c r="AL4">
        <v>27.327341745148349</v>
      </c>
      <c r="AM4">
        <v>20.567414263446373</v>
      </c>
      <c r="AN4">
        <v>18.186182596069969</v>
      </c>
      <c r="AO4">
        <v>18.887281293987598</v>
      </c>
      <c r="AP4">
        <v>22.66372332501788</v>
      </c>
      <c r="AQ4">
        <v>23.252291204062129</v>
      </c>
      <c r="AR4">
        <v>23.252291204062129</v>
      </c>
      <c r="AS4">
        <v>23.252291204062129</v>
      </c>
      <c r="AT4">
        <v>22.66372332501788</v>
      </c>
      <c r="AU4">
        <v>22.075155445973564</v>
      </c>
      <c r="AV4">
        <v>22.075155445973564</v>
      </c>
      <c r="AW4">
        <v>6.3757483039720002</v>
      </c>
      <c r="AX4">
        <v>7.0796482702971693</v>
      </c>
      <c r="AY4">
        <v>7.0796482702971693</v>
      </c>
      <c r="AZ4">
        <v>6.3757483039720002</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row>
    <row r="5" spans="1:76">
      <c r="A5" t="s">
        <v>66</v>
      </c>
      <c r="B5" t="s">
        <v>6</v>
      </c>
      <c r="C5" t="s">
        <v>152</v>
      </c>
      <c r="D5" t="s">
        <v>4967</v>
      </c>
      <c r="E5" t="s">
        <v>4968</v>
      </c>
      <c r="F5" t="s">
        <v>4973</v>
      </c>
      <c r="G5" t="s">
        <v>4983</v>
      </c>
      <c r="H5" t="s">
        <v>5444</v>
      </c>
      <c r="M5">
        <v>1.2</v>
      </c>
      <c r="P5">
        <v>0</v>
      </c>
      <c r="Q5">
        <v>0</v>
      </c>
      <c r="R5">
        <v>0</v>
      </c>
      <c r="S5">
        <v>0</v>
      </c>
      <c r="T5">
        <v>0</v>
      </c>
      <c r="U5">
        <v>0</v>
      </c>
      <c r="V5">
        <v>0</v>
      </c>
      <c r="W5">
        <v>0</v>
      </c>
      <c r="X5">
        <v>0</v>
      </c>
      <c r="Y5">
        <v>22.946170968187317</v>
      </c>
      <c r="Z5">
        <v>15.663262960113425</v>
      </c>
      <c r="AA5">
        <v>24.406597744098203</v>
      </c>
      <c r="AB5">
        <v>17.123689736024311</v>
      </c>
      <c r="AC5">
        <v>21.889559821462022</v>
      </c>
      <c r="AD5">
        <v>47.171302597572087</v>
      </c>
      <c r="AE5">
        <v>41.665308788239336</v>
      </c>
      <c r="AF5">
        <v>35.764445156964115</v>
      </c>
      <c r="AG5">
        <v>40.204882012328554</v>
      </c>
      <c r="AH5">
        <v>40.204882012328554</v>
      </c>
      <c r="AI5">
        <v>34.30401838105324</v>
      </c>
      <c r="AJ5">
        <v>34.30401838105324</v>
      </c>
      <c r="AK5">
        <v>42.133975685161552</v>
      </c>
      <c r="AL5">
        <v>32.371576356323779</v>
      </c>
      <c r="AM5">
        <v>30.583015716205153</v>
      </c>
      <c r="AN5">
        <v>23.300107708131165</v>
      </c>
      <c r="AO5">
        <v>24.250870495909307</v>
      </c>
      <c r="AP5">
        <v>44.717550143332311</v>
      </c>
      <c r="AQ5">
        <v>50.618413774607532</v>
      </c>
      <c r="AR5">
        <v>50.618413774607532</v>
      </c>
      <c r="AS5">
        <v>50.618413774607532</v>
      </c>
      <c r="AT5">
        <v>44.717550143332311</v>
      </c>
      <c r="AU5">
        <v>38.816686512057096</v>
      </c>
      <c r="AV5">
        <v>38.816686512057096</v>
      </c>
      <c r="AW5">
        <v>29.13163203229557</v>
      </c>
      <c r="AX5">
        <v>36.212668389825872</v>
      </c>
      <c r="AY5">
        <v>36.212668389825872</v>
      </c>
      <c r="AZ5">
        <v>29.13163203229557</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row>
    <row r="6" spans="1:76">
      <c r="A6" s="3" t="s">
        <v>66</v>
      </c>
      <c r="B6" t="s">
        <v>7</v>
      </c>
      <c r="C6" t="s">
        <v>156</v>
      </c>
      <c r="D6" t="s">
        <v>71</v>
      </c>
      <c r="E6" t="s">
        <v>4974</v>
      </c>
      <c r="F6" s="77" t="s">
        <v>30</v>
      </c>
      <c r="G6" t="s">
        <v>34</v>
      </c>
      <c r="H6" s="3" t="s">
        <v>32</v>
      </c>
      <c r="I6" s="3"/>
      <c r="J6" s="78"/>
      <c r="K6" s="78"/>
      <c r="L6" s="5"/>
      <c r="M6" s="78">
        <v>1.1000000000000001</v>
      </c>
      <c r="N6" s="8">
        <v>0</v>
      </c>
      <c r="O6" s="8">
        <v>0</v>
      </c>
      <c r="P6" s="8">
        <v>0</v>
      </c>
      <c r="Q6" s="8">
        <v>0</v>
      </c>
      <c r="R6" s="8"/>
      <c r="S6" s="8"/>
      <c r="T6" s="8"/>
      <c r="U6" s="8"/>
      <c r="V6" s="8"/>
      <c r="W6" s="8">
        <v>183.85899999999992</v>
      </c>
      <c r="X6" s="8">
        <v>0</v>
      </c>
      <c r="Y6" s="8">
        <v>0</v>
      </c>
      <c r="Z6" s="8">
        <v>8800.4170127209654</v>
      </c>
      <c r="AA6" s="8">
        <v>8782.2522995070958</v>
      </c>
      <c r="AB6" s="8">
        <v>8797.3829034011596</v>
      </c>
      <c r="AC6" s="8">
        <v>8787.4815710771218</v>
      </c>
      <c r="AD6" s="8">
        <v>8830.171267938802</v>
      </c>
      <c r="AE6" s="8">
        <v>8742.6078312164118</v>
      </c>
      <c r="AF6" s="8">
        <v>8754.8671691263135</v>
      </c>
      <c r="AG6" s="8">
        <v>8840.2334041552531</v>
      </c>
      <c r="AH6" s="8">
        <v>8938.1438664977632</v>
      </c>
      <c r="AI6" s="8">
        <v>8950.4032044076648</v>
      </c>
      <c r="AJ6" s="8">
        <v>8950.4032044076648</v>
      </c>
      <c r="AK6" s="8">
        <v>8896.7973427325778</v>
      </c>
      <c r="AL6" s="8">
        <v>8821.8654373827085</v>
      </c>
      <c r="AM6" s="8">
        <v>8768.328533158352</v>
      </c>
      <c r="AN6" s="8">
        <v>8775.1616402437303</v>
      </c>
      <c r="AO6" s="8">
        <v>8773.1863832278323</v>
      </c>
      <c r="AP6" s="8">
        <v>8730.6658375298011</v>
      </c>
      <c r="AQ6" s="8">
        <v>8718.4064996198977</v>
      </c>
      <c r="AR6" s="8">
        <v>8718.4064996198977</v>
      </c>
      <c r="AS6" s="8">
        <v>8718.4064996198977</v>
      </c>
      <c r="AT6" s="8">
        <v>8730.6658375298011</v>
      </c>
      <c r="AU6" s="8">
        <v>8742.9251754397028</v>
      </c>
      <c r="AV6" s="8">
        <v>8742.9251754397028</v>
      </c>
      <c r="AW6" s="8"/>
      <c r="AX6" s="8"/>
      <c r="AY6" s="8"/>
      <c r="AZ6" s="8"/>
      <c r="BA6" s="8">
        <v>0</v>
      </c>
      <c r="BB6" s="8">
        <v>0</v>
      </c>
      <c r="BC6" s="8">
        <v>0</v>
      </c>
      <c r="BD6" s="8">
        <v>0</v>
      </c>
      <c r="BE6" s="8">
        <v>0</v>
      </c>
      <c r="BF6" s="8">
        <v>0</v>
      </c>
      <c r="BG6" s="8">
        <v>0</v>
      </c>
      <c r="BH6" s="8">
        <v>0</v>
      </c>
      <c r="BI6" s="8">
        <v>0</v>
      </c>
      <c r="BJ6" s="8">
        <v>0</v>
      </c>
      <c r="BK6" s="8">
        <v>0</v>
      </c>
      <c r="BL6" s="8">
        <v>0</v>
      </c>
      <c r="BM6" s="8">
        <v>0</v>
      </c>
      <c r="BN6" s="8">
        <v>0</v>
      </c>
      <c r="BO6" s="8">
        <v>0</v>
      </c>
      <c r="BP6" s="8">
        <v>0</v>
      </c>
      <c r="BQ6" s="8">
        <v>0</v>
      </c>
      <c r="BR6" s="8">
        <v>0</v>
      </c>
      <c r="BS6" s="8">
        <v>0</v>
      </c>
      <c r="BT6" s="8">
        <v>0</v>
      </c>
      <c r="BU6" s="8">
        <v>0</v>
      </c>
      <c r="BV6" s="8">
        <v>0</v>
      </c>
      <c r="BW6" s="8">
        <v>0</v>
      </c>
      <c r="BX6" s="8">
        <v>0</v>
      </c>
    </row>
    <row r="7" spans="1:76">
      <c r="A7" t="s">
        <v>66</v>
      </c>
      <c r="B7" t="s">
        <v>7</v>
      </c>
      <c r="C7" t="s">
        <v>156</v>
      </c>
      <c r="D7" t="s">
        <v>73</v>
      </c>
      <c r="E7" t="s">
        <v>4975</v>
      </c>
      <c r="F7" t="s">
        <v>68</v>
      </c>
      <c r="G7" t="s">
        <v>4976</v>
      </c>
      <c r="H7" t="s">
        <v>69</v>
      </c>
      <c r="M7">
        <v>1.1000000000000001</v>
      </c>
      <c r="R7">
        <v>23</v>
      </c>
      <c r="S7">
        <v>117.965</v>
      </c>
      <c r="T7">
        <v>55</v>
      </c>
      <c r="U7">
        <v>-2.6099999985262912E-5</v>
      </c>
      <c r="V7">
        <v>51.039000000000016</v>
      </c>
      <c r="W7">
        <v>0</v>
      </c>
      <c r="X7">
        <v>0</v>
      </c>
      <c r="Y7">
        <v>0</v>
      </c>
      <c r="Z7">
        <v>8.6378521802993475</v>
      </c>
      <c r="AA7">
        <v>8.6378521802993475</v>
      </c>
      <c r="AB7">
        <v>8.6378521802993475</v>
      </c>
      <c r="AC7">
        <v>8.6378521802993475</v>
      </c>
      <c r="AD7">
        <v>16.945149924854576</v>
      </c>
      <c r="AE7">
        <v>8.3072977445552283</v>
      </c>
      <c r="AF7">
        <v>8.3072977445552283</v>
      </c>
      <c r="AG7">
        <v>16.560299425420553</v>
      </c>
      <c r="AH7">
        <v>25.102880112632025</v>
      </c>
      <c r="AI7">
        <v>25.102880112632025</v>
      </c>
      <c r="AJ7">
        <v>25.102880112632025</v>
      </c>
      <c r="AK7">
        <v>21.845116291237815</v>
      </c>
      <c r="AL7">
        <v>13.537818546682587</v>
      </c>
      <c r="AM7">
        <v>8.5425806872114727</v>
      </c>
      <c r="AN7">
        <v>7.8186331713460966</v>
      </c>
      <c r="AO7">
        <v>7.8186331713460966</v>
      </c>
      <c r="AP7">
        <v>7.8186331713460966</v>
      </c>
      <c r="AQ7">
        <v>7.8186331713460966</v>
      </c>
      <c r="AR7">
        <v>7.8186331713460966</v>
      </c>
      <c r="AS7">
        <v>7.8186331713460966</v>
      </c>
      <c r="AT7">
        <v>7.8186331713460966</v>
      </c>
      <c r="AU7">
        <v>7.8186331713460966</v>
      </c>
      <c r="AV7">
        <v>7.8186331713460966</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row>
    <row r="8" spans="1:76">
      <c r="A8" t="s">
        <v>66</v>
      </c>
      <c r="B8" t="s">
        <v>7</v>
      </c>
      <c r="C8" t="s">
        <v>156</v>
      </c>
      <c r="D8" t="s">
        <v>76</v>
      </c>
      <c r="E8" t="s">
        <v>5184</v>
      </c>
      <c r="F8" t="s">
        <v>77</v>
      </c>
      <c r="G8" t="s">
        <v>4992</v>
      </c>
      <c r="H8" t="s">
        <v>5169</v>
      </c>
      <c r="M8">
        <v>1.1000000000000001</v>
      </c>
      <c r="R8">
        <v>75.87</v>
      </c>
      <c r="S8">
        <v>152.56</v>
      </c>
      <c r="T8">
        <v>0</v>
      </c>
      <c r="U8">
        <v>0.17</v>
      </c>
      <c r="V8">
        <v>25.63</v>
      </c>
      <c r="W8">
        <v>0</v>
      </c>
      <c r="X8">
        <v>0</v>
      </c>
      <c r="Y8">
        <v>0</v>
      </c>
      <c r="Z8">
        <v>228.81972277303913</v>
      </c>
      <c r="AA8">
        <v>228.81972277303913</v>
      </c>
      <c r="AB8">
        <v>228.81972277303913</v>
      </c>
      <c r="AC8">
        <v>228.81972277303913</v>
      </c>
      <c r="AD8">
        <v>448.88294303022406</v>
      </c>
      <c r="AE8">
        <v>220.06322025718492</v>
      </c>
      <c r="AF8">
        <v>220.06322025718492</v>
      </c>
      <c r="AG8">
        <v>438.68811881334244</v>
      </c>
      <c r="AH8">
        <v>664.98406644164584</v>
      </c>
      <c r="AI8">
        <v>664.98406644164584</v>
      </c>
      <c r="AJ8">
        <v>664.98406644164584</v>
      </c>
      <c r="AK8">
        <v>578.68476438000459</v>
      </c>
      <c r="AL8">
        <v>358.62154412281967</v>
      </c>
      <c r="AM8">
        <v>226.29594762830337</v>
      </c>
      <c r="AN8">
        <v>207.11832494793873</v>
      </c>
      <c r="AO8">
        <v>207.11832494793873</v>
      </c>
      <c r="AP8">
        <v>207.11832494793873</v>
      </c>
      <c r="AQ8">
        <v>207.11832494793873</v>
      </c>
      <c r="AR8">
        <v>207.11832494793873</v>
      </c>
      <c r="AS8">
        <v>207.11832494793873</v>
      </c>
      <c r="AT8">
        <v>207.11832494793873</v>
      </c>
      <c r="AU8">
        <v>207.11832494793873</v>
      </c>
      <c r="AV8">
        <v>207.11832494793873</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row>
    <row r="9" spans="1:76">
      <c r="A9" t="s">
        <v>66</v>
      </c>
      <c r="B9" t="s">
        <v>7</v>
      </c>
      <c r="C9" t="s">
        <v>156</v>
      </c>
      <c r="D9" t="s">
        <v>5181</v>
      </c>
      <c r="E9" t="s">
        <v>5183</v>
      </c>
      <c r="F9" t="s">
        <v>4971</v>
      </c>
      <c r="G9" t="s">
        <v>4998</v>
      </c>
      <c r="H9" t="s">
        <v>5185</v>
      </c>
      <c r="M9">
        <v>1.1000000000000001</v>
      </c>
      <c r="T9">
        <v>159.542551</v>
      </c>
      <c r="U9">
        <v>0</v>
      </c>
      <c r="V9">
        <v>1.478999999999985</v>
      </c>
      <c r="W9">
        <v>0</v>
      </c>
      <c r="X9">
        <v>0</v>
      </c>
      <c r="Y9">
        <v>0</v>
      </c>
      <c r="Z9">
        <v>10.235980893429684</v>
      </c>
      <c r="AA9">
        <v>10.235980893429684</v>
      </c>
      <c r="AB9">
        <v>10.235980893429684</v>
      </c>
      <c r="AC9">
        <v>10.235980893429684</v>
      </c>
      <c r="AD9">
        <v>20.080249956430936</v>
      </c>
      <c r="AE9">
        <v>9.8442690630012564</v>
      </c>
      <c r="AF9">
        <v>9.8442690630012564</v>
      </c>
      <c r="AG9">
        <v>19.624196498139757</v>
      </c>
      <c r="AH9">
        <v>29.747279281879603</v>
      </c>
      <c r="AI9">
        <v>29.747279281879603</v>
      </c>
      <c r="AJ9">
        <v>29.747279281879603</v>
      </c>
      <c r="AK9">
        <v>25.886781610114404</v>
      </c>
      <c r="AL9">
        <v>16.042512547113148</v>
      </c>
      <c r="AM9">
        <v>10.123082783739848</v>
      </c>
      <c r="AN9">
        <v>9.2651944122364753</v>
      </c>
      <c r="AO9">
        <v>9.2651944122364753</v>
      </c>
      <c r="AP9">
        <v>9.2651944122364753</v>
      </c>
      <c r="AQ9">
        <v>9.2651944122364753</v>
      </c>
      <c r="AR9">
        <v>9.2651944122364753</v>
      </c>
      <c r="AS9">
        <v>9.2651944122364753</v>
      </c>
      <c r="AT9">
        <v>9.2651944122364753</v>
      </c>
      <c r="AU9">
        <v>9.2651944122364753</v>
      </c>
      <c r="AV9">
        <v>9.2651944122364753</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row>
    <row r="10" spans="1:76">
      <c r="A10" t="s">
        <v>66</v>
      </c>
      <c r="B10" t="s">
        <v>7</v>
      </c>
      <c r="C10" t="s">
        <v>156</v>
      </c>
      <c r="D10" t="s">
        <v>4967</v>
      </c>
      <c r="E10" t="s">
        <v>4968</v>
      </c>
      <c r="F10" t="s">
        <v>4973</v>
      </c>
      <c r="G10" t="s">
        <v>4983</v>
      </c>
      <c r="H10" t="s">
        <v>5444</v>
      </c>
      <c r="M10">
        <v>1.1000000000000001</v>
      </c>
      <c r="P10">
        <v>323.02</v>
      </c>
      <c r="Q10">
        <v>362.56000000000006</v>
      </c>
      <c r="R10">
        <v>202.17999999999995</v>
      </c>
      <c r="S10">
        <v>0</v>
      </c>
      <c r="T10">
        <v>56.886852999999974</v>
      </c>
      <c r="U10">
        <v>1.4699999996992119E-4</v>
      </c>
      <c r="V10">
        <v>348.03900000000021</v>
      </c>
      <c r="W10">
        <v>0</v>
      </c>
      <c r="X10">
        <v>0</v>
      </c>
      <c r="Z10">
        <v>32.541208439720918</v>
      </c>
      <c r="AA10">
        <v>50.705921653592064</v>
      </c>
      <c r="AB10">
        <v>35.575317759527778</v>
      </c>
      <c r="AC10">
        <v>45.47665008356455</v>
      </c>
      <c r="AD10">
        <v>98.000729101570684</v>
      </c>
      <c r="AE10">
        <v>86.56175290142825</v>
      </c>
      <c r="AF10">
        <v>74.30241499152541</v>
      </c>
      <c r="AG10">
        <v>83.527643581621604</v>
      </c>
      <c r="AH10">
        <v>83.527643581621604</v>
      </c>
      <c r="AI10">
        <v>71.268305671718565</v>
      </c>
      <c r="AJ10">
        <v>71.268305671718565</v>
      </c>
      <c r="AK10">
        <v>87.535431707714565</v>
      </c>
      <c r="AL10">
        <v>67.253561177896813</v>
      </c>
      <c r="AM10">
        <v>63.537737422310741</v>
      </c>
      <c r="AN10">
        <v>48.407133528246248</v>
      </c>
      <c r="AO10">
        <v>50.382390544144208</v>
      </c>
      <c r="AP10">
        <v>92.902936242175628</v>
      </c>
      <c r="AQ10">
        <v>205.162274152078</v>
      </c>
      <c r="AR10">
        <v>205.162274152078</v>
      </c>
      <c r="AS10">
        <v>224.34615977466001</v>
      </c>
      <c r="AT10">
        <v>92.902936242175628</v>
      </c>
      <c r="AU10">
        <v>80.643598332272802</v>
      </c>
      <c r="AV10">
        <v>80.643598332272802</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row>
    <row r="11" spans="1:76">
      <c r="A11" t="s">
        <v>66</v>
      </c>
      <c r="B11" t="s">
        <v>5187</v>
      </c>
      <c r="C11" t="s">
        <v>5188</v>
      </c>
      <c r="D11" t="s">
        <v>4967</v>
      </c>
      <c r="E11" t="s">
        <v>4968</v>
      </c>
      <c r="F11" t="s">
        <v>4973</v>
      </c>
      <c r="G11" t="s">
        <v>4983</v>
      </c>
      <c r="H11" t="s">
        <v>5444</v>
      </c>
      <c r="M11">
        <v>1.05</v>
      </c>
      <c r="N11">
        <v>0</v>
      </c>
      <c r="O11">
        <v>0</v>
      </c>
      <c r="P11">
        <v>0</v>
      </c>
      <c r="Q11">
        <v>0</v>
      </c>
      <c r="R11">
        <v>5.538487500096811</v>
      </c>
      <c r="S11">
        <v>6.5198953128267361</v>
      </c>
      <c r="T11">
        <v>7.4176171870764511</v>
      </c>
      <c r="U11">
        <v>339.62300000000005</v>
      </c>
      <c r="V11">
        <v>4.4250000000000114</v>
      </c>
      <c r="W11">
        <v>283.99860577350512</v>
      </c>
      <c r="X11">
        <v>388.39539422649494</v>
      </c>
      <c r="Y11">
        <v>4798.2734444875359</v>
      </c>
      <c r="Z11">
        <v>8531.6992094490524</v>
      </c>
      <c r="AA11">
        <v>9013.9791777859118</v>
      </c>
      <c r="AB11">
        <v>7769.1149094243174</v>
      </c>
      <c r="AC11">
        <v>10606.26431200823</v>
      </c>
      <c r="AD11">
        <v>16799.384722406641</v>
      </c>
      <c r="AE11">
        <v>11714.255567484917</v>
      </c>
      <c r="AF11">
        <v>10096.232696152359</v>
      </c>
      <c r="AG11">
        <v>14196.2897175612</v>
      </c>
      <c r="AH11">
        <v>19131.0055563405</v>
      </c>
      <c r="AI11">
        <v>17512.982685007933</v>
      </c>
      <c r="AJ11">
        <v>17512.982685007933</v>
      </c>
      <c r="AK11">
        <v>15356.425476392538</v>
      </c>
      <c r="AL11">
        <v>11556.927889840355</v>
      </c>
      <c r="AM11">
        <v>8947.6934783351844</v>
      </c>
      <c r="AN11">
        <v>7885.5219139200972</v>
      </c>
      <c r="AO11">
        <v>8186.859503664924</v>
      </c>
      <c r="AP11">
        <v>10239.396492779204</v>
      </c>
      <c r="AQ11">
        <v>10829.812154641029</v>
      </c>
      <c r="AR11">
        <v>10829.812154641029</v>
      </c>
      <c r="AS11">
        <v>10829.812154641029</v>
      </c>
      <c r="AT11">
        <v>10239.396492779204</v>
      </c>
      <c r="AU11">
        <v>9648.9808309173804</v>
      </c>
      <c r="AV11">
        <v>9648.9808309173804</v>
      </c>
      <c r="AW11">
        <v>3010.6386032726364</v>
      </c>
      <c r="AX11">
        <v>3779.9241057295312</v>
      </c>
      <c r="AY11">
        <v>3779.9241057295312</v>
      </c>
      <c r="AZ11">
        <v>3010.6386032726364</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t="s">
        <v>66</v>
      </c>
      <c r="B12" t="s">
        <v>2624</v>
      </c>
      <c r="C12" t="s">
        <v>184</v>
      </c>
      <c r="D12" t="s">
        <v>4967</v>
      </c>
      <c r="E12" t="s">
        <v>4968</v>
      </c>
      <c r="F12" t="s">
        <v>4973</v>
      </c>
      <c r="G12" t="s">
        <v>4983</v>
      </c>
      <c r="H12" t="s">
        <v>5444</v>
      </c>
      <c r="M12">
        <v>1.1000000000000001</v>
      </c>
      <c r="N12">
        <v>0</v>
      </c>
      <c r="O12">
        <v>0</v>
      </c>
      <c r="P12">
        <v>0</v>
      </c>
      <c r="Q12">
        <v>0</v>
      </c>
      <c r="R12">
        <v>0</v>
      </c>
      <c r="S12">
        <v>0</v>
      </c>
      <c r="T12">
        <v>0</v>
      </c>
      <c r="U12">
        <v>0</v>
      </c>
      <c r="V12">
        <v>0</v>
      </c>
      <c r="W12">
        <v>0</v>
      </c>
      <c r="X12">
        <v>0</v>
      </c>
      <c r="Y12">
        <v>0</v>
      </c>
      <c r="Z12">
        <v>0</v>
      </c>
      <c r="AA12">
        <v>0</v>
      </c>
      <c r="AB12">
        <v>0</v>
      </c>
      <c r="AC12">
        <v>0</v>
      </c>
      <c r="AD12">
        <v>0</v>
      </c>
      <c r="AE12">
        <v>173.15375</v>
      </c>
      <c r="AF12">
        <v>173.15375</v>
      </c>
      <c r="AG12">
        <v>173.15375</v>
      </c>
      <c r="AH12">
        <v>173.15375</v>
      </c>
      <c r="AI12">
        <v>173.15375</v>
      </c>
      <c r="AJ12">
        <v>173.15375</v>
      </c>
      <c r="AK12">
        <v>173.15375</v>
      </c>
      <c r="AL12">
        <v>173.15375</v>
      </c>
      <c r="AM12">
        <v>0</v>
      </c>
      <c r="AN12">
        <v>0</v>
      </c>
      <c r="AO12">
        <v>0</v>
      </c>
      <c r="AP12">
        <v>0</v>
      </c>
      <c r="AQ12">
        <v>173.15375</v>
      </c>
      <c r="AR12">
        <v>173.15375</v>
      </c>
      <c r="AS12">
        <v>173.15375</v>
      </c>
      <c r="AT12">
        <v>173.15375</v>
      </c>
      <c r="AU12">
        <v>173.15375</v>
      </c>
      <c r="AV12">
        <v>173.15375</v>
      </c>
      <c r="AW12">
        <v>173.15375</v>
      </c>
      <c r="AX12">
        <v>173.15375</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t="s">
        <v>66</v>
      </c>
      <c r="B13" t="s">
        <v>2626</v>
      </c>
      <c r="C13" t="s">
        <v>205</v>
      </c>
      <c r="D13" t="s">
        <v>4967</v>
      </c>
      <c r="E13" t="s">
        <v>4968</v>
      </c>
      <c r="F13" t="s">
        <v>4973</v>
      </c>
      <c r="G13" t="s">
        <v>4983</v>
      </c>
      <c r="H13" t="s">
        <v>5444</v>
      </c>
      <c r="M13">
        <v>1.3559999999999999</v>
      </c>
      <c r="N13">
        <v>0</v>
      </c>
      <c r="O13">
        <v>0</v>
      </c>
      <c r="P13">
        <v>0</v>
      </c>
      <c r="Q13">
        <v>0</v>
      </c>
      <c r="R13">
        <v>0</v>
      </c>
      <c r="S13">
        <v>0</v>
      </c>
      <c r="T13">
        <v>0</v>
      </c>
      <c r="U13">
        <v>0</v>
      </c>
      <c r="V13">
        <v>0</v>
      </c>
      <c r="W13">
        <v>0</v>
      </c>
      <c r="X13">
        <v>0</v>
      </c>
      <c r="Y13">
        <v>0</v>
      </c>
      <c r="Z13">
        <v>0</v>
      </c>
      <c r="AA13">
        <v>0</v>
      </c>
      <c r="AB13">
        <v>0</v>
      </c>
      <c r="AC13">
        <v>0</v>
      </c>
      <c r="AD13">
        <v>0</v>
      </c>
      <c r="AE13">
        <v>60014.312500000007</v>
      </c>
      <c r="AF13">
        <v>60014.312500000007</v>
      </c>
      <c r="AG13">
        <v>60014.312500000007</v>
      </c>
      <c r="AH13">
        <v>60014.312500000007</v>
      </c>
      <c r="AI13">
        <v>60014.312500000007</v>
      </c>
      <c r="AJ13">
        <v>60014.312500000007</v>
      </c>
      <c r="AK13">
        <v>60014.312500000007</v>
      </c>
      <c r="AL13">
        <v>60014.312500000007</v>
      </c>
      <c r="AQ13">
        <v>60014.312500000007</v>
      </c>
      <c r="AR13">
        <v>60014.312500000007</v>
      </c>
      <c r="AS13">
        <v>60014.312500000007</v>
      </c>
      <c r="AT13">
        <v>60014.312500000007</v>
      </c>
      <c r="AU13">
        <v>60014.312500000007</v>
      </c>
      <c r="AV13">
        <v>60014.312500000007</v>
      </c>
      <c r="AW13">
        <v>60014.312500000007</v>
      </c>
      <c r="AX13">
        <v>60014.312500000007</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2640</v>
      </c>
      <c r="C14" t="s">
        <v>252</v>
      </c>
      <c r="D14" t="s">
        <v>4967</v>
      </c>
      <c r="E14" t="s">
        <v>4968</v>
      </c>
      <c r="F14" t="s">
        <v>4973</v>
      </c>
      <c r="G14" t="s">
        <v>4983</v>
      </c>
      <c r="H14" t="s">
        <v>5444</v>
      </c>
      <c r="M14">
        <v>1.3559999999999999</v>
      </c>
      <c r="N14">
        <v>0</v>
      </c>
      <c r="O14">
        <v>0</v>
      </c>
      <c r="P14">
        <v>0</v>
      </c>
      <c r="Q14">
        <v>0</v>
      </c>
      <c r="R14">
        <v>0</v>
      </c>
      <c r="S14">
        <v>0</v>
      </c>
      <c r="T14">
        <v>0</v>
      </c>
      <c r="Y14">
        <v>449.27744360902261</v>
      </c>
      <c r="Z14">
        <v>826.59089390142015</v>
      </c>
      <c r="AA14">
        <v>787.64352548036754</v>
      </c>
      <c r="AB14">
        <v>787.64352548036754</v>
      </c>
      <c r="AC14">
        <v>669.24352548036757</v>
      </c>
      <c r="AD14">
        <v>499.43299916457818</v>
      </c>
      <c r="AE14">
        <v>470.28738512949042</v>
      </c>
      <c r="AF14">
        <v>588.45370091896416</v>
      </c>
      <c r="AG14">
        <v>517.37475355054312</v>
      </c>
      <c r="AH14">
        <v>556.32212197159572</v>
      </c>
      <c r="AI14">
        <v>605.65545530492909</v>
      </c>
      <c r="AJ14">
        <v>514.77826232247298</v>
      </c>
      <c r="AK14">
        <v>318.58738512949043</v>
      </c>
      <c r="AL14">
        <v>318.58738512949043</v>
      </c>
      <c r="AM14">
        <v>318.58738512949043</v>
      </c>
      <c r="AN14">
        <v>318.58738512949043</v>
      </c>
      <c r="AO14">
        <v>460.09615705931503</v>
      </c>
      <c r="AP14">
        <v>460.09615705931503</v>
      </c>
      <c r="AQ14">
        <v>499.04352548036763</v>
      </c>
      <c r="AR14">
        <v>576.93826232247284</v>
      </c>
      <c r="AS14">
        <v>576.93826232247295</v>
      </c>
      <c r="AT14">
        <v>576.93826232247284</v>
      </c>
      <c r="AU14">
        <v>576.93826232247295</v>
      </c>
      <c r="AV14">
        <v>499.04352548036763</v>
      </c>
      <c r="AW14">
        <v>460.09615705931503</v>
      </c>
      <c r="AX14">
        <v>460.09615705931503</v>
      </c>
      <c r="AY14">
        <v>460.09615705931503</v>
      </c>
      <c r="AZ14">
        <v>460.09615705931503</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t="s">
        <v>66</v>
      </c>
      <c r="B15" t="s">
        <v>2641</v>
      </c>
      <c r="C15" t="s">
        <v>256</v>
      </c>
      <c r="D15" t="s">
        <v>4967</v>
      </c>
      <c r="E15" t="s">
        <v>4968</v>
      </c>
      <c r="F15" t="s">
        <v>4973</v>
      </c>
      <c r="G15" t="s">
        <v>4983</v>
      </c>
      <c r="H15" t="s">
        <v>5444</v>
      </c>
      <c r="M15">
        <v>1.2</v>
      </c>
      <c r="N15">
        <v>0</v>
      </c>
      <c r="O15">
        <v>0</v>
      </c>
      <c r="P15">
        <v>0</v>
      </c>
      <c r="Q15">
        <v>0</v>
      </c>
      <c r="R15">
        <v>0</v>
      </c>
      <c r="S15">
        <v>0</v>
      </c>
      <c r="T15">
        <v>0</v>
      </c>
      <c r="Y15">
        <v>163.45257533524727</v>
      </c>
      <c r="Z15">
        <v>512.54648407220998</v>
      </c>
      <c r="AA15">
        <v>493.33614110131123</v>
      </c>
      <c r="AB15">
        <v>493.33614110131123</v>
      </c>
      <c r="AC15">
        <v>434.93669846977895</v>
      </c>
      <c r="AD15">
        <v>351.1796031166603</v>
      </c>
      <c r="AE15">
        <v>334.33434229343777</v>
      </c>
      <c r="AF15">
        <v>553.13737703381116</v>
      </c>
      <c r="AG15">
        <v>518.0785011119209</v>
      </c>
      <c r="AH15">
        <v>537.28884408281965</v>
      </c>
      <c r="AI15">
        <v>561.6219451792914</v>
      </c>
      <c r="AJ15">
        <v>436.53838449719439</v>
      </c>
      <c r="AK15">
        <v>259.51005642178694</v>
      </c>
      <c r="AL15">
        <v>179.25062933845359</v>
      </c>
      <c r="AM15">
        <v>98.991202255120299</v>
      </c>
      <c r="AN15">
        <v>98.991202255120299</v>
      </c>
      <c r="AO15">
        <v>168.78878171605248</v>
      </c>
      <c r="AP15">
        <v>168.78878171605248</v>
      </c>
      <c r="AQ15">
        <v>350.32072906195128</v>
      </c>
      <c r="AR15">
        <v>551.06301937874878</v>
      </c>
      <c r="AS15">
        <v>551.06301937874878</v>
      </c>
      <c r="AT15">
        <v>551.06301937874878</v>
      </c>
      <c r="AU15">
        <v>551.06301937874878</v>
      </c>
      <c r="AV15">
        <v>350.32072906195128</v>
      </c>
      <c r="AW15">
        <v>168.78878171605248</v>
      </c>
      <c r="AX15">
        <v>168.78878171605248</v>
      </c>
      <c r="AY15">
        <v>168.78878171605248</v>
      </c>
      <c r="AZ15">
        <v>168.78878171605248</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t="s">
        <v>66</v>
      </c>
      <c r="B16" t="s">
        <v>2642</v>
      </c>
      <c r="C16" t="s">
        <v>261</v>
      </c>
      <c r="D16" t="s">
        <v>4967</v>
      </c>
      <c r="E16" t="s">
        <v>4968</v>
      </c>
      <c r="F16" t="s">
        <v>4973</v>
      </c>
      <c r="G16" t="s">
        <v>4983</v>
      </c>
      <c r="H16" t="s">
        <v>5444</v>
      </c>
      <c r="M16">
        <v>1.05</v>
      </c>
      <c r="N16">
        <v>0</v>
      </c>
      <c r="O16">
        <v>0</v>
      </c>
      <c r="P16">
        <v>0</v>
      </c>
      <c r="Q16">
        <v>0</v>
      </c>
      <c r="R16">
        <v>0</v>
      </c>
      <c r="S16">
        <v>0</v>
      </c>
      <c r="T16">
        <v>0</v>
      </c>
      <c r="Y16">
        <v>3480.7577138637216</v>
      </c>
      <c r="Z16">
        <v>9739.2773444779414</v>
      </c>
      <c r="AA16">
        <v>9330.1889630634669</v>
      </c>
      <c r="AB16">
        <v>9330.1889630634669</v>
      </c>
      <c r="AC16">
        <v>8086.5602835634672</v>
      </c>
      <c r="AD16">
        <v>6302.9349405963621</v>
      </c>
      <c r="AE16">
        <v>5962.0222518378632</v>
      </c>
      <c r="AF16">
        <v>9463.7804843827107</v>
      </c>
      <c r="AG16">
        <v>8717.1941883012951</v>
      </c>
      <c r="AH16">
        <v>9126.2825697157696</v>
      </c>
      <c r="AI16">
        <v>9644.4611861741032</v>
      </c>
      <c r="AJ16">
        <v>7559.6295878736619</v>
      </c>
      <c r="AK16">
        <v>4368.6230062284885</v>
      </c>
      <c r="AL16">
        <v>3238.3309645618215</v>
      </c>
      <c r="AM16">
        <v>2108.0389228951544</v>
      </c>
      <c r="AN16">
        <v>2108.0389228951544</v>
      </c>
      <c r="AO16">
        <v>3594.3933753677425</v>
      </c>
      <c r="AP16">
        <v>3594.3933753677425</v>
      </c>
      <c r="AQ16">
        <v>6289.4539382822168</v>
      </c>
      <c r="AR16">
        <v>9393.6028826111633</v>
      </c>
      <c r="AS16">
        <v>9393.6028826111633</v>
      </c>
      <c r="AT16">
        <v>9393.6028826111633</v>
      </c>
      <c r="AU16">
        <v>9393.6028826111633</v>
      </c>
      <c r="AV16">
        <v>6289.4539382822168</v>
      </c>
      <c r="AW16">
        <v>3594.3933753677425</v>
      </c>
      <c r="AX16">
        <v>3594.3933753677425</v>
      </c>
      <c r="AY16">
        <v>3594.3933753677425</v>
      </c>
      <c r="AZ16">
        <v>3594.3933753677425</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row>
    <row r="17" spans="1:76">
      <c r="A17" t="s">
        <v>66</v>
      </c>
      <c r="B17" t="s">
        <v>2643</v>
      </c>
      <c r="C17" t="s">
        <v>265</v>
      </c>
      <c r="D17" t="s">
        <v>4967</v>
      </c>
      <c r="E17" t="s">
        <v>4968</v>
      </c>
      <c r="F17" t="s">
        <v>4973</v>
      </c>
      <c r="G17" t="s">
        <v>4983</v>
      </c>
      <c r="H17" t="s">
        <v>5444</v>
      </c>
      <c r="M17">
        <v>1.05</v>
      </c>
      <c r="N17">
        <v>0</v>
      </c>
      <c r="O17">
        <v>0</v>
      </c>
      <c r="P17">
        <v>0</v>
      </c>
      <c r="Q17">
        <v>0</v>
      </c>
      <c r="R17">
        <v>0</v>
      </c>
      <c r="S17">
        <v>0</v>
      </c>
      <c r="T17">
        <v>0</v>
      </c>
      <c r="AC17">
        <v>2365.9870730537277</v>
      </c>
      <c r="AD17">
        <v>2365.9870730537277</v>
      </c>
      <c r="AE17">
        <v>2768.278710594846</v>
      </c>
      <c r="AF17">
        <v>3344.2393153097587</v>
      </c>
      <c r="AG17">
        <v>2999.2920445449558</v>
      </c>
      <c r="AH17">
        <v>2036.5152764528509</v>
      </c>
      <c r="AI17">
        <v>1689.0802593201752</v>
      </c>
      <c r="AJ17">
        <v>1496.5808760964908</v>
      </c>
      <c r="AK17">
        <v>863.13148300438593</v>
      </c>
      <c r="AL17">
        <v>634.22605537280697</v>
      </c>
      <c r="AM17">
        <v>550.94480537280697</v>
      </c>
      <c r="AN17">
        <v>550.94480537280697</v>
      </c>
      <c r="AO17">
        <v>947.77068941885955</v>
      </c>
      <c r="AP17">
        <v>947.77068941885955</v>
      </c>
      <c r="AQ17">
        <v>1225.4219476425437</v>
      </c>
      <c r="AR17">
        <v>1612.2913390899121</v>
      </c>
      <c r="AS17">
        <v>1612.2913390899121</v>
      </c>
      <c r="AT17">
        <v>1612.2913390899121</v>
      </c>
      <c r="AU17">
        <v>1612.2913390899121</v>
      </c>
      <c r="AV17">
        <v>1225.4219476425437</v>
      </c>
      <c r="AW17">
        <v>947.77068941885955</v>
      </c>
      <c r="AX17">
        <v>947.77068941885955</v>
      </c>
      <c r="AY17">
        <v>947.77068941885955</v>
      </c>
      <c r="AZ17">
        <v>947.77068941885955</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row>
    <row r="18" spans="1:76">
      <c r="A18" t="s">
        <v>66</v>
      </c>
      <c r="B18" t="s">
        <v>2650</v>
      </c>
      <c r="C18" t="s">
        <v>300</v>
      </c>
      <c r="D18" t="s">
        <v>4967</v>
      </c>
      <c r="E18" t="s">
        <v>4968</v>
      </c>
      <c r="F18" t="s">
        <v>4973</v>
      </c>
      <c r="G18" t="s">
        <v>4983</v>
      </c>
      <c r="H18" t="s">
        <v>5444</v>
      </c>
      <c r="M18">
        <v>1.05</v>
      </c>
      <c r="N18">
        <v>0</v>
      </c>
      <c r="O18">
        <v>0</v>
      </c>
      <c r="P18">
        <v>0</v>
      </c>
      <c r="Q18">
        <v>0</v>
      </c>
      <c r="R18">
        <v>0</v>
      </c>
      <c r="S18">
        <v>0</v>
      </c>
      <c r="T18">
        <v>0</v>
      </c>
      <c r="AC18">
        <v>52.717874999999992</v>
      </c>
      <c r="AD18">
        <v>52.717874999999992</v>
      </c>
      <c r="AE18">
        <v>62.935687499999993</v>
      </c>
      <c r="AF18">
        <v>76.910137500000005</v>
      </c>
      <c r="AG18">
        <v>69.448574999999991</v>
      </c>
      <c r="AH18">
        <v>47.083574999999989</v>
      </c>
      <c r="AI18">
        <v>39.568199999999997</v>
      </c>
      <c r="AJ18">
        <v>34.646324999999997</v>
      </c>
      <c r="AK18">
        <v>20.186249999999998</v>
      </c>
      <c r="AL18">
        <v>14.476874999999994</v>
      </c>
      <c r="AM18">
        <v>11.917499999999997</v>
      </c>
      <c r="AN18">
        <v>11.917499999999997</v>
      </c>
      <c r="AO18">
        <v>20.501249999999995</v>
      </c>
      <c r="AP18">
        <v>20.501249999999995</v>
      </c>
      <c r="AQ18">
        <v>28.039987499999992</v>
      </c>
      <c r="AR18">
        <v>37.941224999999996</v>
      </c>
      <c r="AS18">
        <v>37.941224999999996</v>
      </c>
      <c r="AT18">
        <v>37.941224999999996</v>
      </c>
      <c r="AU18">
        <v>37.941224999999996</v>
      </c>
      <c r="AV18">
        <v>28.039987499999992</v>
      </c>
      <c r="AW18">
        <v>20.501249999999995</v>
      </c>
      <c r="AX18">
        <v>20.501249999999995</v>
      </c>
      <c r="AY18">
        <v>20.501249999999995</v>
      </c>
      <c r="AZ18">
        <v>20.501249999999995</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row>
    <row r="20" spans="1:76">
      <c r="A20" t="s">
        <v>66</v>
      </c>
      <c r="B20" t="s">
        <v>5289</v>
      </c>
      <c r="D20" t="s">
        <v>4967</v>
      </c>
      <c r="E20" t="s">
        <v>4968</v>
      </c>
      <c r="F20" t="s">
        <v>4973</v>
      </c>
      <c r="G20" t="s">
        <v>4983</v>
      </c>
      <c r="H20" t="s">
        <v>5444</v>
      </c>
      <c r="M20" s="80"/>
      <c r="N20" s="80">
        <f>+SUMPRODUCT($M$2:$M$18,N2:N18)</f>
        <v>0</v>
      </c>
      <c r="O20" s="80">
        <f t="shared" ref="O20:BX20" si="0">+SUMPRODUCT($M$2:$M$18,O2:O18)</f>
        <v>0</v>
      </c>
      <c r="P20" s="80">
        <f t="shared" si="0"/>
        <v>355.322</v>
      </c>
      <c r="Q20" s="80">
        <f t="shared" si="0"/>
        <v>398.81600000000009</v>
      </c>
      <c r="R20" s="80">
        <f t="shared" si="0"/>
        <v>433.28412937678513</v>
      </c>
      <c r="S20" s="80">
        <f t="shared" si="0"/>
        <v>417.80368664665002</v>
      </c>
      <c r="T20" s="80">
        <f t="shared" si="0"/>
        <v>435.35242837656483</v>
      </c>
      <c r="U20" s="80">
        <f t="shared" si="0"/>
        <v>357.84728299000011</v>
      </c>
      <c r="V20" s="80">
        <f t="shared" si="0"/>
        <v>555.93875000000025</v>
      </c>
      <c r="W20" s="80">
        <f t="shared" si="0"/>
        <v>503.94880640654321</v>
      </c>
      <c r="X20" s="80">
        <f t="shared" si="0"/>
        <v>417.86379359345676</v>
      </c>
      <c r="Y20" s="80">
        <f t="shared" si="0"/>
        <v>9848.0220687152305</v>
      </c>
      <c r="Z20" s="80">
        <f t="shared" si="0"/>
        <v>31485.186600447581</v>
      </c>
      <c r="AA20" s="80">
        <f t="shared" si="0"/>
        <v>31563.889593622553</v>
      </c>
      <c r="AB20" s="80">
        <f t="shared" si="0"/>
        <v>30210.524724954863</v>
      </c>
      <c r="AC20" s="80">
        <f t="shared" si="0"/>
        <v>34405.694655081934</v>
      </c>
      <c r="AD20" s="80">
        <f t="shared" si="0"/>
        <v>39436.536823271461</v>
      </c>
      <c r="AE20" s="80">
        <f t="shared" si="0"/>
        <v>114909.88455047234</v>
      </c>
      <c r="AF20" s="80">
        <f t="shared" si="0"/>
        <v>117912.9549210504</v>
      </c>
      <c r="AG20" s="80">
        <f t="shared" si="0"/>
        <v>121536.07827390716</v>
      </c>
      <c r="AH20" s="80">
        <f t="shared" si="0"/>
        <v>126835.30395213974</v>
      </c>
      <c r="AI20" s="80">
        <f t="shared" si="0"/>
        <v>125386.78456205377</v>
      </c>
      <c r="AJ20" s="80">
        <f t="shared" si="0"/>
        <v>122717.08931620071</v>
      </c>
      <c r="AK20" s="80">
        <f t="shared" si="0"/>
        <v>115655.18806194373</v>
      </c>
      <c r="AL20" s="80">
        <f t="shared" si="0"/>
        <v>109507.30048112862</v>
      </c>
      <c r="AM20" s="80">
        <f t="shared" si="0"/>
        <v>23407.755821678464</v>
      </c>
      <c r="AN20" s="80">
        <f t="shared" si="0"/>
        <v>22191.407693817167</v>
      </c>
      <c r="AO20" s="80">
        <f t="shared" si="0"/>
        <v>24790.153914496761</v>
      </c>
      <c r="AP20" s="80">
        <f t="shared" si="0"/>
        <v>27054.913258887267</v>
      </c>
      <c r="AQ20" s="80">
        <f t="shared" si="0"/>
        <v>112771.72136585077</v>
      </c>
      <c r="AR20" s="80">
        <f t="shared" si="0"/>
        <v>116794.20292932894</v>
      </c>
      <c r="AS20" s="80">
        <f t="shared" si="0"/>
        <v>116815.30520351378</v>
      </c>
      <c r="AT20" s="80">
        <f t="shared" si="0"/>
        <v>116047.18575232953</v>
      </c>
      <c r="AU20" s="80">
        <f t="shared" si="0"/>
        <v>115410.16857533013</v>
      </c>
      <c r="AV20" s="80">
        <f t="shared" si="0"/>
        <v>111387.68701185196</v>
      </c>
      <c r="AW20" s="80">
        <f t="shared" si="0"/>
        <v>90609.355674910708</v>
      </c>
      <c r="AX20" s="80">
        <f t="shared" si="0"/>
        <v>91437.533218155208</v>
      </c>
      <c r="AY20" s="80">
        <f t="shared" si="0"/>
        <v>9867.6563431552004</v>
      </c>
      <c r="AZ20" s="80">
        <f t="shared" si="0"/>
        <v>9039.4787999106975</v>
      </c>
      <c r="BA20" s="80">
        <f t="shared" si="0"/>
        <v>0</v>
      </c>
      <c r="BB20" s="80">
        <f t="shared" si="0"/>
        <v>0</v>
      </c>
      <c r="BC20" s="80">
        <f t="shared" si="0"/>
        <v>0</v>
      </c>
      <c r="BD20" s="80">
        <f t="shared" si="0"/>
        <v>0</v>
      </c>
      <c r="BE20" s="80">
        <f t="shared" si="0"/>
        <v>0</v>
      </c>
      <c r="BF20" s="80">
        <f t="shared" si="0"/>
        <v>0</v>
      </c>
      <c r="BG20" s="80">
        <f t="shared" si="0"/>
        <v>0</v>
      </c>
      <c r="BH20" s="80">
        <f t="shared" si="0"/>
        <v>0</v>
      </c>
      <c r="BI20" s="80">
        <f t="shared" si="0"/>
        <v>0</v>
      </c>
      <c r="BJ20" s="80">
        <f t="shared" si="0"/>
        <v>0</v>
      </c>
      <c r="BK20" s="80">
        <f t="shared" si="0"/>
        <v>0</v>
      </c>
      <c r="BL20" s="80">
        <f t="shared" si="0"/>
        <v>0</v>
      </c>
      <c r="BM20" s="8">
        <f t="shared" si="0"/>
        <v>0</v>
      </c>
      <c r="BN20" s="8">
        <f t="shared" si="0"/>
        <v>0</v>
      </c>
      <c r="BO20" s="8">
        <f t="shared" si="0"/>
        <v>0</v>
      </c>
      <c r="BP20" s="8">
        <f t="shared" si="0"/>
        <v>0</v>
      </c>
      <c r="BQ20" s="8">
        <f t="shared" si="0"/>
        <v>0</v>
      </c>
      <c r="BR20" s="8">
        <f t="shared" si="0"/>
        <v>0</v>
      </c>
      <c r="BS20" s="8">
        <f t="shared" si="0"/>
        <v>0</v>
      </c>
      <c r="BT20" s="8">
        <f t="shared" si="0"/>
        <v>0</v>
      </c>
      <c r="BU20" s="8">
        <f t="shared" si="0"/>
        <v>0</v>
      </c>
      <c r="BV20" s="8">
        <f t="shared" si="0"/>
        <v>0</v>
      </c>
      <c r="BW20" s="8">
        <f t="shared" si="0"/>
        <v>0</v>
      </c>
      <c r="BX20" s="8">
        <f t="shared" si="0"/>
        <v>0</v>
      </c>
    </row>
  </sheetData>
  <autoFilter ref="A1:BX18" xr:uid="{C04D9C61-00CE-4BEE-89F7-75B8219090A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E27B-04D3-4F22-B832-380E369C69D0}">
  <sheetPr codeName="Sheet11">
    <tabColor theme="6" tint="0.79998168889431442"/>
  </sheetPr>
  <dimension ref="A1:BX42"/>
  <sheetViews>
    <sheetView zoomScale="85" zoomScaleNormal="85" workbookViewId="0">
      <selection activeCell="AL2" sqref="AL2"/>
    </sheetView>
  </sheetViews>
  <sheetFormatPr defaultRowHeight="14.5"/>
  <cols>
    <col min="1" max="1" width="9.26953125" bestFit="1" customWidth="1"/>
    <col min="2" max="2" width="18.54296875" bestFit="1" customWidth="1"/>
    <col min="3" max="3" width="52.1796875" bestFit="1" customWidth="1"/>
    <col min="4" max="4" width="12.54296875" bestFit="1" customWidth="1"/>
    <col min="5" max="5" width="23.54296875" bestFit="1" customWidth="1"/>
    <col min="6" max="6" width="6.7265625" bestFit="1" customWidth="1"/>
    <col min="7" max="7" width="21.81640625" bestFit="1" customWidth="1"/>
    <col min="8" max="8" width="12.54296875" customWidth="1"/>
    <col min="9" max="9" width="18.54296875" bestFit="1" customWidth="1"/>
    <col min="10" max="10" width="13.36328125" bestFit="1" customWidth="1"/>
    <col min="11" max="11" width="10.26953125" bestFit="1" customWidth="1"/>
    <col min="12" max="12" width="14.7265625" bestFit="1" customWidth="1"/>
    <col min="13" max="13" width="11.81640625" bestFit="1" customWidth="1"/>
    <col min="14" max="14" width="12.7265625" bestFit="1" customWidth="1"/>
    <col min="15" max="15" width="12.453125" bestFit="1" customWidth="1"/>
    <col min="16" max="16" width="12.7265625" bestFit="1" customWidth="1"/>
    <col min="17" max="17" width="12.81640625" bestFit="1" customWidth="1"/>
    <col min="18" max="19" width="13" bestFit="1" customWidth="1"/>
    <col min="20" max="20" width="13.1796875" bestFit="1" customWidth="1"/>
    <col min="21" max="25" width="13" bestFit="1" customWidth="1"/>
    <col min="26" max="26" width="12.81640625" bestFit="1" customWidth="1"/>
    <col min="27" max="27" width="12.6328125" bestFit="1" customWidth="1"/>
    <col min="28" max="28" width="12.81640625" bestFit="1" customWidth="1"/>
    <col min="29" max="29" width="12.7265625" bestFit="1" customWidth="1"/>
    <col min="30" max="31" width="12.90625" bestFit="1" customWidth="1"/>
    <col min="32" max="32" width="13" bestFit="1" customWidth="1"/>
    <col min="33" max="37" width="12.90625" bestFit="1" customWidth="1"/>
    <col min="38" max="38" width="12.7265625" bestFit="1" customWidth="1"/>
    <col min="39" max="39" width="12.453125" bestFit="1" customWidth="1"/>
    <col min="40" max="41" width="12.7265625" bestFit="1" customWidth="1"/>
    <col min="42" max="43" width="12.90625" bestFit="1" customWidth="1"/>
    <col min="44" max="44" width="13" bestFit="1" customWidth="1"/>
    <col min="45" max="49" width="12.90625" bestFit="1" customWidth="1"/>
    <col min="50" max="50" width="12.7265625" bestFit="1" customWidth="1"/>
    <col min="51" max="51" width="12.453125" bestFit="1" customWidth="1"/>
    <col min="52" max="53" width="12.7265625" bestFit="1" customWidth="1"/>
    <col min="54" max="55" width="12.90625" bestFit="1" customWidth="1"/>
    <col min="56" max="56" width="13" bestFit="1" customWidth="1"/>
    <col min="57" max="61" width="12.90625" bestFit="1" customWidth="1"/>
    <col min="62" max="62" width="12.7265625" bestFit="1" customWidth="1"/>
    <col min="63" max="63" width="12.453125" bestFit="1" customWidth="1"/>
    <col min="64" max="65" width="12.7265625" bestFit="1" customWidth="1"/>
    <col min="66" max="67" width="12.90625" bestFit="1" customWidth="1"/>
    <col min="68" max="70" width="8.1796875" bestFit="1" customWidth="1"/>
    <col min="71" max="71" width="8" bestFit="1" customWidth="1"/>
    <col min="72" max="73" width="8.1796875" bestFit="1" customWidth="1"/>
    <col min="74" max="74" width="7.90625" bestFit="1" customWidth="1"/>
    <col min="75" max="75" width="7.6328125" bestFit="1" customWidth="1"/>
    <col min="76" max="76" width="7.9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6</v>
      </c>
      <c r="C2" t="s">
        <v>152</v>
      </c>
      <c r="D2" t="s">
        <v>71</v>
      </c>
      <c r="E2" t="s">
        <v>4974</v>
      </c>
      <c r="F2" s="77" t="s">
        <v>30</v>
      </c>
      <c r="G2" t="s">
        <v>34</v>
      </c>
      <c r="H2" s="3" t="s">
        <v>32</v>
      </c>
      <c r="I2" s="3" t="s">
        <v>40</v>
      </c>
      <c r="J2" s="78"/>
      <c r="K2" s="78"/>
      <c r="L2" s="5"/>
      <c r="M2" s="78">
        <v>1.2</v>
      </c>
      <c r="N2" s="8">
        <v>0</v>
      </c>
      <c r="O2" s="8">
        <v>0</v>
      </c>
      <c r="P2" s="8">
        <v>0</v>
      </c>
      <c r="Q2" s="8">
        <v>0</v>
      </c>
      <c r="R2" s="8">
        <v>80.261431251402939</v>
      </c>
      <c r="S2" s="8">
        <v>94.483580473484935</v>
      </c>
      <c r="T2" s="8">
        <v>107.49298827511211</v>
      </c>
      <c r="U2" s="8">
        <v>0.8800000000000523</v>
      </c>
      <c r="V2" s="8">
        <v>68.738999999999976</v>
      </c>
      <c r="W2" s="8">
        <v>2.9211419536357495</v>
      </c>
      <c r="X2" s="9">
        <v>8.3738580463642105</v>
      </c>
      <c r="Y2" s="8">
        <v>225.26743350213189</v>
      </c>
      <c r="Z2" s="8">
        <v>385.45763522702151</v>
      </c>
      <c r="AA2" s="8">
        <v>429.21354583098196</v>
      </c>
      <c r="AB2" s="8">
        <v>405.24869638740756</v>
      </c>
      <c r="AC2" s="8">
        <v>544.34324405305142</v>
      </c>
      <c r="AD2" s="8">
        <v>765.53992679489147</v>
      </c>
      <c r="AE2" s="8">
        <v>506.77006985415778</v>
      </c>
      <c r="AF2" s="8">
        <v>493.88623381418734</v>
      </c>
      <c r="AG2" s="8">
        <v>662.9292235283699</v>
      </c>
      <c r="AH2" s="8">
        <v>845.05313011155067</v>
      </c>
      <c r="AI2" s="8">
        <v>839.41562964727382</v>
      </c>
      <c r="AJ2" s="8">
        <v>839.41562964727382</v>
      </c>
      <c r="AK2" s="8">
        <v>734.07204304544655</v>
      </c>
      <c r="AL2" s="8">
        <v>566.72666033682685</v>
      </c>
      <c r="AM2" s="8">
        <v>435.99269074634611</v>
      </c>
      <c r="AN2" s="8">
        <v>396.59361193131554</v>
      </c>
      <c r="AO2" s="8">
        <v>409.38728259210939</v>
      </c>
      <c r="AP2" s="8">
        <v>462.95448194353503</v>
      </c>
      <c r="AQ2" s="8">
        <v>468.59198240781177</v>
      </c>
      <c r="AR2" s="8">
        <v>468.59198240781177</v>
      </c>
      <c r="AS2" s="8">
        <v>468.59198240781177</v>
      </c>
      <c r="AT2" s="8">
        <v>437.01335912753029</v>
      </c>
      <c r="AU2" s="8">
        <v>457.31698147925852</v>
      </c>
      <c r="AV2" s="8">
        <v>457.31698147925852</v>
      </c>
      <c r="AW2" s="8">
        <v>159.22874057825726</v>
      </c>
      <c r="AX2" s="8">
        <v>165.94705411303727</v>
      </c>
      <c r="AY2" s="8">
        <v>165.94705411303727</v>
      </c>
      <c r="AZ2" s="8">
        <v>159.22874057825726</v>
      </c>
      <c r="BA2" s="8"/>
      <c r="BB2" s="8"/>
      <c r="BC2" s="8"/>
      <c r="BD2" s="8"/>
      <c r="BE2" s="8"/>
      <c r="BF2" s="8"/>
      <c r="BG2" s="8"/>
      <c r="BH2" s="8"/>
      <c r="BI2" s="8"/>
      <c r="BJ2" s="8"/>
      <c r="BK2" s="8"/>
      <c r="BL2" s="8"/>
      <c r="BM2" s="8"/>
      <c r="BN2" s="8"/>
      <c r="BO2" s="8"/>
      <c r="BP2" s="8"/>
      <c r="BQ2" s="8"/>
      <c r="BR2" s="8"/>
      <c r="BS2" s="8"/>
      <c r="BT2" s="8"/>
      <c r="BU2" s="8"/>
      <c r="BV2" s="8"/>
      <c r="BW2" s="8"/>
      <c r="BX2" s="8"/>
    </row>
    <row r="3" spans="1:76">
      <c r="A3" s="3" t="s">
        <v>66</v>
      </c>
      <c r="B3" t="s">
        <v>6</v>
      </c>
      <c r="C3" t="s">
        <v>152</v>
      </c>
      <c r="D3" t="s">
        <v>73</v>
      </c>
      <c r="E3" t="s">
        <v>4975</v>
      </c>
      <c r="F3" s="77" t="s">
        <v>68</v>
      </c>
      <c r="G3" t="s">
        <v>4976</v>
      </c>
      <c r="H3" s="3" t="s">
        <v>69</v>
      </c>
      <c r="I3" s="3" t="s">
        <v>40</v>
      </c>
      <c r="J3" s="78"/>
      <c r="K3" s="78"/>
      <c r="L3" s="5"/>
      <c r="M3" s="78">
        <v>1.2</v>
      </c>
      <c r="N3" s="8"/>
      <c r="O3" s="8"/>
      <c r="P3" s="8"/>
      <c r="Q3" s="8"/>
      <c r="R3" s="8">
        <v>0</v>
      </c>
      <c r="S3" s="8">
        <v>0</v>
      </c>
      <c r="T3" s="8">
        <v>0</v>
      </c>
      <c r="U3" s="8">
        <v>0</v>
      </c>
      <c r="V3" s="8">
        <v>0</v>
      </c>
      <c r="W3" s="8">
        <v>0</v>
      </c>
      <c r="X3" s="9">
        <v>0</v>
      </c>
      <c r="Y3" s="8">
        <v>33.754262090849188</v>
      </c>
      <c r="Z3" s="8">
        <v>61.676540127458431</v>
      </c>
      <c r="AA3" s="8">
        <v>71.263385141857711</v>
      </c>
      <c r="AB3" s="8">
        <v>65.557257262821864</v>
      </c>
      <c r="AC3" s="8">
        <v>91.827492548967015</v>
      </c>
      <c r="AD3" s="8">
        <v>136.83671977447659</v>
      </c>
      <c r="AE3" s="8">
        <v>88.577519028493441</v>
      </c>
      <c r="AF3" s="8">
        <v>86.470507632684644</v>
      </c>
      <c r="AG3" s="8">
        <v>116.82692923886353</v>
      </c>
      <c r="AH3" s="8">
        <v>150.08442947392086</v>
      </c>
      <c r="AI3" s="8">
        <v>147.97741807811209</v>
      </c>
      <c r="AJ3" s="8">
        <v>147.97741807811209</v>
      </c>
      <c r="AK3" s="8">
        <v>130.17053258936372</v>
      </c>
      <c r="AL3" s="8">
        <v>97.829022826881896</v>
      </c>
      <c r="AM3" s="8">
        <v>73.629190070265608</v>
      </c>
      <c r="AN3" s="8">
        <v>65.104629967919806</v>
      </c>
      <c r="AO3" s="8">
        <v>67.614489915591378</v>
      </c>
      <c r="AP3" s="8">
        <v>81.133757069472097</v>
      </c>
      <c r="AQ3" s="8">
        <v>83.240768465280908</v>
      </c>
      <c r="AR3" s="8">
        <v>83.240768465280908</v>
      </c>
      <c r="AS3" s="8">
        <v>83.240768465280908</v>
      </c>
      <c r="AT3" s="8">
        <v>107.0748798854768</v>
      </c>
      <c r="AU3" s="8">
        <v>79.026745673663058</v>
      </c>
      <c r="AV3" s="8">
        <v>79.026745673663058</v>
      </c>
      <c r="AW3" s="8">
        <v>22.824511516143605</v>
      </c>
      <c r="AX3" s="8">
        <v>25.344399711477937</v>
      </c>
      <c r="AY3" s="8">
        <v>25.344399711477937</v>
      </c>
      <c r="AZ3" s="8">
        <v>22.824511516143605</v>
      </c>
      <c r="BA3" s="8"/>
      <c r="BB3" s="8"/>
      <c r="BC3" s="8"/>
      <c r="BD3" s="8"/>
      <c r="BE3" s="8"/>
      <c r="BF3" s="8"/>
      <c r="BG3" s="8"/>
      <c r="BH3" s="8"/>
      <c r="BI3" s="8"/>
      <c r="BJ3" s="8"/>
      <c r="BK3" s="8"/>
      <c r="BL3" s="8"/>
      <c r="BM3" s="8"/>
      <c r="BN3" s="8"/>
      <c r="BO3" s="8"/>
      <c r="BP3" s="8"/>
      <c r="BQ3" s="8"/>
      <c r="BR3" s="8"/>
      <c r="BS3" s="8"/>
      <c r="BT3" s="8"/>
      <c r="BU3" s="8"/>
      <c r="BV3" s="8"/>
      <c r="BW3" s="8"/>
      <c r="BX3" s="8"/>
    </row>
    <row r="4" spans="1:76">
      <c r="A4" s="3" t="s">
        <v>66</v>
      </c>
      <c r="B4" t="s">
        <v>6</v>
      </c>
      <c r="C4" t="s">
        <v>152</v>
      </c>
      <c r="D4" t="s">
        <v>5181</v>
      </c>
      <c r="E4" t="s">
        <v>5183</v>
      </c>
      <c r="F4" s="77" t="s">
        <v>4971</v>
      </c>
      <c r="G4" t="s">
        <v>4998</v>
      </c>
      <c r="H4" s="3" t="s">
        <v>5185</v>
      </c>
      <c r="I4" s="3" t="s">
        <v>40</v>
      </c>
      <c r="J4" s="78"/>
      <c r="K4" s="78"/>
      <c r="L4" s="5"/>
      <c r="M4" s="78">
        <v>1.2</v>
      </c>
      <c r="N4" s="8"/>
      <c r="O4" s="8"/>
      <c r="P4" s="8"/>
      <c r="Q4" s="8"/>
      <c r="R4" s="8"/>
      <c r="S4" s="8"/>
      <c r="T4" s="8">
        <v>0</v>
      </c>
      <c r="U4" s="8">
        <v>0</v>
      </c>
      <c r="V4" s="8">
        <v>0</v>
      </c>
      <c r="W4" s="8">
        <v>0</v>
      </c>
      <c r="X4" s="9">
        <v>0</v>
      </c>
      <c r="Y4" s="8">
        <v>9.4288405307312981</v>
      </c>
      <c r="Z4" s="8">
        <v>17.228587601288755</v>
      </c>
      <c r="AA4" s="8">
        <v>19.90655557434993</v>
      </c>
      <c r="AB4" s="8">
        <v>18.312618498356947</v>
      </c>
      <c r="AC4" s="8">
        <v>25.650887619784552</v>
      </c>
      <c r="AD4" s="8">
        <v>38.223665089443124</v>
      </c>
      <c r="AE4" s="8">
        <v>24.743047241844483</v>
      </c>
      <c r="AF4" s="8">
        <v>31.400814938494054</v>
      </c>
      <c r="AG4" s="8">
        <v>32.634174686547304</v>
      </c>
      <c r="AH4" s="8">
        <v>41.924250864871645</v>
      </c>
      <c r="AI4" s="8">
        <v>41.335682985827397</v>
      </c>
      <c r="AJ4" s="8">
        <v>41.335682985827397</v>
      </c>
      <c r="AK4" s="8">
        <v>36.361547181273131</v>
      </c>
      <c r="AL4" s="8">
        <v>27.327341745148349</v>
      </c>
      <c r="AM4" s="8">
        <v>20.567414263446373</v>
      </c>
      <c r="AN4" s="8">
        <v>18.186182596069969</v>
      </c>
      <c r="AO4" s="8">
        <v>18.887281293987598</v>
      </c>
      <c r="AP4" s="8">
        <v>22.66372332501788</v>
      </c>
      <c r="AQ4" s="8">
        <v>23.252291204062129</v>
      </c>
      <c r="AR4" s="8">
        <v>23.252291204062129</v>
      </c>
      <c r="AS4" s="8">
        <v>23.252291204062129</v>
      </c>
      <c r="AT4" s="8">
        <v>22.66372332501788</v>
      </c>
      <c r="AU4" s="8">
        <v>22.075155445973564</v>
      </c>
      <c r="AV4" s="8">
        <v>22.075155445973564</v>
      </c>
      <c r="AW4" s="8">
        <v>6.3757483039720002</v>
      </c>
      <c r="AX4" s="8">
        <v>7.0796482702971693</v>
      </c>
      <c r="AY4" s="8">
        <v>7.0796482702971693</v>
      </c>
      <c r="AZ4" s="8">
        <v>6.3757483039720002</v>
      </c>
      <c r="BA4" s="8"/>
      <c r="BB4" s="8"/>
      <c r="BC4" s="8"/>
      <c r="BD4" s="8"/>
      <c r="BE4" s="8"/>
      <c r="BF4" s="8"/>
      <c r="BG4" s="8"/>
      <c r="BH4" s="8"/>
      <c r="BI4" s="8"/>
      <c r="BJ4" s="8"/>
      <c r="BK4" s="8"/>
      <c r="BL4" s="8"/>
      <c r="BM4" s="8"/>
      <c r="BN4" s="8"/>
      <c r="BO4" s="8"/>
      <c r="BP4" s="8"/>
      <c r="BQ4" s="8"/>
      <c r="BR4" s="8"/>
      <c r="BS4" s="8"/>
      <c r="BT4" s="8"/>
      <c r="BU4" s="8"/>
      <c r="BV4" s="8"/>
      <c r="BW4" s="8"/>
      <c r="BX4" s="8"/>
    </row>
    <row r="5" spans="1:76">
      <c r="A5" s="3" t="s">
        <v>66</v>
      </c>
      <c r="B5" t="s">
        <v>6</v>
      </c>
      <c r="C5" t="s">
        <v>152</v>
      </c>
      <c r="D5" t="s">
        <v>4967</v>
      </c>
      <c r="E5" t="s">
        <v>4968</v>
      </c>
      <c r="F5" s="77" t="s">
        <v>4973</v>
      </c>
      <c r="G5" t="s">
        <v>4983</v>
      </c>
      <c r="H5" s="3" t="s">
        <v>5444</v>
      </c>
      <c r="I5" s="3" t="s">
        <v>151</v>
      </c>
      <c r="J5" s="78"/>
      <c r="K5" s="78"/>
      <c r="L5" s="5"/>
      <c r="M5" s="78">
        <v>1.2</v>
      </c>
      <c r="N5" s="8"/>
      <c r="O5" s="8"/>
      <c r="P5" s="8">
        <v>0</v>
      </c>
      <c r="Q5" s="8">
        <v>0</v>
      </c>
      <c r="R5" s="8">
        <v>0</v>
      </c>
      <c r="S5" s="8">
        <v>0</v>
      </c>
      <c r="T5" s="8">
        <v>0</v>
      </c>
      <c r="U5" s="8">
        <v>0</v>
      </c>
      <c r="V5" s="8">
        <v>0</v>
      </c>
      <c r="W5" s="8">
        <v>0</v>
      </c>
      <c r="X5" s="9">
        <v>0</v>
      </c>
      <c r="Y5" s="8">
        <v>22.946170968187317</v>
      </c>
      <c r="Z5" s="8">
        <v>15.663262960113425</v>
      </c>
      <c r="AA5" s="8">
        <v>24.406597744098203</v>
      </c>
      <c r="AB5" s="8">
        <v>17.123689736024311</v>
      </c>
      <c r="AC5" s="8">
        <v>21.889559821462022</v>
      </c>
      <c r="AD5" s="8">
        <v>47.171302597572087</v>
      </c>
      <c r="AE5" s="8">
        <v>41.665308788239336</v>
      </c>
      <c r="AF5" s="8">
        <v>35.764445156964115</v>
      </c>
      <c r="AG5" s="8">
        <v>40.204882012328554</v>
      </c>
      <c r="AH5" s="8">
        <v>40.204882012328554</v>
      </c>
      <c r="AI5" s="8">
        <v>34.30401838105324</v>
      </c>
      <c r="AJ5" s="8">
        <v>34.30401838105324</v>
      </c>
      <c r="AK5" s="8">
        <v>42.133975685161552</v>
      </c>
      <c r="AL5" s="8">
        <v>32.371576356323779</v>
      </c>
      <c r="AM5" s="8">
        <v>30.583015716205153</v>
      </c>
      <c r="AN5" s="8">
        <v>23.300107708131165</v>
      </c>
      <c r="AO5" s="8">
        <v>24.250870495909307</v>
      </c>
      <c r="AP5" s="8">
        <v>44.717550143332311</v>
      </c>
      <c r="AQ5" s="8">
        <v>50.618413774607532</v>
      </c>
      <c r="AR5" s="8">
        <v>50.618413774607532</v>
      </c>
      <c r="AS5" s="8">
        <v>50.618413774607532</v>
      </c>
      <c r="AT5" s="8">
        <v>44.717550143332311</v>
      </c>
      <c r="AU5" s="8">
        <v>38.816686512057096</v>
      </c>
      <c r="AV5" s="8">
        <v>38.816686512057096</v>
      </c>
      <c r="AW5" s="8">
        <v>29.13163203229557</v>
      </c>
      <c r="AX5" s="8">
        <v>36.212668389825872</v>
      </c>
      <c r="AY5" s="8">
        <v>36.212668389825872</v>
      </c>
      <c r="AZ5" s="8">
        <v>29.13163203229557</v>
      </c>
      <c r="BA5" s="8"/>
      <c r="BB5" s="8"/>
      <c r="BC5" s="8"/>
      <c r="BD5" s="8"/>
      <c r="BE5" s="8"/>
      <c r="BF5" s="8"/>
      <c r="BG5" s="8"/>
      <c r="BH5" s="8"/>
      <c r="BI5" s="8"/>
      <c r="BJ5" s="8"/>
      <c r="BK5" s="8"/>
      <c r="BL5" s="8"/>
      <c r="BM5" s="8"/>
      <c r="BN5" s="8"/>
      <c r="BO5" s="8"/>
      <c r="BP5" s="8"/>
      <c r="BQ5" s="8"/>
      <c r="BR5" s="8"/>
      <c r="BS5" s="8"/>
      <c r="BT5" s="8"/>
      <c r="BU5" s="8"/>
      <c r="BV5" s="8"/>
      <c r="BW5" s="8"/>
      <c r="BX5" s="8"/>
    </row>
    <row r="6" spans="1:76">
      <c r="A6" s="3" t="s">
        <v>66</v>
      </c>
      <c r="B6" t="s">
        <v>7</v>
      </c>
      <c r="C6" t="s">
        <v>156</v>
      </c>
      <c r="D6" t="s">
        <v>71</v>
      </c>
      <c r="E6" t="s">
        <v>4974</v>
      </c>
      <c r="F6" s="77" t="s">
        <v>30</v>
      </c>
      <c r="G6" t="s">
        <v>34</v>
      </c>
      <c r="H6" s="3" t="s">
        <v>32</v>
      </c>
      <c r="I6" s="3" t="s">
        <v>41</v>
      </c>
      <c r="J6" s="78"/>
      <c r="K6" s="78"/>
      <c r="L6" s="5"/>
      <c r="M6" s="78">
        <v>1.1000000000000001</v>
      </c>
      <c r="N6" s="8">
        <v>0</v>
      </c>
      <c r="O6" s="8">
        <v>0</v>
      </c>
      <c r="P6" s="8">
        <v>0</v>
      </c>
      <c r="Q6" s="8">
        <v>0</v>
      </c>
      <c r="R6" s="8"/>
      <c r="S6" s="8"/>
      <c r="T6" s="8"/>
      <c r="U6" s="8"/>
      <c r="V6" s="8"/>
      <c r="W6" s="8">
        <v>183.85899999999992</v>
      </c>
      <c r="X6" s="9">
        <v>0</v>
      </c>
      <c r="Y6" s="8">
        <v>0</v>
      </c>
      <c r="Z6" s="8">
        <v>8800.4170127209654</v>
      </c>
      <c r="AA6" s="8">
        <v>8782.2522995070958</v>
      </c>
      <c r="AB6" s="8">
        <v>8797.3829034011596</v>
      </c>
      <c r="AC6" s="8">
        <v>8787.4815710771218</v>
      </c>
      <c r="AD6" s="8">
        <v>8830.171267938802</v>
      </c>
      <c r="AE6" s="8">
        <v>8742.6078312164118</v>
      </c>
      <c r="AF6" s="8">
        <v>8754.8671691263135</v>
      </c>
      <c r="AG6" s="8">
        <v>8840.2334041552531</v>
      </c>
      <c r="AH6" s="8">
        <v>8938.1438664977632</v>
      </c>
      <c r="AI6" s="8">
        <v>8950.4032044076648</v>
      </c>
      <c r="AJ6" s="8">
        <v>8950.4032044076648</v>
      </c>
      <c r="AK6" s="8">
        <v>8896.7973427325778</v>
      </c>
      <c r="AL6" s="8">
        <v>8821.8654373827085</v>
      </c>
      <c r="AM6" s="8">
        <v>8768.328533158352</v>
      </c>
      <c r="AN6" s="8">
        <v>8775.1616402437303</v>
      </c>
      <c r="AO6" s="8">
        <v>8773.1863832278323</v>
      </c>
      <c r="AP6" s="8">
        <v>8730.6658375298011</v>
      </c>
      <c r="AQ6" s="8">
        <v>8718.4064996198977</v>
      </c>
      <c r="AR6" s="8">
        <v>8718.4064996198977</v>
      </c>
      <c r="AS6" s="8">
        <v>8718.4064996198977</v>
      </c>
      <c r="AT6" s="8">
        <v>8730.6658375298011</v>
      </c>
      <c r="AU6" s="8">
        <v>8742.9251754397028</v>
      </c>
      <c r="AV6" s="8">
        <v>8742.9251754397028</v>
      </c>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row>
    <row r="7" spans="1:76">
      <c r="A7" s="3" t="s">
        <v>66</v>
      </c>
      <c r="B7" t="s">
        <v>7</v>
      </c>
      <c r="C7" t="s">
        <v>156</v>
      </c>
      <c r="D7" t="s">
        <v>73</v>
      </c>
      <c r="E7" t="s">
        <v>4975</v>
      </c>
      <c r="F7" s="77" t="s">
        <v>68</v>
      </c>
      <c r="G7" t="s">
        <v>4976</v>
      </c>
      <c r="H7" s="3" t="s">
        <v>69</v>
      </c>
      <c r="I7" s="3" t="s">
        <v>41</v>
      </c>
      <c r="J7" s="78"/>
      <c r="K7" s="78"/>
      <c r="L7" s="5"/>
      <c r="M7" s="78">
        <v>1.1000000000000001</v>
      </c>
      <c r="N7" s="8"/>
      <c r="O7" s="8"/>
      <c r="P7" s="8"/>
      <c r="Q7" s="8"/>
      <c r="R7" s="8">
        <v>23</v>
      </c>
      <c r="S7" s="8">
        <v>117.965</v>
      </c>
      <c r="T7" s="8">
        <v>55</v>
      </c>
      <c r="U7" s="8">
        <v>-2.6099999985262912E-5</v>
      </c>
      <c r="V7" s="8">
        <v>51.039000000000016</v>
      </c>
      <c r="W7" s="8">
        <v>0</v>
      </c>
      <c r="X7" s="9">
        <v>0</v>
      </c>
      <c r="Y7" s="8">
        <v>0</v>
      </c>
      <c r="Z7" s="8">
        <v>8.6378521802993475</v>
      </c>
      <c r="AA7" s="8">
        <v>8.6378521802993475</v>
      </c>
      <c r="AB7" s="8">
        <v>8.6378521802993475</v>
      </c>
      <c r="AC7" s="8">
        <v>8.6378521802993475</v>
      </c>
      <c r="AD7" s="8">
        <v>16.945149924854576</v>
      </c>
      <c r="AE7" s="8">
        <v>8.3072977445552283</v>
      </c>
      <c r="AF7" s="8">
        <v>8.3072977445552283</v>
      </c>
      <c r="AG7" s="8">
        <v>16.560299425420553</v>
      </c>
      <c r="AH7" s="8">
        <v>25.102880112632025</v>
      </c>
      <c r="AI7" s="8">
        <v>25.102880112632025</v>
      </c>
      <c r="AJ7" s="8">
        <v>25.102880112632025</v>
      </c>
      <c r="AK7" s="8">
        <v>21.845116291237815</v>
      </c>
      <c r="AL7" s="8">
        <v>13.537818546682587</v>
      </c>
      <c r="AM7" s="8">
        <v>8.5425806872114727</v>
      </c>
      <c r="AN7" s="8">
        <v>7.8186331713460966</v>
      </c>
      <c r="AO7" s="8">
        <v>7.8186331713460966</v>
      </c>
      <c r="AP7" s="8">
        <v>7.8186331713460966</v>
      </c>
      <c r="AQ7" s="8">
        <v>7.8186331713460966</v>
      </c>
      <c r="AR7" s="8">
        <v>7.8186331713460966</v>
      </c>
      <c r="AS7" s="8">
        <v>7.8186331713460966</v>
      </c>
      <c r="AT7" s="8">
        <v>7.8186331713460966</v>
      </c>
      <c r="AU7" s="8">
        <v>7.8186331713460966</v>
      </c>
      <c r="AV7" s="8">
        <v>7.8186331713460966</v>
      </c>
      <c r="AW7" s="8">
        <v>0</v>
      </c>
      <c r="AX7" s="8">
        <v>0</v>
      </c>
      <c r="AY7" s="8">
        <v>0</v>
      </c>
      <c r="AZ7" s="8">
        <v>0</v>
      </c>
      <c r="BA7" s="8"/>
      <c r="BB7" s="8"/>
      <c r="BC7" s="8"/>
      <c r="BD7" s="8"/>
      <c r="BE7" s="8"/>
      <c r="BF7" s="8"/>
      <c r="BG7" s="8"/>
      <c r="BH7" s="8"/>
      <c r="BI7" s="8"/>
      <c r="BJ7" s="8"/>
      <c r="BK7" s="8"/>
      <c r="BL7" s="8"/>
      <c r="BM7" s="8"/>
      <c r="BN7" s="8"/>
      <c r="BO7" s="8"/>
      <c r="BP7" s="8"/>
      <c r="BQ7" s="8"/>
      <c r="BR7" s="8"/>
      <c r="BS7" s="8"/>
      <c r="BT7" s="8"/>
      <c r="BU7" s="8"/>
      <c r="BV7" s="8"/>
      <c r="BW7" s="8"/>
      <c r="BX7" s="8"/>
    </row>
    <row r="8" spans="1:76">
      <c r="A8" s="3" t="s">
        <v>66</v>
      </c>
      <c r="B8" t="s">
        <v>7</v>
      </c>
      <c r="C8" t="s">
        <v>156</v>
      </c>
      <c r="D8" t="s">
        <v>76</v>
      </c>
      <c r="E8" t="s">
        <v>5184</v>
      </c>
      <c r="F8" s="77" t="s">
        <v>77</v>
      </c>
      <c r="G8" t="s">
        <v>4992</v>
      </c>
      <c r="H8" s="3" t="s">
        <v>5169</v>
      </c>
      <c r="I8" s="3" t="s">
        <v>41</v>
      </c>
      <c r="J8" s="78"/>
      <c r="K8" s="78"/>
      <c r="L8" s="5"/>
      <c r="M8" s="78">
        <v>1.1000000000000001</v>
      </c>
      <c r="N8" s="8"/>
      <c r="O8" s="8"/>
      <c r="P8" s="8"/>
      <c r="Q8" s="8"/>
      <c r="R8" s="8">
        <v>75.87</v>
      </c>
      <c r="S8" s="8">
        <v>152.56</v>
      </c>
      <c r="T8" s="8">
        <v>0</v>
      </c>
      <c r="U8" s="8">
        <v>0.17</v>
      </c>
      <c r="V8" s="8">
        <v>25.63</v>
      </c>
      <c r="W8" s="8">
        <v>0</v>
      </c>
      <c r="X8" s="9">
        <v>0</v>
      </c>
      <c r="Y8" s="8">
        <v>0</v>
      </c>
      <c r="Z8" s="8">
        <v>228.81972277303913</v>
      </c>
      <c r="AA8" s="8">
        <v>228.81972277303913</v>
      </c>
      <c r="AB8" s="8">
        <v>228.81972277303913</v>
      </c>
      <c r="AC8" s="8">
        <v>228.81972277303913</v>
      </c>
      <c r="AD8" s="8">
        <v>448.88294303022406</v>
      </c>
      <c r="AE8" s="8">
        <v>220.06322025718492</v>
      </c>
      <c r="AF8" s="8">
        <v>220.06322025718492</v>
      </c>
      <c r="AG8" s="8">
        <v>438.68811881334244</v>
      </c>
      <c r="AH8" s="8">
        <v>664.98406644164584</v>
      </c>
      <c r="AI8" s="8">
        <v>664.98406644164584</v>
      </c>
      <c r="AJ8" s="8">
        <v>664.98406644164584</v>
      </c>
      <c r="AK8" s="8">
        <v>578.68476438000459</v>
      </c>
      <c r="AL8" s="8">
        <v>358.62154412281967</v>
      </c>
      <c r="AM8" s="8">
        <v>226.29594762830337</v>
      </c>
      <c r="AN8" s="8">
        <v>207.11832494793873</v>
      </c>
      <c r="AO8" s="8">
        <v>207.11832494793873</v>
      </c>
      <c r="AP8" s="8">
        <v>207.11832494793873</v>
      </c>
      <c r="AQ8" s="8">
        <v>207.11832494793873</v>
      </c>
      <c r="AR8" s="8">
        <v>207.11832494793873</v>
      </c>
      <c r="AS8" s="8">
        <v>207.11832494793873</v>
      </c>
      <c r="AT8" s="8">
        <v>207.11832494793873</v>
      </c>
      <c r="AU8" s="8">
        <v>207.11832494793873</v>
      </c>
      <c r="AV8" s="8">
        <v>207.11832494793873</v>
      </c>
      <c r="AW8" s="8">
        <v>0</v>
      </c>
      <c r="AX8" s="8">
        <v>0</v>
      </c>
      <c r="AY8" s="8">
        <v>0</v>
      </c>
      <c r="AZ8" s="8">
        <v>0</v>
      </c>
      <c r="BA8" s="8"/>
      <c r="BB8" s="8"/>
      <c r="BC8" s="8"/>
      <c r="BD8" s="8"/>
      <c r="BE8" s="8"/>
      <c r="BF8" s="8"/>
      <c r="BG8" s="8"/>
      <c r="BH8" s="8"/>
      <c r="BI8" s="8"/>
      <c r="BJ8" s="8"/>
      <c r="BK8" s="8"/>
      <c r="BL8" s="8"/>
      <c r="BM8" s="8"/>
      <c r="BN8" s="8"/>
      <c r="BO8" s="8"/>
      <c r="BP8" s="8"/>
      <c r="BQ8" s="8"/>
      <c r="BR8" s="8"/>
      <c r="BS8" s="8"/>
      <c r="BT8" s="8"/>
      <c r="BU8" s="8"/>
      <c r="BV8" s="8"/>
      <c r="BW8" s="8"/>
      <c r="BX8" s="8"/>
    </row>
    <row r="9" spans="1:76">
      <c r="A9" s="3" t="s">
        <v>66</v>
      </c>
      <c r="B9" t="s">
        <v>7</v>
      </c>
      <c r="C9" t="s">
        <v>156</v>
      </c>
      <c r="D9" t="s">
        <v>5181</v>
      </c>
      <c r="E9" t="s">
        <v>5183</v>
      </c>
      <c r="F9" s="77" t="s">
        <v>4971</v>
      </c>
      <c r="G9" t="s">
        <v>4998</v>
      </c>
      <c r="H9" s="3" t="s">
        <v>5185</v>
      </c>
      <c r="I9" s="3" t="s">
        <v>41</v>
      </c>
      <c r="J9" s="78"/>
      <c r="K9" s="78"/>
      <c r="L9" s="5"/>
      <c r="M9" s="78">
        <v>1.1000000000000001</v>
      </c>
      <c r="N9" s="8"/>
      <c r="O9" s="8"/>
      <c r="P9" s="8"/>
      <c r="Q9" s="8"/>
      <c r="R9" s="8"/>
      <c r="S9" s="8"/>
      <c r="T9" s="8">
        <v>159.542551</v>
      </c>
      <c r="U9" s="8">
        <v>0</v>
      </c>
      <c r="V9" s="8">
        <v>1.478999999999985</v>
      </c>
      <c r="W9" s="8">
        <v>0</v>
      </c>
      <c r="X9" s="9">
        <v>0</v>
      </c>
      <c r="Y9" s="8">
        <v>0</v>
      </c>
      <c r="Z9" s="8">
        <v>10.235980893429684</v>
      </c>
      <c r="AA9" s="8">
        <v>10.235980893429684</v>
      </c>
      <c r="AB9" s="8">
        <v>10.235980893429684</v>
      </c>
      <c r="AC9" s="8">
        <v>10.235980893429684</v>
      </c>
      <c r="AD9" s="8">
        <v>20.080249956430936</v>
      </c>
      <c r="AE9" s="8">
        <v>9.8442690630012564</v>
      </c>
      <c r="AF9" s="8">
        <v>9.8442690630012564</v>
      </c>
      <c r="AG9" s="8">
        <v>19.624196498139757</v>
      </c>
      <c r="AH9" s="8">
        <v>29.747279281879603</v>
      </c>
      <c r="AI9" s="8">
        <v>29.747279281879603</v>
      </c>
      <c r="AJ9" s="8">
        <v>29.747279281879603</v>
      </c>
      <c r="AK9" s="8">
        <v>25.886781610114404</v>
      </c>
      <c r="AL9" s="8">
        <v>16.042512547113148</v>
      </c>
      <c r="AM9" s="8">
        <v>10.123082783739848</v>
      </c>
      <c r="AN9" s="8">
        <v>9.2651944122364753</v>
      </c>
      <c r="AO9" s="8">
        <v>9.2651944122364753</v>
      </c>
      <c r="AP9" s="8">
        <v>9.2651944122364753</v>
      </c>
      <c r="AQ9" s="8">
        <v>9.2651944122364753</v>
      </c>
      <c r="AR9" s="8">
        <v>9.2651944122364753</v>
      </c>
      <c r="AS9" s="8">
        <v>9.2651944122364753</v>
      </c>
      <c r="AT9" s="8">
        <v>9.2651944122364753</v>
      </c>
      <c r="AU9" s="8">
        <v>9.2651944122364753</v>
      </c>
      <c r="AV9" s="8">
        <v>9.2651944122364753</v>
      </c>
      <c r="AW9" s="8">
        <v>0</v>
      </c>
      <c r="AX9" s="8">
        <v>0</v>
      </c>
      <c r="AY9" s="8">
        <v>0</v>
      </c>
      <c r="AZ9" s="8">
        <v>0</v>
      </c>
      <c r="BA9" s="8"/>
      <c r="BB9" s="8"/>
      <c r="BC9" s="8"/>
      <c r="BD9" s="8"/>
      <c r="BE9" s="8"/>
      <c r="BF9" s="8"/>
      <c r="BG9" s="8"/>
      <c r="BH9" s="8"/>
      <c r="BI9" s="8"/>
      <c r="BJ9" s="8"/>
      <c r="BK9" s="8"/>
      <c r="BL9" s="8"/>
      <c r="BM9" s="8"/>
      <c r="BN9" s="8"/>
      <c r="BO9" s="8"/>
      <c r="BP9" s="8"/>
      <c r="BQ9" s="8"/>
      <c r="BR9" s="8"/>
      <c r="BS9" s="8"/>
      <c r="BT9" s="8"/>
      <c r="BU9" s="8"/>
      <c r="BV9" s="8"/>
      <c r="BW9" s="8"/>
      <c r="BX9" s="8"/>
    </row>
    <row r="10" spans="1:76">
      <c r="A10" s="3" t="s">
        <v>66</v>
      </c>
      <c r="B10" t="s">
        <v>7</v>
      </c>
      <c r="C10" t="s">
        <v>156</v>
      </c>
      <c r="D10" t="s">
        <v>4967</v>
      </c>
      <c r="E10" t="s">
        <v>4968</v>
      </c>
      <c r="F10" s="77" t="s">
        <v>4973</v>
      </c>
      <c r="G10" t="s">
        <v>4983</v>
      </c>
      <c r="H10" s="3" t="s">
        <v>5444</v>
      </c>
      <c r="I10" s="3" t="s">
        <v>155</v>
      </c>
      <c r="J10" s="78"/>
      <c r="K10" s="78"/>
      <c r="L10" s="5"/>
      <c r="M10" s="78">
        <v>1.1000000000000001</v>
      </c>
      <c r="N10" s="8"/>
      <c r="O10" s="8"/>
      <c r="P10" s="8">
        <v>323.02</v>
      </c>
      <c r="Q10" s="8">
        <v>362.56000000000006</v>
      </c>
      <c r="R10" s="8">
        <v>202.17999999999995</v>
      </c>
      <c r="S10" s="8">
        <v>0</v>
      </c>
      <c r="T10" s="8">
        <v>56.886852999999974</v>
      </c>
      <c r="U10" s="8">
        <v>1.4699999996992119E-4</v>
      </c>
      <c r="V10" s="8">
        <v>348.03900000000021</v>
      </c>
      <c r="W10" s="8">
        <v>0</v>
      </c>
      <c r="X10" s="9">
        <v>0</v>
      </c>
      <c r="Y10" s="8"/>
      <c r="Z10" s="8">
        <v>32.541208439720918</v>
      </c>
      <c r="AA10" s="8">
        <v>50.705921653592064</v>
      </c>
      <c r="AB10" s="8">
        <v>35.575317759527778</v>
      </c>
      <c r="AC10" s="8">
        <v>45.47665008356455</v>
      </c>
      <c r="AD10" s="8">
        <v>98.000729101570684</v>
      </c>
      <c r="AE10" s="8">
        <v>86.56175290142825</v>
      </c>
      <c r="AF10" s="8">
        <v>74.30241499152541</v>
      </c>
      <c r="AG10" s="8">
        <v>83.527643581621604</v>
      </c>
      <c r="AH10" s="8">
        <v>83.527643581621604</v>
      </c>
      <c r="AI10" s="8">
        <v>71.268305671718565</v>
      </c>
      <c r="AJ10" s="8">
        <v>71.268305671718565</v>
      </c>
      <c r="AK10" s="8">
        <v>87.535431707714565</v>
      </c>
      <c r="AL10" s="8">
        <v>67.253561177896813</v>
      </c>
      <c r="AM10" s="8">
        <v>63.537737422310741</v>
      </c>
      <c r="AN10" s="8">
        <v>48.407133528246248</v>
      </c>
      <c r="AO10" s="8">
        <v>50.382390544144208</v>
      </c>
      <c r="AP10" s="8">
        <v>92.902936242175628</v>
      </c>
      <c r="AQ10" s="8">
        <v>205.162274152078</v>
      </c>
      <c r="AR10" s="8">
        <v>205.162274152078</v>
      </c>
      <c r="AS10" s="8">
        <v>224.34615977466001</v>
      </c>
      <c r="AT10" s="8">
        <v>92.902936242175628</v>
      </c>
      <c r="AU10" s="8">
        <v>80.643598332272802</v>
      </c>
      <c r="AV10" s="8">
        <v>80.643598332272802</v>
      </c>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row>
    <row r="11" spans="1:76">
      <c r="A11" s="3" t="s">
        <v>66</v>
      </c>
      <c r="B11" t="s">
        <v>5187</v>
      </c>
      <c r="C11" t="s">
        <v>5188</v>
      </c>
      <c r="D11" t="s">
        <v>4967</v>
      </c>
      <c r="E11" t="s">
        <v>4968</v>
      </c>
      <c r="F11" s="77" t="s">
        <v>4973</v>
      </c>
      <c r="G11" t="s">
        <v>4983</v>
      </c>
      <c r="H11" s="3" t="s">
        <v>5444</v>
      </c>
      <c r="I11" s="3" t="s">
        <v>159</v>
      </c>
      <c r="J11" s="78"/>
      <c r="K11" s="78"/>
      <c r="L11" s="5"/>
      <c r="M11" s="78">
        <v>1.05</v>
      </c>
      <c r="N11" s="8">
        <v>0</v>
      </c>
      <c r="O11" s="8">
        <v>0</v>
      </c>
      <c r="P11" s="8">
        <v>0</v>
      </c>
      <c r="Q11" s="8">
        <v>0</v>
      </c>
      <c r="R11" s="8">
        <v>5.538487500096811</v>
      </c>
      <c r="S11" s="8">
        <v>6.5198953128267361</v>
      </c>
      <c r="T11" s="8">
        <v>7.4176171870764511</v>
      </c>
      <c r="U11" s="8">
        <v>339.62300000000005</v>
      </c>
      <c r="V11" s="8">
        <v>4.4250000000000114</v>
      </c>
      <c r="W11" s="8">
        <v>283.99860577350512</v>
      </c>
      <c r="X11" s="9">
        <v>388.39539422649494</v>
      </c>
      <c r="Y11" s="8">
        <v>4798.2734444875359</v>
      </c>
      <c r="Z11" s="8">
        <v>8531.6992094490524</v>
      </c>
      <c r="AA11" s="8">
        <v>9013.9791777859118</v>
      </c>
      <c r="AB11" s="8">
        <v>7769.1149094243174</v>
      </c>
      <c r="AC11" s="8">
        <v>10606.26431200823</v>
      </c>
      <c r="AD11" s="8">
        <v>16799.384722406641</v>
      </c>
      <c r="AE11" s="8">
        <v>11714.255567484917</v>
      </c>
      <c r="AF11" s="8">
        <v>10096.232696152359</v>
      </c>
      <c r="AG11" s="8">
        <v>14196.2897175612</v>
      </c>
      <c r="AH11" s="8">
        <v>19131.0055563405</v>
      </c>
      <c r="AI11" s="8">
        <v>17512.982685007933</v>
      </c>
      <c r="AJ11" s="8">
        <v>17512.982685007933</v>
      </c>
      <c r="AK11" s="8">
        <v>15356.425476392538</v>
      </c>
      <c r="AL11" s="8">
        <v>11556.927889840355</v>
      </c>
      <c r="AM11" s="8">
        <v>8947.6934783351844</v>
      </c>
      <c r="AN11" s="8">
        <v>7885.5219139200972</v>
      </c>
      <c r="AO11" s="8">
        <v>8186.859503664924</v>
      </c>
      <c r="AP11" s="8">
        <v>10239.396492779204</v>
      </c>
      <c r="AQ11" s="8">
        <v>10829.812154641029</v>
      </c>
      <c r="AR11" s="8">
        <v>10829.812154641029</v>
      </c>
      <c r="AS11" s="8">
        <v>10829.812154641029</v>
      </c>
      <c r="AT11" s="8">
        <v>10239.396492779204</v>
      </c>
      <c r="AU11" s="8">
        <v>9648.9808309173804</v>
      </c>
      <c r="AV11" s="8">
        <v>9648.9808309173804</v>
      </c>
      <c r="AW11" s="8">
        <v>3010.6386032726364</v>
      </c>
      <c r="AX11" s="8">
        <v>3779.9241057295312</v>
      </c>
      <c r="AY11" s="8">
        <v>3779.9241057295312</v>
      </c>
      <c r="AZ11" s="8">
        <v>3010.6386032726364</v>
      </c>
      <c r="BA11" s="8">
        <v>0</v>
      </c>
      <c r="BB11" s="8">
        <v>0</v>
      </c>
      <c r="BC11" s="8">
        <v>0</v>
      </c>
      <c r="BD11" s="8">
        <v>0</v>
      </c>
      <c r="BE11" s="8">
        <v>0</v>
      </c>
      <c r="BF11" s="8">
        <v>0</v>
      </c>
      <c r="BG11" s="8">
        <v>0</v>
      </c>
      <c r="BH11" s="8">
        <v>0</v>
      </c>
      <c r="BI11" s="8">
        <v>0</v>
      </c>
      <c r="BJ11" s="8">
        <v>0</v>
      </c>
      <c r="BK11" s="8">
        <v>0</v>
      </c>
      <c r="BL11" s="8">
        <v>0</v>
      </c>
      <c r="BM11" s="8">
        <v>0</v>
      </c>
      <c r="BN11" s="8">
        <v>0</v>
      </c>
      <c r="BO11" s="8">
        <v>0</v>
      </c>
      <c r="BP11" s="8">
        <v>0</v>
      </c>
      <c r="BQ11" s="8">
        <v>0</v>
      </c>
      <c r="BR11" s="8">
        <v>0</v>
      </c>
      <c r="BS11" s="8">
        <v>0</v>
      </c>
      <c r="BT11" s="8">
        <v>0</v>
      </c>
      <c r="BU11" s="8">
        <v>0</v>
      </c>
      <c r="BV11" s="8">
        <v>0</v>
      </c>
      <c r="BW11" s="8">
        <v>0</v>
      </c>
      <c r="BX11" s="8">
        <v>0</v>
      </c>
    </row>
    <row r="12" spans="1:76">
      <c r="A12" s="3" t="s">
        <v>66</v>
      </c>
      <c r="B12" t="s">
        <v>2623</v>
      </c>
      <c r="C12" t="s">
        <v>169</v>
      </c>
      <c r="D12" t="s">
        <v>4967</v>
      </c>
      <c r="E12" t="s">
        <v>4968</v>
      </c>
      <c r="F12" s="77" t="s">
        <v>4973</v>
      </c>
      <c r="G12" t="s">
        <v>4983</v>
      </c>
      <c r="H12" s="3" t="s">
        <v>5444</v>
      </c>
      <c r="I12" s="3" t="s">
        <v>168</v>
      </c>
      <c r="J12" s="78"/>
      <c r="K12" s="78"/>
      <c r="L12" s="5"/>
      <c r="M12" s="78">
        <v>0.33</v>
      </c>
      <c r="N12" s="8">
        <v>0</v>
      </c>
      <c r="O12" s="8">
        <v>0</v>
      </c>
      <c r="P12" s="8">
        <v>0</v>
      </c>
      <c r="Q12" s="8">
        <v>0</v>
      </c>
      <c r="R12" s="8">
        <v>0</v>
      </c>
      <c r="S12" s="8">
        <v>0</v>
      </c>
      <c r="T12" s="8">
        <v>0</v>
      </c>
      <c r="U12" s="8">
        <v>0</v>
      </c>
      <c r="V12" s="8">
        <v>0</v>
      </c>
      <c r="W12" s="8">
        <v>0</v>
      </c>
      <c r="X12" s="9">
        <v>0</v>
      </c>
      <c r="Y12" s="8">
        <v>0</v>
      </c>
      <c r="Z12" s="8">
        <v>0</v>
      </c>
      <c r="AA12" s="8">
        <v>0</v>
      </c>
      <c r="AB12" s="8">
        <v>0</v>
      </c>
      <c r="AC12" s="8">
        <v>0</v>
      </c>
      <c r="AD12" s="8">
        <v>0</v>
      </c>
      <c r="AE12" s="8">
        <v>1012.5</v>
      </c>
      <c r="AF12" s="8">
        <v>1012.5</v>
      </c>
      <c r="AG12" s="8">
        <v>1012.5</v>
      </c>
      <c r="AH12" s="8">
        <v>1012.5</v>
      </c>
      <c r="AI12" s="8">
        <v>1012.5</v>
      </c>
      <c r="AJ12" s="8">
        <v>1012.5</v>
      </c>
      <c r="AK12" s="8">
        <v>1012.5</v>
      </c>
      <c r="AL12" s="8">
        <v>1012.5</v>
      </c>
      <c r="AM12" s="8">
        <v>0</v>
      </c>
      <c r="AN12" s="8">
        <v>0</v>
      </c>
      <c r="AO12" s="8">
        <v>0</v>
      </c>
      <c r="AP12" s="8">
        <v>0</v>
      </c>
      <c r="AQ12" s="8">
        <v>0</v>
      </c>
      <c r="AR12" s="8">
        <v>0</v>
      </c>
      <c r="AS12" s="8">
        <v>0</v>
      </c>
      <c r="AT12" s="8">
        <v>0</v>
      </c>
      <c r="AU12" s="8">
        <v>0</v>
      </c>
      <c r="AV12" s="8">
        <v>0</v>
      </c>
      <c r="AW12" s="8">
        <v>0</v>
      </c>
      <c r="AX12" s="8">
        <v>0</v>
      </c>
      <c r="AY12" s="8">
        <v>0</v>
      </c>
      <c r="AZ12" s="8">
        <v>0</v>
      </c>
      <c r="BA12" s="8">
        <v>0</v>
      </c>
      <c r="BB12" s="8">
        <v>0</v>
      </c>
      <c r="BC12" s="8">
        <v>0</v>
      </c>
      <c r="BD12" s="8">
        <v>0</v>
      </c>
      <c r="BE12" s="8">
        <v>0</v>
      </c>
      <c r="BF12" s="8">
        <v>0</v>
      </c>
      <c r="BG12" s="8">
        <v>0</v>
      </c>
      <c r="BH12" s="8">
        <v>0</v>
      </c>
      <c r="BI12" s="8">
        <v>0</v>
      </c>
      <c r="BJ12" s="8">
        <v>0</v>
      </c>
      <c r="BK12" s="8">
        <v>0</v>
      </c>
      <c r="BL12" s="8">
        <v>0</v>
      </c>
      <c r="BM12" s="8">
        <v>0</v>
      </c>
      <c r="BN12" s="8">
        <v>0</v>
      </c>
      <c r="BO12" s="8">
        <v>0</v>
      </c>
      <c r="BP12" s="8">
        <v>0</v>
      </c>
      <c r="BQ12" s="8">
        <v>0</v>
      </c>
      <c r="BR12" s="8">
        <v>0</v>
      </c>
      <c r="BS12" s="8">
        <v>0</v>
      </c>
      <c r="BT12" s="8">
        <v>0</v>
      </c>
      <c r="BU12" s="8">
        <v>0</v>
      </c>
      <c r="BV12" s="8">
        <v>0</v>
      </c>
      <c r="BW12" s="8">
        <v>0</v>
      </c>
      <c r="BX12" s="8">
        <v>0</v>
      </c>
    </row>
    <row r="13" spans="1:76">
      <c r="A13" s="3" t="s">
        <v>66</v>
      </c>
      <c r="B13" t="s">
        <v>2624</v>
      </c>
      <c r="C13" t="s">
        <v>184</v>
      </c>
      <c r="D13" t="s">
        <v>4967</v>
      </c>
      <c r="E13" t="s">
        <v>4968</v>
      </c>
      <c r="F13" s="77" t="s">
        <v>4973</v>
      </c>
      <c r="G13" t="s">
        <v>4983</v>
      </c>
      <c r="H13" s="3" t="s">
        <v>5444</v>
      </c>
      <c r="I13" s="3" t="s">
        <v>183</v>
      </c>
      <c r="J13" s="78"/>
      <c r="K13" s="78"/>
      <c r="L13" s="5"/>
      <c r="M13" s="78">
        <v>1.1000000000000001</v>
      </c>
      <c r="N13" s="8">
        <v>0</v>
      </c>
      <c r="O13" s="8">
        <v>0</v>
      </c>
      <c r="P13" s="8">
        <v>0</v>
      </c>
      <c r="Q13" s="8">
        <v>0</v>
      </c>
      <c r="R13" s="8">
        <v>0</v>
      </c>
      <c r="S13" s="8">
        <v>0</v>
      </c>
      <c r="T13" s="8">
        <v>0</v>
      </c>
      <c r="U13" s="8">
        <v>0</v>
      </c>
      <c r="V13" s="8">
        <v>0</v>
      </c>
      <c r="W13" s="8">
        <v>0</v>
      </c>
      <c r="X13" s="9">
        <v>0</v>
      </c>
      <c r="Y13" s="8">
        <v>0</v>
      </c>
      <c r="Z13" s="8">
        <v>0</v>
      </c>
      <c r="AA13" s="8">
        <v>0</v>
      </c>
      <c r="AB13" s="8">
        <v>0</v>
      </c>
      <c r="AC13" s="8">
        <v>0</v>
      </c>
      <c r="AD13" s="8">
        <v>0</v>
      </c>
      <c r="AE13" s="8">
        <v>173.15375</v>
      </c>
      <c r="AF13" s="8">
        <v>173.15375</v>
      </c>
      <c r="AG13" s="8">
        <v>173.15375</v>
      </c>
      <c r="AH13" s="8">
        <v>173.15375</v>
      </c>
      <c r="AI13" s="8">
        <v>173.15375</v>
      </c>
      <c r="AJ13" s="8">
        <v>173.15375</v>
      </c>
      <c r="AK13" s="8">
        <v>173.15375</v>
      </c>
      <c r="AL13" s="8">
        <v>173.15375</v>
      </c>
      <c r="AM13" s="8">
        <v>0</v>
      </c>
      <c r="AN13" s="8">
        <v>0</v>
      </c>
      <c r="AO13" s="8">
        <v>0</v>
      </c>
      <c r="AP13" s="8">
        <v>0</v>
      </c>
      <c r="AQ13" s="8">
        <v>173.15375</v>
      </c>
      <c r="AR13" s="8">
        <v>173.15375</v>
      </c>
      <c r="AS13" s="8">
        <v>173.15375</v>
      </c>
      <c r="AT13" s="8">
        <v>173.15375</v>
      </c>
      <c r="AU13" s="8">
        <v>173.15375</v>
      </c>
      <c r="AV13" s="8">
        <v>173.15375</v>
      </c>
      <c r="AW13" s="8">
        <v>173.15375</v>
      </c>
      <c r="AX13" s="8">
        <v>173.15375</v>
      </c>
      <c r="AY13" s="8">
        <v>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row>
    <row r="14" spans="1:76">
      <c r="A14" s="3" t="s">
        <v>66</v>
      </c>
      <c r="B14" t="s">
        <v>12</v>
      </c>
      <c r="C14" t="s">
        <v>200</v>
      </c>
      <c r="D14" t="s">
        <v>71</v>
      </c>
      <c r="E14" t="s">
        <v>4974</v>
      </c>
      <c r="F14" s="77" t="s">
        <v>30</v>
      </c>
      <c r="G14" t="s">
        <v>34</v>
      </c>
      <c r="H14" s="3" t="s">
        <v>32</v>
      </c>
      <c r="I14" s="3" t="s">
        <v>46</v>
      </c>
      <c r="J14" s="78"/>
      <c r="K14" s="78"/>
      <c r="L14" s="5"/>
      <c r="M14" s="78">
        <v>1.25</v>
      </c>
      <c r="N14" s="8"/>
      <c r="O14" s="8"/>
      <c r="P14" s="8"/>
      <c r="Q14" s="8"/>
      <c r="R14" s="8">
        <v>343</v>
      </c>
      <c r="S14" s="8">
        <v>762.91</v>
      </c>
      <c r="T14" s="8">
        <v>529.52099999999996</v>
      </c>
      <c r="U14" s="8">
        <v>1062.5190999999995</v>
      </c>
      <c r="V14" s="8">
        <v>1451.63</v>
      </c>
      <c r="W14" s="8">
        <v>1038.2800000000007</v>
      </c>
      <c r="X14" s="9">
        <v>0</v>
      </c>
      <c r="Y14" s="8">
        <v>77.718507430161409</v>
      </c>
      <c r="Z14" s="8">
        <v>53.051353118298181</v>
      </c>
      <c r="AA14" s="8">
        <v>82.664961868777638</v>
      </c>
      <c r="AB14" s="8">
        <v>57.997807556914402</v>
      </c>
      <c r="AC14" s="8">
        <v>74.139773471828647</v>
      </c>
      <c r="AD14" s="8">
        <v>159.76884494160154</v>
      </c>
      <c r="AE14" s="8">
        <v>141.12008557454561</v>
      </c>
      <c r="AF14" s="8">
        <v>121.13390510864365</v>
      </c>
      <c r="AG14" s="8">
        <v>136.17363113592975</v>
      </c>
      <c r="AH14" s="8">
        <v>136.17363113592975</v>
      </c>
      <c r="AI14" s="8">
        <v>116.18745067002745</v>
      </c>
      <c r="AJ14" s="8">
        <v>116.18745067002745</v>
      </c>
      <c r="AK14" s="8">
        <v>109.64228415551347</v>
      </c>
      <c r="AL14" s="8">
        <v>109.64228415551347</v>
      </c>
      <c r="AM14" s="8">
        <v>103.58444280189198</v>
      </c>
      <c r="AN14" s="8">
        <v>78.917288490028412</v>
      </c>
      <c r="AO14" s="8">
        <v>82.13751485758668</v>
      </c>
      <c r="AP14" s="8">
        <v>151.45800394721513</v>
      </c>
      <c r="AQ14" s="8">
        <v>171.44418441311711</v>
      </c>
      <c r="AR14" s="8">
        <v>171.44418441311711</v>
      </c>
      <c r="AS14" s="8">
        <v>171.44418441311711</v>
      </c>
      <c r="AT14" s="8">
        <v>184.52317659961165</v>
      </c>
      <c r="AU14" s="8">
        <v>254.12385728784818</v>
      </c>
      <c r="AV14" s="8">
        <v>254.12385728784818</v>
      </c>
      <c r="AW14" s="8">
        <v>197.33723449490594</v>
      </c>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row>
    <row r="15" spans="1:76">
      <c r="A15" s="3" t="s">
        <v>66</v>
      </c>
      <c r="B15" t="s">
        <v>12</v>
      </c>
      <c r="C15" t="s">
        <v>200</v>
      </c>
      <c r="D15" t="s">
        <v>73</v>
      </c>
      <c r="E15" t="s">
        <v>4975</v>
      </c>
      <c r="F15" s="77" t="s">
        <v>68</v>
      </c>
      <c r="G15" t="s">
        <v>4976</v>
      </c>
      <c r="H15" s="3" t="s">
        <v>69</v>
      </c>
      <c r="I15" s="3" t="s">
        <v>46</v>
      </c>
      <c r="J15" s="78"/>
      <c r="K15" s="78"/>
      <c r="L15" s="5"/>
      <c r="M15" s="78">
        <v>1.25</v>
      </c>
      <c r="N15" s="8"/>
      <c r="O15" s="8"/>
      <c r="P15" s="8"/>
      <c r="Q15" s="8"/>
      <c r="R15" s="8">
        <v>1767</v>
      </c>
      <c r="S15" s="8">
        <v>1962.05</v>
      </c>
      <c r="T15" s="8">
        <v>-1431.28</v>
      </c>
      <c r="U15" s="8">
        <v>0</v>
      </c>
      <c r="V15" s="8">
        <v>838.3</v>
      </c>
      <c r="W15" s="8">
        <v>0</v>
      </c>
      <c r="X15" s="9">
        <v>0</v>
      </c>
      <c r="Y15" s="8">
        <v>8.5395234691199473</v>
      </c>
      <c r="Z15" s="8">
        <v>5.8291556284631039</v>
      </c>
      <c r="AA15" s="8">
        <v>9.0830280366189218</v>
      </c>
      <c r="AB15" s="8">
        <v>6.3726601959620792</v>
      </c>
      <c r="AC15" s="8">
        <v>8.1463007524538913</v>
      </c>
      <c r="AD15" s="8">
        <v>17.55501805331259</v>
      </c>
      <c r="AE15" s="8">
        <v>15.505937035794986</v>
      </c>
      <c r="AF15" s="8">
        <v>16.943025374494237</v>
      </c>
      <c r="AG15" s="8">
        <v>14.962432468296049</v>
      </c>
      <c r="AH15" s="8">
        <v>14.962432468296049</v>
      </c>
      <c r="AI15" s="8">
        <v>12.766398823414136</v>
      </c>
      <c r="AJ15" s="8">
        <v>12.766398823414136</v>
      </c>
      <c r="AK15" s="8">
        <v>12.047231601755694</v>
      </c>
      <c r="AL15" s="8">
        <v>12.047231601755694</v>
      </c>
      <c r="AM15" s="8">
        <v>11.381610501685779</v>
      </c>
      <c r="AN15" s="8">
        <v>8.6712426610288986</v>
      </c>
      <c r="AO15" s="8">
        <v>9.0250734222070346</v>
      </c>
      <c r="AP15" s="8">
        <v>16.641842748402599</v>
      </c>
      <c r="AQ15" s="8">
        <v>18.837876393284475</v>
      </c>
      <c r="AR15" s="8">
        <v>18.837876393284475</v>
      </c>
      <c r="AS15" s="8">
        <v>18.837876393284475</v>
      </c>
      <c r="AT15" s="8">
        <v>16.641842748402599</v>
      </c>
      <c r="AU15" s="8">
        <v>27.922520840006321</v>
      </c>
      <c r="AV15" s="8">
        <v>27.922520840006321</v>
      </c>
      <c r="AW15" s="8">
        <v>21.682942725254776</v>
      </c>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row>
    <row r="16" spans="1:76">
      <c r="A16" s="3" t="s">
        <v>66</v>
      </c>
      <c r="B16" t="s">
        <v>12</v>
      </c>
      <c r="C16" t="s">
        <v>200</v>
      </c>
      <c r="D16" t="s">
        <v>76</v>
      </c>
      <c r="E16" t="s">
        <v>5184</v>
      </c>
      <c r="F16" s="77" t="s">
        <v>77</v>
      </c>
      <c r="G16" t="s">
        <v>4992</v>
      </c>
      <c r="H16" s="3" t="s">
        <v>5169</v>
      </c>
      <c r="I16" s="3" t="s">
        <v>46</v>
      </c>
      <c r="J16" s="78"/>
      <c r="K16" s="78"/>
      <c r="L16" s="5"/>
      <c r="M16" s="78">
        <v>1.25</v>
      </c>
      <c r="N16" s="8"/>
      <c r="O16" s="8"/>
      <c r="P16" s="8"/>
      <c r="Q16" s="8"/>
      <c r="R16" s="8">
        <v>366</v>
      </c>
      <c r="S16" s="8">
        <v>979</v>
      </c>
      <c r="T16" s="8">
        <v>905</v>
      </c>
      <c r="U16" s="8">
        <v>1151.2905000000001</v>
      </c>
      <c r="V16" s="8">
        <v>226.93949999999995</v>
      </c>
      <c r="W16" s="8">
        <v>192.88230000000021</v>
      </c>
      <c r="X16" s="9">
        <v>872.57549999999947</v>
      </c>
      <c r="Y16" s="8">
        <v>7.8680141823489373</v>
      </c>
      <c r="Z16" s="8">
        <v>5.3707773415831372</v>
      </c>
      <c r="AA16" s="8">
        <v>8.3687800225878028</v>
      </c>
      <c r="AB16" s="8">
        <v>5.8715431818220027</v>
      </c>
      <c r="AC16" s="8">
        <v>7.6651141304894503</v>
      </c>
      <c r="AD16" s="8">
        <v>16.333972694853475</v>
      </c>
      <c r="AE16" s="8">
        <v>14.44602208907196</v>
      </c>
      <c r="AF16" s="8">
        <v>12.422674542182824</v>
      </c>
      <c r="AG16" s="8">
        <v>13.945256248833129</v>
      </c>
      <c r="AH16" s="8">
        <v>13.945256248833129</v>
      </c>
      <c r="AI16" s="8">
        <v>11.921908701943961</v>
      </c>
      <c r="AJ16" s="8">
        <v>11.921908701943961</v>
      </c>
      <c r="AK16" s="8">
        <v>11.259293519732601</v>
      </c>
      <c r="AL16" s="8">
        <v>11.259293519732601</v>
      </c>
      <c r="AM16" s="8">
        <v>10.646013835642627</v>
      </c>
      <c r="AN16" s="8">
        <v>8.1487769948767923</v>
      </c>
      <c r="AO16" s="8">
        <v>8.4747841142632563</v>
      </c>
      <c r="AP16" s="8">
        <v>15.492605342683992</v>
      </c>
      <c r="AQ16" s="8">
        <v>17.515952889573125</v>
      </c>
      <c r="AR16" s="8">
        <v>17.515952889573125</v>
      </c>
      <c r="AS16" s="8">
        <v>17.515952889573125</v>
      </c>
      <c r="AT16" s="8">
        <v>15.492605342683992</v>
      </c>
      <c r="AU16" s="8">
        <v>25.886222215125059</v>
      </c>
      <c r="AV16" s="8">
        <v>25.886222215125059</v>
      </c>
      <c r="AW16" s="8">
        <v>20.137296144921365</v>
      </c>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row>
    <row r="17" spans="1:76">
      <c r="A17" s="3" t="s">
        <v>66</v>
      </c>
      <c r="B17" t="s">
        <v>12</v>
      </c>
      <c r="C17" t="s">
        <v>200</v>
      </c>
      <c r="D17" t="s">
        <v>5181</v>
      </c>
      <c r="E17" t="s">
        <v>5183</v>
      </c>
      <c r="F17" s="77" t="s">
        <v>4971</v>
      </c>
      <c r="G17" t="s">
        <v>4998</v>
      </c>
      <c r="H17" s="3" t="s">
        <v>5185</v>
      </c>
      <c r="I17" s="3" t="s">
        <v>46</v>
      </c>
      <c r="J17" s="78"/>
      <c r="K17" s="78"/>
      <c r="L17" s="5"/>
      <c r="M17" s="78">
        <v>1.25</v>
      </c>
      <c r="N17" s="8"/>
      <c r="O17" s="8"/>
      <c r="P17" s="8">
        <v>1935.6</v>
      </c>
      <c r="Q17" s="8">
        <v>2705.81</v>
      </c>
      <c r="R17" s="8">
        <v>752.8100000000004</v>
      </c>
      <c r="S17" s="8">
        <v>0</v>
      </c>
      <c r="T17" s="8">
        <v>4402.4379999999992</v>
      </c>
      <c r="U17" s="8">
        <v>3116.7651750000005</v>
      </c>
      <c r="V17" s="8">
        <v>1517.3968249999998</v>
      </c>
      <c r="W17" s="8">
        <v>1379</v>
      </c>
      <c r="X17" s="9">
        <v>1246.1500000000015</v>
      </c>
      <c r="Y17" s="8">
        <v>69.080903686954173</v>
      </c>
      <c r="Z17" s="8">
        <v>47.155247011414986</v>
      </c>
      <c r="AA17" s="8">
        <v>73.477611163265578</v>
      </c>
      <c r="AB17" s="8">
        <v>51.551954487726391</v>
      </c>
      <c r="AC17" s="8">
        <v>65.899908785334702</v>
      </c>
      <c r="AD17" s="8">
        <v>142.01219959743338</v>
      </c>
      <c r="AE17" s="8">
        <v>125.43605586648962</v>
      </c>
      <c r="AF17" s="8">
        <v>107.67113148119135</v>
      </c>
      <c r="AG17" s="8">
        <v>121.03934839017853</v>
      </c>
      <c r="AH17" s="8">
        <v>121.03934839017853</v>
      </c>
      <c r="AI17" s="8">
        <v>103.27442400487998</v>
      </c>
      <c r="AJ17" s="8">
        <v>103.27442400487998</v>
      </c>
      <c r="AK17" s="8">
        <v>126.84700729766637</v>
      </c>
      <c r="AL17" s="8">
        <v>97.456684671549098</v>
      </c>
      <c r="AM17" s="8">
        <v>92.072109376193296</v>
      </c>
      <c r="AN17" s="8">
        <v>70.146452700653811</v>
      </c>
      <c r="AO17" s="8">
        <v>73.008784401341501</v>
      </c>
      <c r="AP17" s="8">
        <v>134.62502213771813</v>
      </c>
      <c r="AQ17" s="8">
        <v>152.38994652301642</v>
      </c>
      <c r="AR17" s="8">
        <v>152.38994652301642</v>
      </c>
      <c r="AS17" s="8">
        <v>152.38994652301642</v>
      </c>
      <c r="AT17" s="8">
        <v>134.62502213771813</v>
      </c>
      <c r="AU17" s="8">
        <v>225.88063371693471</v>
      </c>
      <c r="AV17" s="8">
        <v>225.88063371693471</v>
      </c>
      <c r="AW17" s="8">
        <v>175.4052534043135</v>
      </c>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row>
    <row r="18" spans="1:76">
      <c r="A18" s="3" t="s">
        <v>66</v>
      </c>
      <c r="B18" t="s">
        <v>12</v>
      </c>
      <c r="C18" t="s">
        <v>200</v>
      </c>
      <c r="D18" t="s">
        <v>4967</v>
      </c>
      <c r="E18" t="s">
        <v>4968</v>
      </c>
      <c r="F18" s="77" t="s">
        <v>4973</v>
      </c>
      <c r="G18" t="s">
        <v>4983</v>
      </c>
      <c r="H18" s="3" t="s">
        <v>5444</v>
      </c>
      <c r="I18" s="3" t="s">
        <v>199</v>
      </c>
      <c r="J18" s="78"/>
      <c r="K18" s="78"/>
      <c r="L18" s="5"/>
      <c r="M18" s="78">
        <v>1.25</v>
      </c>
      <c r="N18" s="8">
        <v>0</v>
      </c>
      <c r="O18" s="8">
        <v>0</v>
      </c>
      <c r="P18" s="8">
        <v>1194.615999691267</v>
      </c>
      <c r="Q18" s="8">
        <v>4977.2960003087319</v>
      </c>
      <c r="R18" s="8">
        <v>0</v>
      </c>
      <c r="S18" s="8">
        <v>0</v>
      </c>
      <c r="T18" s="8">
        <v>0</v>
      </c>
      <c r="U18" s="8">
        <v>0</v>
      </c>
      <c r="V18" s="8">
        <v>0</v>
      </c>
      <c r="W18" s="8"/>
      <c r="X18" s="9"/>
      <c r="Y18" s="8">
        <v>4367.3282702416082</v>
      </c>
      <c r="Z18" s="8">
        <v>7578.4364457613001</v>
      </c>
      <c r="AA18" s="8">
        <v>5494.3780669706657</v>
      </c>
      <c r="AB18" s="8">
        <v>5411.1230054307844</v>
      </c>
      <c r="AC18" s="8">
        <v>3331.0553018252181</v>
      </c>
      <c r="AD18" s="8">
        <v>5451.8411411144561</v>
      </c>
      <c r="AE18" s="8">
        <v>10505.322575319033</v>
      </c>
      <c r="AF18" s="8">
        <v>8333.0921467478965</v>
      </c>
      <c r="AG18" s="8">
        <v>7109.8213338901023</v>
      </c>
      <c r="AH18" s="8">
        <v>7109.8213338901023</v>
      </c>
      <c r="AI18" s="8">
        <v>2137.4723204497946</v>
      </c>
      <c r="AJ18" s="8">
        <v>2137.4723204497946</v>
      </c>
      <c r="AK18" s="8">
        <v>2121.826686075392</v>
      </c>
      <c r="AL18" s="8">
        <v>2151.2170087015093</v>
      </c>
      <c r="AM18" s="8">
        <v>2163.9383261346466</v>
      </c>
      <c r="AN18" s="8">
        <v>2215.7387418034723</v>
      </c>
      <c r="AO18" s="8">
        <v>2208.9763458546618</v>
      </c>
      <c r="AP18" s="8">
        <v>2063.4050284740401</v>
      </c>
      <c r="AQ18" s="8">
        <v>2021.4345424310688</v>
      </c>
      <c r="AR18" s="8">
        <v>2021.4345424310688</v>
      </c>
      <c r="AS18" s="8">
        <v>2021.4345424310688</v>
      </c>
      <c r="AT18" s="8">
        <v>2030.3398558216434</v>
      </c>
      <c r="AU18" s="8">
        <v>1847.8092685901452</v>
      </c>
      <c r="AV18" s="8">
        <v>1847.8092685901452</v>
      </c>
      <c r="AW18" s="8">
        <v>1967.0597758806646</v>
      </c>
      <c r="AX18" s="8">
        <v>0</v>
      </c>
      <c r="AY18" s="8">
        <v>0</v>
      </c>
      <c r="AZ18" s="8">
        <v>0</v>
      </c>
      <c r="BA18" s="8">
        <v>0</v>
      </c>
      <c r="BB18" s="8">
        <v>0</v>
      </c>
      <c r="BC18" s="8">
        <v>0</v>
      </c>
      <c r="BD18" s="8">
        <v>0</v>
      </c>
      <c r="BE18" s="8">
        <v>0</v>
      </c>
      <c r="BF18" s="8">
        <v>0</v>
      </c>
      <c r="BG18" s="8">
        <v>0</v>
      </c>
      <c r="BH18" s="8">
        <v>0</v>
      </c>
      <c r="BI18" s="8">
        <v>0</v>
      </c>
      <c r="BJ18" s="8">
        <v>0</v>
      </c>
      <c r="BK18" s="8">
        <v>0</v>
      </c>
      <c r="BL18" s="8">
        <v>0</v>
      </c>
      <c r="BM18" s="8">
        <v>0</v>
      </c>
      <c r="BN18" s="8">
        <v>0</v>
      </c>
      <c r="BO18" s="8">
        <v>0</v>
      </c>
      <c r="BP18" s="8">
        <v>0</v>
      </c>
      <c r="BQ18" s="8">
        <v>0</v>
      </c>
      <c r="BR18" s="8">
        <v>0</v>
      </c>
      <c r="BS18" s="8">
        <v>0</v>
      </c>
      <c r="BT18" s="8">
        <v>0</v>
      </c>
      <c r="BU18" s="8">
        <v>0</v>
      </c>
      <c r="BV18" s="8">
        <v>0</v>
      </c>
      <c r="BW18" s="8">
        <v>0</v>
      </c>
      <c r="BX18" s="8">
        <v>0</v>
      </c>
    </row>
    <row r="19" spans="1:76">
      <c r="A19" s="3" t="s">
        <v>66</v>
      </c>
      <c r="B19" t="s">
        <v>2626</v>
      </c>
      <c r="C19" t="s">
        <v>205</v>
      </c>
      <c r="D19" t="s">
        <v>4967</v>
      </c>
      <c r="E19" t="s">
        <v>4968</v>
      </c>
      <c r="F19" s="77" t="s">
        <v>4973</v>
      </c>
      <c r="G19" t="s">
        <v>4983</v>
      </c>
      <c r="H19" s="3" t="s">
        <v>5444</v>
      </c>
      <c r="I19" s="3" t="s">
        <v>204</v>
      </c>
      <c r="J19" s="78"/>
      <c r="K19" s="78"/>
      <c r="L19" s="5"/>
      <c r="M19" s="78">
        <v>1.3559999999999999</v>
      </c>
      <c r="N19" s="8">
        <v>0</v>
      </c>
      <c r="O19" s="8">
        <v>0</v>
      </c>
      <c r="P19" s="8">
        <v>0</v>
      </c>
      <c r="Q19" s="8">
        <v>0</v>
      </c>
      <c r="R19" s="8">
        <v>0</v>
      </c>
      <c r="S19" s="8">
        <v>0</v>
      </c>
      <c r="T19" s="8">
        <v>0</v>
      </c>
      <c r="U19" s="8">
        <v>0</v>
      </c>
      <c r="V19" s="8">
        <v>0</v>
      </c>
      <c r="W19" s="8">
        <v>0</v>
      </c>
      <c r="X19" s="9">
        <v>0</v>
      </c>
      <c r="Y19" s="8">
        <v>0</v>
      </c>
      <c r="Z19" s="8">
        <v>0</v>
      </c>
      <c r="AA19" s="8">
        <v>0</v>
      </c>
      <c r="AB19" s="8">
        <v>0</v>
      </c>
      <c r="AC19" s="8">
        <v>0</v>
      </c>
      <c r="AD19" s="8">
        <v>0</v>
      </c>
      <c r="AE19" s="8">
        <v>60014.312500000007</v>
      </c>
      <c r="AF19" s="8">
        <v>60014.312500000007</v>
      </c>
      <c r="AG19" s="8">
        <v>60014.312500000007</v>
      </c>
      <c r="AH19" s="8">
        <v>60014.312500000007</v>
      </c>
      <c r="AI19" s="8">
        <v>60014.312500000007</v>
      </c>
      <c r="AJ19" s="8">
        <v>60014.312500000007</v>
      </c>
      <c r="AK19" s="8">
        <v>60014.312500000007</v>
      </c>
      <c r="AL19" s="8">
        <v>60014.312500000007</v>
      </c>
      <c r="AM19" s="8"/>
      <c r="AN19" s="8"/>
      <c r="AO19" s="8"/>
      <c r="AP19" s="8"/>
      <c r="AQ19" s="8">
        <v>60014.312500000007</v>
      </c>
      <c r="AR19" s="8">
        <v>60014.312500000007</v>
      </c>
      <c r="AS19" s="8">
        <v>60014.312500000007</v>
      </c>
      <c r="AT19" s="8">
        <v>60014.312500000007</v>
      </c>
      <c r="AU19" s="8">
        <v>60014.312500000007</v>
      </c>
      <c r="AV19" s="8">
        <v>60014.312500000007</v>
      </c>
      <c r="AW19" s="8">
        <v>60014.312500000007</v>
      </c>
      <c r="AX19" s="8">
        <v>60014.312500000007</v>
      </c>
      <c r="AY19" s="8"/>
      <c r="AZ19" s="8"/>
      <c r="BA19" s="8"/>
      <c r="BB19" s="8"/>
      <c r="BC19" s="8"/>
      <c r="BD19" s="8"/>
      <c r="BE19" s="8"/>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row>
    <row r="20" spans="1:76">
      <c r="A20" s="3" t="s">
        <v>66</v>
      </c>
      <c r="B20" t="s">
        <v>2640</v>
      </c>
      <c r="C20" t="s">
        <v>252</v>
      </c>
      <c r="D20" t="s">
        <v>4967</v>
      </c>
      <c r="E20" t="s">
        <v>4968</v>
      </c>
      <c r="F20" s="77" t="s">
        <v>4973</v>
      </c>
      <c r="G20" t="s">
        <v>4983</v>
      </c>
      <c r="H20" s="3" t="s">
        <v>5444</v>
      </c>
      <c r="I20" s="3" t="s">
        <v>251</v>
      </c>
      <c r="J20" s="78"/>
      <c r="K20" s="78"/>
      <c r="L20" s="5"/>
      <c r="M20" s="78">
        <v>1.3559999999999999</v>
      </c>
      <c r="N20" s="8">
        <v>0</v>
      </c>
      <c r="O20" s="8">
        <v>0</v>
      </c>
      <c r="P20" s="8">
        <v>0</v>
      </c>
      <c r="Q20" s="8">
        <v>0</v>
      </c>
      <c r="R20" s="8">
        <v>0</v>
      </c>
      <c r="S20" s="8">
        <v>0</v>
      </c>
      <c r="T20" s="8">
        <v>0</v>
      </c>
      <c r="U20" s="8"/>
      <c r="V20" s="8"/>
      <c r="W20" s="8"/>
      <c r="X20" s="9"/>
      <c r="Y20" s="8">
        <v>449.27744360902261</v>
      </c>
      <c r="Z20" s="8">
        <v>826.59089390142015</v>
      </c>
      <c r="AA20" s="8">
        <v>787.64352548036754</v>
      </c>
      <c r="AB20" s="8">
        <v>787.64352548036754</v>
      </c>
      <c r="AC20" s="8">
        <v>669.24352548036757</v>
      </c>
      <c r="AD20" s="8">
        <v>499.43299916457818</v>
      </c>
      <c r="AE20" s="8">
        <v>470.28738512949042</v>
      </c>
      <c r="AF20" s="8">
        <v>588.45370091896416</v>
      </c>
      <c r="AG20" s="8">
        <v>517.37475355054312</v>
      </c>
      <c r="AH20" s="8">
        <v>556.32212197159572</v>
      </c>
      <c r="AI20" s="8">
        <v>605.65545530492909</v>
      </c>
      <c r="AJ20" s="8">
        <v>514.77826232247298</v>
      </c>
      <c r="AK20" s="8">
        <v>318.58738512949043</v>
      </c>
      <c r="AL20" s="8">
        <v>318.58738512949043</v>
      </c>
      <c r="AM20" s="8">
        <v>318.58738512949043</v>
      </c>
      <c r="AN20" s="8">
        <v>318.58738512949043</v>
      </c>
      <c r="AO20" s="8">
        <v>460.09615705931503</v>
      </c>
      <c r="AP20" s="8">
        <v>460.09615705931503</v>
      </c>
      <c r="AQ20" s="8">
        <v>499.04352548036763</v>
      </c>
      <c r="AR20" s="8">
        <v>576.93826232247284</v>
      </c>
      <c r="AS20" s="8">
        <v>576.93826232247295</v>
      </c>
      <c r="AT20" s="8">
        <v>576.93826232247284</v>
      </c>
      <c r="AU20" s="8">
        <v>576.93826232247295</v>
      </c>
      <c r="AV20" s="8">
        <v>499.04352548036763</v>
      </c>
      <c r="AW20" s="8">
        <v>460.09615705931503</v>
      </c>
      <c r="AX20" s="8">
        <v>460.09615705931503</v>
      </c>
      <c r="AY20" s="8">
        <v>460.09615705931503</v>
      </c>
      <c r="AZ20" s="8">
        <v>460.09615705931503</v>
      </c>
      <c r="BA20" s="8">
        <v>0</v>
      </c>
      <c r="BB20" s="8">
        <v>0</v>
      </c>
      <c r="BC20" s="8">
        <v>0</v>
      </c>
      <c r="BD20" s="8">
        <v>0</v>
      </c>
      <c r="BE20" s="8">
        <v>0</v>
      </c>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row>
    <row r="21" spans="1:76">
      <c r="A21" s="3" t="s">
        <v>66</v>
      </c>
      <c r="B21" t="s">
        <v>2641</v>
      </c>
      <c r="C21" t="s">
        <v>256</v>
      </c>
      <c r="D21" t="s">
        <v>4967</v>
      </c>
      <c r="E21" t="s">
        <v>4968</v>
      </c>
      <c r="F21" s="77" t="s">
        <v>4973</v>
      </c>
      <c r="G21" t="s">
        <v>4983</v>
      </c>
      <c r="H21" s="3" t="s">
        <v>5444</v>
      </c>
      <c r="I21" s="3" t="s">
        <v>255</v>
      </c>
      <c r="J21" s="78"/>
      <c r="K21" s="78"/>
      <c r="L21" s="5"/>
      <c r="M21" s="78">
        <v>1.2</v>
      </c>
      <c r="N21" s="8">
        <v>0</v>
      </c>
      <c r="O21" s="8">
        <v>0</v>
      </c>
      <c r="P21" s="8">
        <v>0</v>
      </c>
      <c r="Q21" s="8">
        <v>0</v>
      </c>
      <c r="R21" s="8">
        <v>0</v>
      </c>
      <c r="S21" s="8">
        <v>0</v>
      </c>
      <c r="T21" s="8">
        <v>0</v>
      </c>
      <c r="U21" s="8"/>
      <c r="V21" s="8"/>
      <c r="W21" s="8"/>
      <c r="X21" s="9"/>
      <c r="Y21" s="8">
        <v>163.45257533524727</v>
      </c>
      <c r="Z21" s="8">
        <v>512.54648407220998</v>
      </c>
      <c r="AA21" s="8">
        <v>493.33614110131123</v>
      </c>
      <c r="AB21" s="8">
        <v>493.33614110131123</v>
      </c>
      <c r="AC21" s="8">
        <v>434.93669846977895</v>
      </c>
      <c r="AD21" s="8">
        <v>351.1796031166603</v>
      </c>
      <c r="AE21" s="8">
        <v>334.33434229343777</v>
      </c>
      <c r="AF21" s="8">
        <v>553.13737703381116</v>
      </c>
      <c r="AG21" s="8">
        <v>518.0785011119209</v>
      </c>
      <c r="AH21" s="8">
        <v>537.28884408281965</v>
      </c>
      <c r="AI21" s="8">
        <v>561.6219451792914</v>
      </c>
      <c r="AJ21" s="8">
        <v>436.53838449719439</v>
      </c>
      <c r="AK21" s="8">
        <v>259.51005642178694</v>
      </c>
      <c r="AL21" s="8">
        <v>179.25062933845359</v>
      </c>
      <c r="AM21" s="8">
        <v>98.991202255120299</v>
      </c>
      <c r="AN21" s="8">
        <v>98.991202255120299</v>
      </c>
      <c r="AO21" s="8">
        <v>168.78878171605248</v>
      </c>
      <c r="AP21" s="8">
        <v>168.78878171605248</v>
      </c>
      <c r="AQ21" s="8">
        <v>350.32072906195128</v>
      </c>
      <c r="AR21" s="8">
        <v>551.06301937874878</v>
      </c>
      <c r="AS21" s="8">
        <v>551.06301937874878</v>
      </c>
      <c r="AT21" s="8">
        <v>551.06301937874878</v>
      </c>
      <c r="AU21" s="8">
        <v>551.06301937874878</v>
      </c>
      <c r="AV21" s="8">
        <v>350.32072906195128</v>
      </c>
      <c r="AW21" s="8">
        <v>168.78878171605248</v>
      </c>
      <c r="AX21" s="8">
        <v>168.78878171605248</v>
      </c>
      <c r="AY21" s="8">
        <v>168.78878171605248</v>
      </c>
      <c r="AZ21" s="8">
        <v>168.78878171605248</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row>
    <row r="22" spans="1:76">
      <c r="A22" s="3" t="s">
        <v>66</v>
      </c>
      <c r="B22" t="s">
        <v>2642</v>
      </c>
      <c r="C22" t="s">
        <v>261</v>
      </c>
      <c r="D22" t="s">
        <v>4967</v>
      </c>
      <c r="E22" t="s">
        <v>4968</v>
      </c>
      <c r="F22" s="77" t="s">
        <v>4973</v>
      </c>
      <c r="G22" t="s">
        <v>4983</v>
      </c>
      <c r="H22" s="3" t="s">
        <v>5444</v>
      </c>
      <c r="I22" s="3" t="s">
        <v>260</v>
      </c>
      <c r="J22" s="78"/>
      <c r="K22" s="78"/>
      <c r="L22" s="5"/>
      <c r="M22" s="78">
        <v>1.05</v>
      </c>
      <c r="N22" s="8">
        <v>0</v>
      </c>
      <c r="O22" s="8">
        <v>0</v>
      </c>
      <c r="P22" s="8">
        <v>0</v>
      </c>
      <c r="Q22" s="8">
        <v>0</v>
      </c>
      <c r="R22" s="8">
        <v>0</v>
      </c>
      <c r="S22" s="8">
        <v>0</v>
      </c>
      <c r="T22" s="8">
        <v>0</v>
      </c>
      <c r="U22" s="8"/>
      <c r="V22" s="8"/>
      <c r="W22" s="8"/>
      <c r="X22" s="9"/>
      <c r="Y22" s="8">
        <v>3480.7577138637216</v>
      </c>
      <c r="Z22" s="8">
        <v>9739.2773444779414</v>
      </c>
      <c r="AA22" s="8">
        <v>9330.1889630634669</v>
      </c>
      <c r="AB22" s="8">
        <v>9330.1889630634669</v>
      </c>
      <c r="AC22" s="8">
        <v>8086.5602835634672</v>
      </c>
      <c r="AD22" s="8">
        <v>6302.9349405963621</v>
      </c>
      <c r="AE22" s="8">
        <v>5962.0222518378632</v>
      </c>
      <c r="AF22" s="8">
        <v>9463.7804843827107</v>
      </c>
      <c r="AG22" s="8">
        <v>8717.1941883012951</v>
      </c>
      <c r="AH22" s="8">
        <v>9126.2825697157696</v>
      </c>
      <c r="AI22" s="8">
        <v>9644.4611861741032</v>
      </c>
      <c r="AJ22" s="8">
        <v>7559.6295878736619</v>
      </c>
      <c r="AK22" s="8">
        <v>4368.6230062284885</v>
      </c>
      <c r="AL22" s="8">
        <v>3238.3309645618215</v>
      </c>
      <c r="AM22" s="8">
        <v>2108.0389228951544</v>
      </c>
      <c r="AN22" s="8">
        <v>2108.0389228951544</v>
      </c>
      <c r="AO22" s="8">
        <v>3594.3933753677425</v>
      </c>
      <c r="AP22" s="8">
        <v>3594.3933753677425</v>
      </c>
      <c r="AQ22" s="8">
        <v>6289.4539382822168</v>
      </c>
      <c r="AR22" s="8">
        <v>9393.6028826111633</v>
      </c>
      <c r="AS22" s="8">
        <v>9393.6028826111633</v>
      </c>
      <c r="AT22" s="8">
        <v>9393.6028826111633</v>
      </c>
      <c r="AU22" s="8">
        <v>9393.6028826111633</v>
      </c>
      <c r="AV22" s="8">
        <v>6289.4539382822168</v>
      </c>
      <c r="AW22" s="8">
        <v>3594.3933753677425</v>
      </c>
      <c r="AX22" s="8">
        <v>3594.3933753677425</v>
      </c>
      <c r="AY22" s="8">
        <v>3594.3933753677425</v>
      </c>
      <c r="AZ22" s="8">
        <v>3594.3933753677425</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row>
    <row r="23" spans="1:76">
      <c r="A23" s="3" t="s">
        <v>66</v>
      </c>
      <c r="B23" t="s">
        <v>2643</v>
      </c>
      <c r="C23" t="s">
        <v>265</v>
      </c>
      <c r="D23" t="s">
        <v>4967</v>
      </c>
      <c r="E23" t="s">
        <v>4968</v>
      </c>
      <c r="F23" s="77" t="s">
        <v>4973</v>
      </c>
      <c r="G23" t="s">
        <v>4983</v>
      </c>
      <c r="H23" s="3" t="s">
        <v>5444</v>
      </c>
      <c r="I23" s="3" t="s">
        <v>264</v>
      </c>
      <c r="J23" s="78"/>
      <c r="K23" s="78"/>
      <c r="L23" s="5"/>
      <c r="M23" s="78">
        <v>1.05</v>
      </c>
      <c r="N23" s="8">
        <v>0</v>
      </c>
      <c r="O23" s="8">
        <v>0</v>
      </c>
      <c r="P23" s="8">
        <v>0</v>
      </c>
      <c r="Q23" s="8">
        <v>0</v>
      </c>
      <c r="R23" s="8">
        <v>0</v>
      </c>
      <c r="S23" s="8">
        <v>0</v>
      </c>
      <c r="T23" s="8">
        <v>0</v>
      </c>
      <c r="U23" s="8"/>
      <c r="V23" s="8"/>
      <c r="W23" s="8"/>
      <c r="X23" s="9"/>
      <c r="Y23" s="8"/>
      <c r="Z23" s="8"/>
      <c r="AA23" s="8"/>
      <c r="AB23" s="8"/>
      <c r="AC23" s="8">
        <v>2365.9870730537277</v>
      </c>
      <c r="AD23" s="8">
        <v>2365.9870730537277</v>
      </c>
      <c r="AE23" s="8">
        <v>2768.278710594846</v>
      </c>
      <c r="AF23" s="8">
        <v>3344.2393153097587</v>
      </c>
      <c r="AG23" s="8">
        <v>2999.2920445449558</v>
      </c>
      <c r="AH23" s="8">
        <v>2036.5152764528509</v>
      </c>
      <c r="AI23" s="8">
        <v>1689.0802593201752</v>
      </c>
      <c r="AJ23" s="8">
        <v>1496.5808760964908</v>
      </c>
      <c r="AK23" s="8">
        <v>863.13148300438593</v>
      </c>
      <c r="AL23" s="8">
        <v>634.22605537280697</v>
      </c>
      <c r="AM23" s="8">
        <v>550.94480537280697</v>
      </c>
      <c r="AN23" s="8">
        <v>550.94480537280697</v>
      </c>
      <c r="AO23" s="8">
        <v>947.77068941885955</v>
      </c>
      <c r="AP23" s="8">
        <v>947.77068941885955</v>
      </c>
      <c r="AQ23" s="8">
        <v>1225.4219476425437</v>
      </c>
      <c r="AR23" s="8">
        <v>1612.2913390899121</v>
      </c>
      <c r="AS23" s="8">
        <v>1612.2913390899121</v>
      </c>
      <c r="AT23" s="8">
        <v>1612.2913390899121</v>
      </c>
      <c r="AU23" s="8">
        <v>1612.2913390899121</v>
      </c>
      <c r="AV23" s="8">
        <v>1225.4219476425437</v>
      </c>
      <c r="AW23" s="8">
        <v>947.77068941885955</v>
      </c>
      <c r="AX23" s="8">
        <v>947.77068941885955</v>
      </c>
      <c r="AY23" s="8">
        <v>947.77068941885955</v>
      </c>
      <c r="AZ23" s="8">
        <v>947.77068941885955</v>
      </c>
      <c r="BA23" s="8">
        <v>0</v>
      </c>
      <c r="BB23" s="8">
        <v>0</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row>
    <row r="24" spans="1:76">
      <c r="A24" s="3" t="s">
        <v>66</v>
      </c>
      <c r="B24" t="s">
        <v>2650</v>
      </c>
      <c r="C24" t="s">
        <v>300</v>
      </c>
      <c r="D24" t="s">
        <v>4967</v>
      </c>
      <c r="E24" t="s">
        <v>4968</v>
      </c>
      <c r="F24" s="77" t="s">
        <v>4973</v>
      </c>
      <c r="G24" t="s">
        <v>4983</v>
      </c>
      <c r="H24" s="3" t="s">
        <v>5444</v>
      </c>
      <c r="I24" s="3" t="s">
        <v>299</v>
      </c>
      <c r="J24" s="78"/>
      <c r="K24" s="78"/>
      <c r="L24" s="5"/>
      <c r="M24" s="78">
        <v>1.05</v>
      </c>
      <c r="N24" s="8">
        <v>0</v>
      </c>
      <c r="O24" s="8">
        <v>0</v>
      </c>
      <c r="P24" s="8">
        <v>0</v>
      </c>
      <c r="Q24" s="8">
        <v>0</v>
      </c>
      <c r="R24" s="8">
        <v>0</v>
      </c>
      <c r="S24" s="8">
        <v>0</v>
      </c>
      <c r="T24" s="8">
        <v>0</v>
      </c>
      <c r="U24" s="8"/>
      <c r="V24" s="8"/>
      <c r="W24" s="8"/>
      <c r="X24" s="9"/>
      <c r="Y24" s="8"/>
      <c r="Z24" s="8"/>
      <c r="AA24" s="8"/>
      <c r="AB24" s="8"/>
      <c r="AC24" s="8">
        <v>52.717874999999992</v>
      </c>
      <c r="AD24" s="8">
        <v>52.717874999999992</v>
      </c>
      <c r="AE24" s="8">
        <v>62.935687499999993</v>
      </c>
      <c r="AF24" s="8">
        <v>76.910137500000005</v>
      </c>
      <c r="AG24" s="8">
        <v>69.448574999999991</v>
      </c>
      <c r="AH24" s="8">
        <v>47.083574999999989</v>
      </c>
      <c r="AI24" s="8">
        <v>39.568199999999997</v>
      </c>
      <c r="AJ24" s="8">
        <v>34.646324999999997</v>
      </c>
      <c r="AK24" s="8">
        <v>20.186249999999998</v>
      </c>
      <c r="AL24" s="8">
        <v>14.476874999999994</v>
      </c>
      <c r="AM24" s="8">
        <v>11.917499999999997</v>
      </c>
      <c r="AN24" s="8">
        <v>11.917499999999997</v>
      </c>
      <c r="AO24" s="8">
        <v>20.501249999999995</v>
      </c>
      <c r="AP24" s="8">
        <v>20.501249999999995</v>
      </c>
      <c r="AQ24" s="8">
        <v>28.039987499999992</v>
      </c>
      <c r="AR24" s="8">
        <v>37.941224999999996</v>
      </c>
      <c r="AS24" s="8">
        <v>37.941224999999996</v>
      </c>
      <c r="AT24" s="8">
        <v>37.941224999999996</v>
      </c>
      <c r="AU24" s="8">
        <v>37.941224999999996</v>
      </c>
      <c r="AV24" s="8">
        <v>28.039987499999992</v>
      </c>
      <c r="AW24" s="8">
        <v>20.501249999999995</v>
      </c>
      <c r="AX24" s="8">
        <v>20.501249999999995</v>
      </c>
      <c r="AY24" s="8">
        <v>20.501249999999995</v>
      </c>
      <c r="AZ24" s="8">
        <v>20.501249999999995</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row>
    <row r="25" spans="1:76">
      <c r="A25" s="3" t="s">
        <v>66</v>
      </c>
      <c r="B25" t="s">
        <v>21</v>
      </c>
      <c r="C25" t="s">
        <v>328</v>
      </c>
      <c r="D25" t="s">
        <v>72</v>
      </c>
      <c r="E25" t="s">
        <v>4974</v>
      </c>
      <c r="F25" s="77" t="s">
        <v>30</v>
      </c>
      <c r="G25" t="s">
        <v>34</v>
      </c>
      <c r="H25" s="3" t="s">
        <v>32</v>
      </c>
      <c r="I25" s="3" t="s">
        <v>55</v>
      </c>
      <c r="J25" s="78"/>
      <c r="K25" s="78"/>
      <c r="L25" s="5"/>
      <c r="M25" s="78">
        <v>2</v>
      </c>
      <c r="N25" s="8"/>
      <c r="O25" s="8"/>
      <c r="P25" s="8"/>
      <c r="Q25" s="8"/>
      <c r="R25" s="8">
        <v>0</v>
      </c>
      <c r="S25" s="8">
        <v>0</v>
      </c>
      <c r="T25" s="8">
        <v>230.51300000000001</v>
      </c>
      <c r="U25" s="8">
        <v>683.12693500724981</v>
      </c>
      <c r="V25" s="8">
        <v>1350.4244649927509</v>
      </c>
      <c r="W25" s="8">
        <v>1018.4710000000005</v>
      </c>
      <c r="X25" s="9">
        <v>1508.8660000000013</v>
      </c>
      <c r="Y25" s="8">
        <v>907.18159540838894</v>
      </c>
      <c r="Z25" s="8">
        <v>835.01942304635702</v>
      </c>
      <c r="AA25" s="8">
        <v>453.59079770419379</v>
      </c>
      <c r="AB25" s="8">
        <v>453.59079770419379</v>
      </c>
      <c r="AC25" s="8">
        <v>453.59079770419379</v>
      </c>
      <c r="AD25" s="8">
        <v>453.59079770419379</v>
      </c>
      <c r="AE25" s="8">
        <v>453.59079770419379</v>
      </c>
      <c r="AF25" s="8">
        <v>340.19309827814538</v>
      </c>
      <c r="AG25" s="8">
        <v>453.59079770419379</v>
      </c>
      <c r="AH25" s="8">
        <v>340.19309827814538</v>
      </c>
      <c r="AI25" s="8">
        <v>453.59079770419379</v>
      </c>
      <c r="AJ25" s="8">
        <v>453.59079770419379</v>
      </c>
      <c r="AK25" s="8">
        <v>453.59079770419379</v>
      </c>
      <c r="AL25" s="8">
        <v>453.59079770419379</v>
      </c>
      <c r="AM25" s="8">
        <v>453.59079770419379</v>
      </c>
      <c r="AN25" s="8">
        <v>453.59079770419379</v>
      </c>
      <c r="AO25" s="8">
        <v>453.59079770419379</v>
      </c>
      <c r="AP25" s="8">
        <v>453.59079770419379</v>
      </c>
      <c r="AQ25" s="8">
        <v>340.19309827814538</v>
      </c>
      <c r="AR25" s="8">
        <v>402.04638887417173</v>
      </c>
      <c r="AS25" s="8">
        <v>247.41316238410644</v>
      </c>
      <c r="AT25" s="8">
        <v>762.8572506843359</v>
      </c>
      <c r="AU25" s="8">
        <v>247.41316238410644</v>
      </c>
      <c r="AV25" s="8">
        <v>247.41316238410644</v>
      </c>
      <c r="AW25" s="8">
        <v>247.41316238410644</v>
      </c>
      <c r="AX25" s="8">
        <v>247.41316238410644</v>
      </c>
      <c r="AY25" s="8">
        <v>159.7876673730679</v>
      </c>
      <c r="AZ25" s="8">
        <v>0</v>
      </c>
      <c r="BA25" s="8"/>
      <c r="BB25" s="8"/>
      <c r="BC25" s="8"/>
      <c r="BD25" s="8"/>
      <c r="BE25" s="8"/>
      <c r="BF25" s="8"/>
      <c r="BG25" s="8"/>
      <c r="BH25" s="8"/>
      <c r="BI25" s="8"/>
      <c r="BJ25" s="8"/>
      <c r="BK25" s="8"/>
      <c r="BL25" s="8"/>
      <c r="BM25" s="8"/>
      <c r="BN25" s="8"/>
      <c r="BO25" s="8"/>
      <c r="BP25" s="8"/>
      <c r="BQ25" s="8"/>
      <c r="BR25" s="8"/>
      <c r="BS25" s="8"/>
      <c r="BT25" s="8"/>
      <c r="BU25" s="8"/>
      <c r="BV25" s="8"/>
      <c r="BW25" s="8"/>
      <c r="BX25" s="8"/>
    </row>
    <row r="26" spans="1:76">
      <c r="A26" s="3" t="s">
        <v>66</v>
      </c>
      <c r="B26" t="s">
        <v>21</v>
      </c>
      <c r="C26" t="s">
        <v>328</v>
      </c>
      <c r="D26" t="s">
        <v>74</v>
      </c>
      <c r="E26" t="s">
        <v>4975</v>
      </c>
      <c r="F26" s="77" t="s">
        <v>68</v>
      </c>
      <c r="G26" t="s">
        <v>4976</v>
      </c>
      <c r="H26" s="3" t="s">
        <v>69</v>
      </c>
      <c r="I26" s="3" t="s">
        <v>55</v>
      </c>
      <c r="J26" s="78"/>
      <c r="K26" s="78"/>
      <c r="L26" s="5"/>
      <c r="M26" s="78">
        <v>2</v>
      </c>
      <c r="N26" s="8"/>
      <c r="O26" s="8"/>
      <c r="P26" s="8"/>
      <c r="Q26" s="8"/>
      <c r="R26" s="8">
        <v>102.85</v>
      </c>
      <c r="S26" s="8">
        <v>746.83</v>
      </c>
      <c r="T26" s="8">
        <v>640.82600000000002</v>
      </c>
      <c r="U26" s="8">
        <v>1400.69</v>
      </c>
      <c r="V26" s="8">
        <v>839.01</v>
      </c>
      <c r="W26" s="8">
        <v>2143.7600000000002</v>
      </c>
      <c r="X26" s="9">
        <v>641.54999999999995</v>
      </c>
      <c r="Y26" s="8">
        <v>2015.953872736422</v>
      </c>
      <c r="Z26" s="8">
        <v>1352.6320337022084</v>
      </c>
      <c r="AA26" s="8">
        <v>1352.6320337022084</v>
      </c>
      <c r="AB26" s="8">
        <v>1461.535619215296</v>
      </c>
      <c r="AC26" s="8">
        <v>1174.4261664989933</v>
      </c>
      <c r="AD26" s="8">
        <v>1006.1206252515094</v>
      </c>
      <c r="AE26" s="8">
        <v>1006.1206252515094</v>
      </c>
      <c r="AF26" s="8">
        <v>471.50302364185075</v>
      </c>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row>
    <row r="27" spans="1:76">
      <c r="A27" s="3" t="s">
        <v>66</v>
      </c>
      <c r="B27" t="s">
        <v>21</v>
      </c>
      <c r="C27" t="s">
        <v>328</v>
      </c>
      <c r="D27" t="s">
        <v>5182</v>
      </c>
      <c r="E27" t="s">
        <v>5183</v>
      </c>
      <c r="F27" s="77" t="s">
        <v>4971</v>
      </c>
      <c r="G27" t="s">
        <v>4998</v>
      </c>
      <c r="H27" s="3" t="s">
        <v>5185</v>
      </c>
      <c r="I27" s="3" t="s">
        <v>55</v>
      </c>
      <c r="J27" s="78"/>
      <c r="K27" s="78"/>
      <c r="L27" s="5"/>
      <c r="M27" s="78">
        <v>2</v>
      </c>
      <c r="N27" s="8"/>
      <c r="O27" s="8"/>
      <c r="P27" s="8">
        <v>0</v>
      </c>
      <c r="Q27" s="8">
        <v>0</v>
      </c>
      <c r="R27" s="8">
        <v>0</v>
      </c>
      <c r="S27" s="8">
        <v>0</v>
      </c>
      <c r="T27" s="8">
        <v>0</v>
      </c>
      <c r="U27" s="8">
        <v>131.13061500000006</v>
      </c>
      <c r="V27" s="8">
        <v>312.64838499999985</v>
      </c>
      <c r="W27" s="8">
        <v>540.61000000000013</v>
      </c>
      <c r="X27" s="9">
        <v>913.68700000000001</v>
      </c>
      <c r="Y27" s="8">
        <v>386.23636199575384</v>
      </c>
      <c r="Z27" s="8">
        <v>386.23636199575384</v>
      </c>
      <c r="AA27" s="8">
        <v>386.23636199575384</v>
      </c>
      <c r="AB27" s="8">
        <v>386.23636199575384</v>
      </c>
      <c r="AC27" s="8">
        <v>736.54376008492568</v>
      </c>
      <c r="AD27" s="8">
        <v>736.54376008492568</v>
      </c>
      <c r="AE27" s="8">
        <v>916.18857961783385</v>
      </c>
      <c r="AF27" s="8">
        <v>916.18857961783385</v>
      </c>
      <c r="AG27" s="8">
        <v>485.04101273885345</v>
      </c>
      <c r="AH27" s="8">
        <v>664.68583227176259</v>
      </c>
      <c r="AI27" s="8">
        <v>664.68583227176259</v>
      </c>
      <c r="AJ27" s="8">
        <v>646.72135031847165</v>
      </c>
      <c r="AK27" s="8">
        <v>1032.9577123142258</v>
      </c>
      <c r="AL27" s="8">
        <v>116.76913269639061</v>
      </c>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row>
    <row r="28" spans="1:76">
      <c r="A28" s="3" t="s">
        <v>66</v>
      </c>
      <c r="B28" t="s">
        <v>21</v>
      </c>
      <c r="C28" t="s">
        <v>328</v>
      </c>
      <c r="D28" t="s">
        <v>4967</v>
      </c>
      <c r="E28" t="s">
        <v>4968</v>
      </c>
      <c r="F28" s="77" t="s">
        <v>4973</v>
      </c>
      <c r="G28" t="s">
        <v>4983</v>
      </c>
      <c r="H28" s="3" t="s">
        <v>5444</v>
      </c>
      <c r="I28" s="3" t="s">
        <v>327</v>
      </c>
      <c r="J28" s="78"/>
      <c r="K28" s="78"/>
      <c r="L28" s="5"/>
      <c r="M28" s="78">
        <v>2</v>
      </c>
      <c r="N28" s="8">
        <v>0</v>
      </c>
      <c r="O28" s="8">
        <v>0</v>
      </c>
      <c r="P28" s="8">
        <v>483.00342020770944</v>
      </c>
      <c r="Q28" s="8">
        <v>1185.5304797922906</v>
      </c>
      <c r="R28" s="8">
        <v>76.717769065638834</v>
      </c>
      <c r="S28" s="8">
        <v>0</v>
      </c>
      <c r="T28" s="8">
        <v>0</v>
      </c>
      <c r="U28" s="8">
        <v>452.93244999274975</v>
      </c>
      <c r="V28" s="8">
        <v>820.74815000724857</v>
      </c>
      <c r="W28" s="8">
        <v>0</v>
      </c>
      <c r="X28" s="9">
        <v>1782.8544197116555</v>
      </c>
      <c r="Y28" s="8">
        <v>3185.7075630290119</v>
      </c>
      <c r="Z28" s="8">
        <v>3813.3360201030455</v>
      </c>
      <c r="AA28" s="8">
        <v>4690.5450778416398</v>
      </c>
      <c r="AB28" s="8">
        <v>8352.1636185912121</v>
      </c>
      <c r="AC28" s="8">
        <v>7403.1933968691665</v>
      </c>
      <c r="AD28" s="8">
        <v>7655.8003893463665</v>
      </c>
      <c r="AE28" s="8">
        <v>7587.5794984154345</v>
      </c>
      <c r="AF28" s="8">
        <v>7422.1288948134215</v>
      </c>
      <c r="AG28" s="8">
        <v>8992.0999903226584</v>
      </c>
      <c r="AH28" s="8">
        <v>10284.611285646082</v>
      </c>
      <c r="AI28" s="8">
        <v>11538.595994380892</v>
      </c>
      <c r="AJ28" s="8">
        <v>12547.257323084821</v>
      </c>
      <c r="AK28" s="8">
        <v>12161.020961089067</v>
      </c>
      <c r="AL28" s="8">
        <v>10754.891931859167</v>
      </c>
      <c r="AM28" s="8">
        <v>11188.481507023896</v>
      </c>
      <c r="AN28" s="8">
        <v>11188.481507023896</v>
      </c>
      <c r="AO28" s="8">
        <v>10904.104233829519</v>
      </c>
      <c r="AP28" s="8">
        <v>11197.315939746015</v>
      </c>
      <c r="AQ28" s="8">
        <v>11365.207479675821</v>
      </c>
      <c r="AR28" s="8">
        <v>11130.338117182217</v>
      </c>
      <c r="AS28" s="8">
        <v>12937.261171929307</v>
      </c>
      <c r="AT28" s="8">
        <v>12980.290422353819</v>
      </c>
      <c r="AU28" s="8">
        <v>12772.001027797161</v>
      </c>
      <c r="AV28" s="8">
        <v>12772.001027797161</v>
      </c>
      <c r="AW28" s="8">
        <v>12600.897126976637</v>
      </c>
      <c r="AX28" s="8">
        <v>12987.35398376366</v>
      </c>
      <c r="AY28" s="8">
        <v>12882.414745739146</v>
      </c>
      <c r="AZ28" s="8">
        <v>9591.3426809345256</v>
      </c>
      <c r="BA28" s="8">
        <v>6946.6340402267906</v>
      </c>
      <c r="BB28" s="8">
        <v>5292.6566451144672</v>
      </c>
      <c r="BC28" s="8">
        <v>3650.722892595375</v>
      </c>
      <c r="BD28" s="8">
        <v>3650.722892595375</v>
      </c>
      <c r="BE28" s="8">
        <v>3110.4060735260537</v>
      </c>
      <c r="BF28" s="8">
        <v>0</v>
      </c>
      <c r="BG28" s="8">
        <v>0</v>
      </c>
      <c r="BH28" s="8">
        <v>0</v>
      </c>
      <c r="BI28" s="8">
        <v>0</v>
      </c>
      <c r="BJ28" s="8">
        <v>0</v>
      </c>
      <c r="BK28" s="8">
        <v>0</v>
      </c>
      <c r="BL28" s="8">
        <v>0</v>
      </c>
      <c r="BM28" s="8">
        <v>0</v>
      </c>
      <c r="BN28" s="8">
        <v>0</v>
      </c>
      <c r="BO28" s="8">
        <v>0</v>
      </c>
      <c r="BP28" s="8">
        <v>0</v>
      </c>
      <c r="BQ28" s="8">
        <v>0</v>
      </c>
      <c r="BR28" s="8">
        <v>0</v>
      </c>
      <c r="BS28" s="8">
        <v>0</v>
      </c>
      <c r="BT28" s="8">
        <v>0</v>
      </c>
      <c r="BU28" s="8">
        <v>0</v>
      </c>
      <c r="BV28" s="8">
        <v>0</v>
      </c>
      <c r="BW28" s="8">
        <v>0</v>
      </c>
      <c r="BX28" s="8">
        <v>0</v>
      </c>
    </row>
    <row r="29" spans="1:76">
      <c r="A29" s="3" t="s">
        <v>66</v>
      </c>
      <c r="B29" t="s">
        <v>25</v>
      </c>
      <c r="C29" t="s">
        <v>344</v>
      </c>
      <c r="D29" t="s">
        <v>72</v>
      </c>
      <c r="E29" t="s">
        <v>4974</v>
      </c>
      <c r="F29" s="77" t="s">
        <v>30</v>
      </c>
      <c r="G29" t="s">
        <v>34</v>
      </c>
      <c r="H29" s="3" t="s">
        <v>32</v>
      </c>
      <c r="I29" s="3" t="s">
        <v>59</v>
      </c>
      <c r="J29" s="78"/>
      <c r="K29" s="78"/>
      <c r="L29" s="5"/>
      <c r="M29" s="78">
        <v>1.2</v>
      </c>
      <c r="N29" s="8"/>
      <c r="O29" s="8"/>
      <c r="P29" s="8"/>
      <c r="Q29" s="8"/>
      <c r="R29" s="8">
        <v>0</v>
      </c>
      <c r="S29" s="8">
        <v>0</v>
      </c>
      <c r="T29" s="8">
        <v>0</v>
      </c>
      <c r="U29" s="8">
        <v>0</v>
      </c>
      <c r="V29" s="8">
        <v>0</v>
      </c>
      <c r="W29" s="8">
        <v>0</v>
      </c>
      <c r="X29" s="9">
        <v>0</v>
      </c>
      <c r="Y29" s="8">
        <v>0</v>
      </c>
      <c r="Z29" s="8">
        <v>0</v>
      </c>
      <c r="AA29" s="8">
        <v>1516.6217898832692</v>
      </c>
      <c r="AB29" s="8">
        <v>2729.9192217898844</v>
      </c>
      <c r="AC29" s="8">
        <v>758.3108949416328</v>
      </c>
      <c r="AD29" s="8">
        <v>0</v>
      </c>
      <c r="AE29" s="8">
        <v>0</v>
      </c>
      <c r="AF29" s="8">
        <v>0</v>
      </c>
      <c r="AG29" s="8">
        <v>0</v>
      </c>
      <c r="AH29" s="8">
        <v>0</v>
      </c>
      <c r="AI29" s="8">
        <v>0</v>
      </c>
      <c r="AJ29" s="8">
        <v>0</v>
      </c>
      <c r="AK29" s="8">
        <v>0</v>
      </c>
      <c r="AL29" s="8">
        <v>0</v>
      </c>
      <c r="AM29" s="8">
        <v>0</v>
      </c>
      <c r="AN29" s="8">
        <v>0</v>
      </c>
      <c r="AO29" s="8">
        <v>0</v>
      </c>
      <c r="AP29" s="8">
        <v>0</v>
      </c>
      <c r="AQ29" s="8">
        <v>0</v>
      </c>
      <c r="AR29" s="8">
        <v>0</v>
      </c>
      <c r="AS29" s="8">
        <v>1819.9461478599242</v>
      </c>
      <c r="AT29" s="8">
        <v>2532.7583891049853</v>
      </c>
      <c r="AU29" s="8">
        <v>5490.1708793774451</v>
      </c>
      <c r="AV29" s="8">
        <v>5490.1708793774451</v>
      </c>
      <c r="AW29" s="8">
        <v>5490.1708793774451</v>
      </c>
      <c r="AX29" s="8">
        <v>5490.1708793774451</v>
      </c>
      <c r="AY29" s="8">
        <v>5490.1708793774451</v>
      </c>
      <c r="AZ29" s="8">
        <v>2168.7691595330739</v>
      </c>
      <c r="BA29" s="8"/>
      <c r="BB29" s="8"/>
      <c r="BC29" s="8"/>
      <c r="BD29" s="8"/>
      <c r="BE29" s="8"/>
      <c r="BF29" s="8"/>
      <c r="BG29" s="8"/>
      <c r="BH29" s="8"/>
      <c r="BI29" s="8"/>
      <c r="BJ29" s="8"/>
      <c r="BK29" s="8"/>
      <c r="BL29" s="8"/>
      <c r="BM29" s="8"/>
      <c r="BN29" s="8"/>
      <c r="BO29" s="8"/>
      <c r="BP29" s="8"/>
      <c r="BQ29" s="8"/>
      <c r="BR29" s="8"/>
      <c r="BS29" s="8"/>
      <c r="BT29" s="8"/>
      <c r="BU29" s="8"/>
      <c r="BV29" s="8"/>
      <c r="BW29" s="8"/>
      <c r="BX29" s="8"/>
    </row>
    <row r="30" spans="1:76">
      <c r="A30" s="3" t="s">
        <v>66</v>
      </c>
      <c r="B30" t="s">
        <v>25</v>
      </c>
      <c r="C30" t="s">
        <v>344</v>
      </c>
      <c r="D30" t="s">
        <v>74</v>
      </c>
      <c r="E30" t="s">
        <v>4975</v>
      </c>
      <c r="F30" s="77" t="s">
        <v>68</v>
      </c>
      <c r="G30" t="s">
        <v>4976</v>
      </c>
      <c r="H30" s="3" t="s">
        <v>69</v>
      </c>
      <c r="I30" s="3" t="s">
        <v>59</v>
      </c>
      <c r="J30" s="78"/>
      <c r="K30" s="78"/>
      <c r="L30" s="5"/>
      <c r="M30" s="78">
        <v>1.2</v>
      </c>
      <c r="N30" s="8"/>
      <c r="O30" s="8"/>
      <c r="P30" s="8"/>
      <c r="Q30" s="8"/>
      <c r="R30" s="8"/>
      <c r="S30" s="8"/>
      <c r="T30" s="8">
        <v>0</v>
      </c>
      <c r="U30" s="8">
        <v>0</v>
      </c>
      <c r="V30" s="8">
        <v>0</v>
      </c>
      <c r="W30" s="8">
        <v>0</v>
      </c>
      <c r="X30" s="9">
        <v>0</v>
      </c>
      <c r="Y30" s="8">
        <v>0</v>
      </c>
      <c r="Z30" s="8">
        <v>0</v>
      </c>
      <c r="AA30" s="8">
        <v>0</v>
      </c>
      <c r="AB30" s="8">
        <v>0</v>
      </c>
      <c r="AC30" s="8">
        <v>3930.4417639999997</v>
      </c>
      <c r="AD30" s="8">
        <v>3786.8639826666754</v>
      </c>
      <c r="AE30" s="8">
        <v>3768.9167600000001</v>
      </c>
      <c r="AF30" s="8">
        <v>4594.4890026666753</v>
      </c>
      <c r="AG30" s="8">
        <v>5402.1140226666748</v>
      </c>
      <c r="AH30" s="8">
        <v>4630.3834479999996</v>
      </c>
      <c r="AI30" s="8">
        <v>807.62501999999995</v>
      </c>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row>
    <row r="31" spans="1:76">
      <c r="A31" s="3" t="s">
        <v>66</v>
      </c>
      <c r="B31" t="s">
        <v>25</v>
      </c>
      <c r="C31" t="s">
        <v>344</v>
      </c>
      <c r="D31" t="s">
        <v>5182</v>
      </c>
      <c r="E31" t="s">
        <v>5183</v>
      </c>
      <c r="F31" s="77" t="s">
        <v>4971</v>
      </c>
      <c r="G31" t="s">
        <v>4998</v>
      </c>
      <c r="H31" s="3" t="s">
        <v>5185</v>
      </c>
      <c r="I31" s="3" t="s">
        <v>59</v>
      </c>
      <c r="J31" s="78"/>
      <c r="K31" s="78"/>
      <c r="L31" s="5"/>
      <c r="M31" s="78">
        <v>1.2</v>
      </c>
      <c r="N31" s="8"/>
      <c r="O31" s="8"/>
      <c r="P31" s="8">
        <v>0</v>
      </c>
      <c r="Q31" s="8">
        <v>0</v>
      </c>
      <c r="R31" s="8">
        <v>0</v>
      </c>
      <c r="S31" s="8">
        <v>0</v>
      </c>
      <c r="T31" s="8">
        <v>0</v>
      </c>
      <c r="U31" s="8">
        <v>0</v>
      </c>
      <c r="V31" s="8">
        <v>0</v>
      </c>
      <c r="W31" s="8">
        <v>0</v>
      </c>
      <c r="X31" s="9">
        <v>0</v>
      </c>
      <c r="Y31" s="8">
        <v>0</v>
      </c>
      <c r="Z31" s="8">
        <v>0</v>
      </c>
      <c r="AA31" s="8">
        <v>0</v>
      </c>
      <c r="AB31" s="8">
        <v>0</v>
      </c>
      <c r="AC31" s="8">
        <v>0</v>
      </c>
      <c r="AD31" s="8">
        <v>0</v>
      </c>
      <c r="AE31" s="8">
        <v>0</v>
      </c>
      <c r="AF31" s="8">
        <v>0</v>
      </c>
      <c r="AG31" s="8">
        <v>0</v>
      </c>
      <c r="AH31" s="8">
        <v>0</v>
      </c>
      <c r="AI31" s="8">
        <v>0</v>
      </c>
      <c r="AJ31" s="8">
        <v>0</v>
      </c>
      <c r="AK31" s="8">
        <v>0</v>
      </c>
      <c r="AL31" s="8">
        <v>8241.5244705882287</v>
      </c>
      <c r="AM31" s="8">
        <v>8241.5244705882287</v>
      </c>
      <c r="AN31" s="8">
        <v>6867.9370588235406</v>
      </c>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row>
    <row r="32" spans="1:76">
      <c r="A32" s="3" t="s">
        <v>66</v>
      </c>
      <c r="B32" t="s">
        <v>25</v>
      </c>
      <c r="C32" t="s">
        <v>344</v>
      </c>
      <c r="D32" t="s">
        <v>4967</v>
      </c>
      <c r="E32" t="s">
        <v>4968</v>
      </c>
      <c r="F32" s="77" t="s">
        <v>4973</v>
      </c>
      <c r="G32" t="s">
        <v>4983</v>
      </c>
      <c r="H32" s="3" t="s">
        <v>5444</v>
      </c>
      <c r="I32" s="3" t="s">
        <v>343</v>
      </c>
      <c r="J32" s="78"/>
      <c r="K32" s="78"/>
      <c r="L32" s="5"/>
      <c r="M32" s="78">
        <v>1.2</v>
      </c>
      <c r="N32" s="8">
        <v>0</v>
      </c>
      <c r="O32" s="8">
        <v>0</v>
      </c>
      <c r="P32" s="8">
        <v>0</v>
      </c>
      <c r="Q32" s="8">
        <v>0</v>
      </c>
      <c r="R32" s="8">
        <v>0</v>
      </c>
      <c r="S32" s="8">
        <v>0</v>
      </c>
      <c r="T32" s="8">
        <v>0</v>
      </c>
      <c r="U32" s="8">
        <v>0</v>
      </c>
      <c r="V32" s="8">
        <v>0</v>
      </c>
      <c r="W32" s="8">
        <v>0</v>
      </c>
      <c r="X32" s="9">
        <v>0</v>
      </c>
      <c r="Y32" s="8">
        <v>0</v>
      </c>
      <c r="Z32" s="8">
        <v>3724.0522885714258</v>
      </c>
      <c r="AA32" s="8">
        <v>3128.6104986881564</v>
      </c>
      <c r="AB32" s="8">
        <v>7247.8852132577167</v>
      </c>
      <c r="AC32" s="8">
        <v>6096.5768955345429</v>
      </c>
      <c r="AD32" s="8"/>
      <c r="AE32" s="8">
        <v>891.70150857142607</v>
      </c>
      <c r="AF32" s="8">
        <v>1361.3942859047511</v>
      </c>
      <c r="AG32" s="8"/>
      <c r="AH32" s="8"/>
      <c r="AI32" s="8"/>
      <c r="AJ32" s="8">
        <v>0</v>
      </c>
      <c r="AK32" s="8">
        <v>12226.712288571427</v>
      </c>
      <c r="AL32" s="8">
        <v>2799.4788179831976</v>
      </c>
      <c r="AM32" s="8"/>
      <c r="AN32" s="8"/>
      <c r="AO32" s="8">
        <v>5612.4081065546225</v>
      </c>
      <c r="AP32" s="8">
        <v>1773.4752297478854</v>
      </c>
      <c r="AQ32" s="8">
        <v>8641.412288571426</v>
      </c>
      <c r="AR32" s="8">
        <v>12498.211288571427</v>
      </c>
      <c r="AS32" s="8">
        <v>1822.4371407115013</v>
      </c>
      <c r="AT32" s="8">
        <v>3754.7998994664404</v>
      </c>
      <c r="AU32" s="8">
        <v>849.22940919398116</v>
      </c>
      <c r="AV32" s="8">
        <v>1083.4034091939802</v>
      </c>
      <c r="AW32" s="8">
        <v>1176.6434091939809</v>
      </c>
      <c r="AX32" s="8">
        <v>13035.19140919398</v>
      </c>
      <c r="AY32" s="8">
        <v>11710.000409193981</v>
      </c>
      <c r="AZ32" s="8">
        <v>12130.163129038352</v>
      </c>
      <c r="BA32" s="8">
        <v>15392.972288571429</v>
      </c>
      <c r="BB32" s="8">
        <v>25083.427288571427</v>
      </c>
      <c r="BC32" s="8">
        <v>27781.000288571428</v>
      </c>
      <c r="BD32" s="8">
        <v>27592.470288571425</v>
      </c>
      <c r="BE32" s="8">
        <v>27875.49228857143</v>
      </c>
      <c r="BF32" s="8">
        <v>27937.652288571429</v>
      </c>
      <c r="BG32" s="8">
        <v>27470.614288571429</v>
      </c>
      <c r="BH32" s="8">
        <v>27141.99228857143</v>
      </c>
      <c r="BI32" s="8">
        <v>22350.164288571428</v>
      </c>
      <c r="BJ32" s="8">
        <v>17937.287288571428</v>
      </c>
      <c r="BK32" s="8">
        <v>6533.9722885714264</v>
      </c>
      <c r="BL32" s="8">
        <v>0</v>
      </c>
      <c r="BM32" s="8">
        <v>0</v>
      </c>
      <c r="BN32" s="8">
        <v>0</v>
      </c>
      <c r="BO32" s="8">
        <v>0</v>
      </c>
      <c r="BP32" s="8">
        <v>0</v>
      </c>
      <c r="BQ32" s="8">
        <v>0</v>
      </c>
      <c r="BR32" s="8">
        <v>0</v>
      </c>
      <c r="BS32" s="8">
        <v>0</v>
      </c>
      <c r="BT32" s="8">
        <v>0</v>
      </c>
      <c r="BU32" s="8">
        <v>0</v>
      </c>
      <c r="BV32" s="8">
        <v>0</v>
      </c>
      <c r="BW32" s="8">
        <v>0</v>
      </c>
      <c r="BX32" s="8">
        <v>0</v>
      </c>
    </row>
    <row r="33" spans="1:76">
      <c r="A33" s="3" t="s">
        <v>66</v>
      </c>
      <c r="B33" t="s">
        <v>26</v>
      </c>
      <c r="C33" t="s">
        <v>348</v>
      </c>
      <c r="D33" t="s">
        <v>72</v>
      </c>
      <c r="E33" t="s">
        <v>4974</v>
      </c>
      <c r="F33" s="77" t="s">
        <v>30</v>
      </c>
      <c r="G33" t="s">
        <v>34</v>
      </c>
      <c r="H33" s="3" t="s">
        <v>32</v>
      </c>
      <c r="I33" s="3" t="s">
        <v>60</v>
      </c>
      <c r="J33" s="78"/>
      <c r="K33" s="78"/>
      <c r="L33" s="5"/>
      <c r="M33" s="78">
        <v>0.40950000000000003</v>
      </c>
      <c r="N33" s="8"/>
      <c r="O33" s="8"/>
      <c r="P33" s="8"/>
      <c r="Q33" s="8"/>
      <c r="R33" s="8">
        <v>0</v>
      </c>
      <c r="S33" s="8">
        <v>0</v>
      </c>
      <c r="T33" s="8">
        <v>0</v>
      </c>
      <c r="U33" s="8">
        <v>0</v>
      </c>
      <c r="V33" s="8">
        <v>0</v>
      </c>
      <c r="W33" s="8">
        <v>0</v>
      </c>
      <c r="X33" s="9">
        <v>0</v>
      </c>
      <c r="Y33" s="8">
        <v>256.42384105960281</v>
      </c>
      <c r="Z33" s="8">
        <v>236.02649006622508</v>
      </c>
      <c r="AA33" s="8">
        <v>128.21192052980123</v>
      </c>
      <c r="AB33" s="8">
        <v>128.21192052980123</v>
      </c>
      <c r="AC33" s="8">
        <v>128.21192052980123</v>
      </c>
      <c r="AD33" s="8">
        <v>128.21192052980123</v>
      </c>
      <c r="AE33" s="8">
        <v>128.21192052980123</v>
      </c>
      <c r="AF33" s="8">
        <v>96.158940397350932</v>
      </c>
      <c r="AG33" s="8">
        <v>128.21192052980123</v>
      </c>
      <c r="AH33" s="8">
        <v>96.158940397350932</v>
      </c>
      <c r="AI33" s="8">
        <v>128.21192052980123</v>
      </c>
      <c r="AJ33" s="8">
        <v>128.21192052980123</v>
      </c>
      <c r="AK33" s="8">
        <v>128.21192052980123</v>
      </c>
      <c r="AL33" s="8">
        <v>128.21192052980123</v>
      </c>
      <c r="AM33" s="8">
        <v>128.21192052980123</v>
      </c>
      <c r="AN33" s="8">
        <v>128.21192052980123</v>
      </c>
      <c r="AO33" s="8">
        <v>128.21192052980123</v>
      </c>
      <c r="AP33" s="8">
        <v>128.21192052980123</v>
      </c>
      <c r="AQ33" s="8">
        <v>96.158940397350932</v>
      </c>
      <c r="AR33" s="8">
        <v>113.64238410596016</v>
      </c>
      <c r="AS33" s="8">
        <v>69.933774834437244</v>
      </c>
      <c r="AT33" s="8">
        <v>215.62913907284769</v>
      </c>
      <c r="AU33" s="8">
        <v>69.933774834437244</v>
      </c>
      <c r="AV33" s="8">
        <v>69.933774834437244</v>
      </c>
      <c r="AW33" s="8">
        <v>69.933774834437244</v>
      </c>
      <c r="AX33" s="8">
        <v>69.933774834437244</v>
      </c>
      <c r="AY33" s="8">
        <v>45.165562913907152</v>
      </c>
      <c r="AZ33" s="8">
        <v>0</v>
      </c>
      <c r="BA33" s="8"/>
      <c r="BB33" s="8"/>
      <c r="BC33" s="8"/>
      <c r="BD33" s="8"/>
      <c r="BE33" s="8"/>
      <c r="BF33" s="8"/>
      <c r="BG33" s="8"/>
      <c r="BH33" s="8"/>
      <c r="BI33" s="8"/>
      <c r="BJ33" s="8"/>
      <c r="BK33" s="8"/>
      <c r="BL33" s="8"/>
      <c r="BM33" s="8"/>
      <c r="BN33" s="8"/>
      <c r="BO33" s="8"/>
      <c r="BP33" s="8"/>
      <c r="BQ33" s="8"/>
      <c r="BR33" s="8"/>
      <c r="BS33" s="8"/>
      <c r="BT33" s="8"/>
      <c r="BU33" s="8"/>
      <c r="BV33" s="8"/>
      <c r="BW33" s="8"/>
      <c r="BX33" s="8"/>
    </row>
    <row r="34" spans="1:76">
      <c r="A34" s="3" t="s">
        <v>66</v>
      </c>
      <c r="B34" t="s">
        <v>26</v>
      </c>
      <c r="C34" t="s">
        <v>348</v>
      </c>
      <c r="D34" t="s">
        <v>74</v>
      </c>
      <c r="E34" t="s">
        <v>4975</v>
      </c>
      <c r="F34" s="77" t="s">
        <v>68</v>
      </c>
      <c r="G34" t="s">
        <v>4976</v>
      </c>
      <c r="H34" s="3" t="s">
        <v>69</v>
      </c>
      <c r="I34" s="3" t="s">
        <v>60</v>
      </c>
      <c r="J34" s="78"/>
      <c r="K34" s="78"/>
      <c r="L34" s="5"/>
      <c r="M34" s="78">
        <v>0.40950000000000003</v>
      </c>
      <c r="N34" s="8"/>
      <c r="O34" s="8"/>
      <c r="P34" s="8"/>
      <c r="Q34" s="8"/>
      <c r="R34" s="8"/>
      <c r="S34" s="8"/>
      <c r="T34" s="8">
        <v>0</v>
      </c>
      <c r="U34" s="8">
        <v>0</v>
      </c>
      <c r="V34" s="8">
        <v>0</v>
      </c>
      <c r="W34" s="8">
        <v>0</v>
      </c>
      <c r="X34" s="9">
        <v>0</v>
      </c>
      <c r="Y34" s="8">
        <v>540.81488933601713</v>
      </c>
      <c r="Z34" s="8">
        <v>362.86720321931466</v>
      </c>
      <c r="AA34" s="8">
        <v>362.86720321931466</v>
      </c>
      <c r="AB34" s="8">
        <v>392.08249496982012</v>
      </c>
      <c r="AC34" s="8">
        <v>315.06036217303802</v>
      </c>
      <c r="AD34" s="8">
        <v>269.90945674044269</v>
      </c>
      <c r="AE34" s="8">
        <v>269.90945674044269</v>
      </c>
      <c r="AF34" s="8">
        <v>126.48893360160955</v>
      </c>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row>
    <row r="35" spans="1:76">
      <c r="A35" s="3" t="s">
        <v>66</v>
      </c>
      <c r="B35" t="s">
        <v>26</v>
      </c>
      <c r="C35" t="s">
        <v>348</v>
      </c>
      <c r="D35" t="s">
        <v>5182</v>
      </c>
      <c r="E35" t="s">
        <v>5183</v>
      </c>
      <c r="F35" s="77" t="s">
        <v>4971</v>
      </c>
      <c r="G35" t="s">
        <v>4998</v>
      </c>
      <c r="H35" s="3" t="s">
        <v>5185</v>
      </c>
      <c r="I35" s="3" t="s">
        <v>60</v>
      </c>
      <c r="J35" s="78"/>
      <c r="K35" s="78"/>
      <c r="L35" s="5"/>
      <c r="M35" s="78">
        <v>0.40950000000000003</v>
      </c>
      <c r="N35" s="8"/>
      <c r="O35" s="8"/>
      <c r="P35" s="8">
        <v>0</v>
      </c>
      <c r="Q35" s="8">
        <v>0</v>
      </c>
      <c r="R35" s="8">
        <v>0</v>
      </c>
      <c r="S35" s="8">
        <v>0</v>
      </c>
      <c r="T35" s="8">
        <v>0</v>
      </c>
      <c r="U35" s="8">
        <v>0</v>
      </c>
      <c r="V35" s="8">
        <v>0</v>
      </c>
      <c r="W35" s="8">
        <v>0</v>
      </c>
      <c r="X35" s="9">
        <v>0</v>
      </c>
      <c r="Y35" s="8">
        <v>93.121019108280279</v>
      </c>
      <c r="Z35" s="8">
        <v>93.121019108280279</v>
      </c>
      <c r="AA35" s="8">
        <v>93.121019108280279</v>
      </c>
      <c r="AB35" s="8">
        <v>93.121019108280279</v>
      </c>
      <c r="AC35" s="8">
        <v>177.5796178343949</v>
      </c>
      <c r="AD35" s="8">
        <v>177.5796178343949</v>
      </c>
      <c r="AE35" s="8">
        <v>220.89171974522279</v>
      </c>
      <c r="AF35" s="8">
        <v>220.89171974522279</v>
      </c>
      <c r="AG35" s="8">
        <v>116.94267515923565</v>
      </c>
      <c r="AH35" s="8">
        <v>160.25477707006377</v>
      </c>
      <c r="AI35" s="8">
        <v>160.25477707006377</v>
      </c>
      <c r="AJ35" s="8">
        <v>155.92356687898095</v>
      </c>
      <c r="AK35" s="8">
        <v>249.04458598726146</v>
      </c>
      <c r="AL35" s="8">
        <v>28.152866242038204</v>
      </c>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row>
    <row r="36" spans="1:76">
      <c r="A36" s="3" t="s">
        <v>66</v>
      </c>
      <c r="B36" t="s">
        <v>26</v>
      </c>
      <c r="C36" t="s">
        <v>348</v>
      </c>
      <c r="D36" t="s">
        <v>4967</v>
      </c>
      <c r="E36" t="s">
        <v>4968</v>
      </c>
      <c r="F36" s="77" t="s">
        <v>4973</v>
      </c>
      <c r="G36" t="s">
        <v>4983</v>
      </c>
      <c r="H36" s="3" t="s">
        <v>5444</v>
      </c>
      <c r="I36" s="3" t="s">
        <v>347</v>
      </c>
      <c r="J36" s="78"/>
      <c r="K36" s="78"/>
      <c r="L36" s="5"/>
      <c r="M36" s="78">
        <v>0.40950000000000003</v>
      </c>
      <c r="N36" s="8">
        <v>0</v>
      </c>
      <c r="O36" s="8">
        <v>0</v>
      </c>
      <c r="P36" s="8">
        <v>0</v>
      </c>
      <c r="Q36" s="8">
        <v>0</v>
      </c>
      <c r="R36" s="8">
        <v>0</v>
      </c>
      <c r="S36" s="8">
        <v>0</v>
      </c>
      <c r="T36" s="8">
        <v>0</v>
      </c>
      <c r="U36" s="8">
        <v>0</v>
      </c>
      <c r="V36" s="8">
        <v>0</v>
      </c>
      <c r="W36" s="8">
        <v>0</v>
      </c>
      <c r="X36" s="9"/>
      <c r="Y36" s="8">
        <v>99.693069951273685</v>
      </c>
      <c r="Z36" s="8">
        <v>145.42502528073484</v>
      </c>
      <c r="AA36" s="8">
        <v>186.34070965305179</v>
      </c>
      <c r="AB36" s="8">
        <v>422.63036839759604</v>
      </c>
      <c r="AC36" s="8">
        <v>227.0407879442125</v>
      </c>
      <c r="AD36" s="8">
        <v>236.65166063337605</v>
      </c>
      <c r="AE36" s="8">
        <v>235.15136195011505</v>
      </c>
      <c r="AF36" s="8">
        <v>272.64591457042781</v>
      </c>
      <c r="AG36" s="8">
        <v>427.1285192366289</v>
      </c>
      <c r="AH36" s="8">
        <v>520.39890552716838</v>
      </c>
      <c r="AI36" s="8">
        <v>601.23779410914869</v>
      </c>
      <c r="AJ36" s="8">
        <v>689.19261075536497</v>
      </c>
      <c r="AK36" s="8">
        <v>596.07159164708446</v>
      </c>
      <c r="AL36" s="8">
        <v>678.98436074133724</v>
      </c>
      <c r="AM36" s="8">
        <v>769.85493182472567</v>
      </c>
      <c r="AN36" s="8">
        <v>769.85493182472567</v>
      </c>
      <c r="AO36" s="8">
        <v>748.94903021094228</v>
      </c>
      <c r="AP36" s="8">
        <v>763.58316134059055</v>
      </c>
      <c r="AQ36" s="8">
        <v>739.19020711582561</v>
      </c>
      <c r="AR36" s="8">
        <v>746.79384534375663</v>
      </c>
      <c r="AS36" s="8">
        <v>1003.7426510758704</v>
      </c>
      <c r="AT36" s="8">
        <v>891.49672941951349</v>
      </c>
      <c r="AU36" s="8">
        <v>1003.7426510758704</v>
      </c>
      <c r="AV36" s="8">
        <v>1003.7426510758704</v>
      </c>
      <c r="AW36" s="8">
        <v>1003.7426510758704</v>
      </c>
      <c r="AX36" s="8">
        <v>966.11202817106039</v>
      </c>
      <c r="AY36" s="8">
        <v>955.34020734815851</v>
      </c>
      <c r="AZ36" s="8">
        <v>707.82314766909769</v>
      </c>
      <c r="BA36" s="8">
        <v>513.39826266091188</v>
      </c>
      <c r="BB36" s="8">
        <v>362.87577104167116</v>
      </c>
      <c r="BC36" s="8">
        <v>195.62855813140374</v>
      </c>
      <c r="BD36" s="8">
        <v>195.62855813140374</v>
      </c>
      <c r="BE36" s="8">
        <v>155.9073450652152</v>
      </c>
      <c r="BF36" s="8">
        <v>0</v>
      </c>
      <c r="BG36" s="8">
        <v>0</v>
      </c>
      <c r="BH36" s="8">
        <v>0</v>
      </c>
      <c r="BI36" s="8">
        <v>0</v>
      </c>
      <c r="BJ36" s="8">
        <v>0</v>
      </c>
      <c r="BK36" s="8">
        <v>0</v>
      </c>
      <c r="BL36" s="8">
        <v>0</v>
      </c>
      <c r="BM36" s="8">
        <v>0</v>
      </c>
      <c r="BN36" s="8">
        <v>0</v>
      </c>
      <c r="BO36" s="8">
        <v>0</v>
      </c>
      <c r="BP36" s="8">
        <v>0</v>
      </c>
      <c r="BQ36" s="8">
        <v>0</v>
      </c>
      <c r="BR36" s="8">
        <v>0</v>
      </c>
      <c r="BS36" s="8">
        <v>0</v>
      </c>
      <c r="BT36" s="8">
        <v>0</v>
      </c>
      <c r="BU36" s="8">
        <v>0</v>
      </c>
      <c r="BV36" s="8">
        <v>0</v>
      </c>
      <c r="BW36" s="8">
        <v>0</v>
      </c>
      <c r="BX36" s="8">
        <v>0</v>
      </c>
    </row>
    <row r="37" spans="1:76">
      <c r="A37" s="3" t="s">
        <v>66</v>
      </c>
      <c r="B37" t="s">
        <v>29</v>
      </c>
      <c r="C37" t="s">
        <v>360</v>
      </c>
      <c r="D37" t="s">
        <v>72</v>
      </c>
      <c r="E37" t="s">
        <v>4974</v>
      </c>
      <c r="F37" s="77" t="s">
        <v>30</v>
      </c>
      <c r="G37" t="s">
        <v>34</v>
      </c>
      <c r="H37" s="3" t="s">
        <v>32</v>
      </c>
      <c r="I37" s="3" t="s">
        <v>63</v>
      </c>
      <c r="J37" s="78"/>
      <c r="K37" s="78"/>
      <c r="L37" s="5"/>
      <c r="M37" s="78">
        <v>1.1000000000000001</v>
      </c>
      <c r="N37" s="8"/>
      <c r="O37" s="8"/>
      <c r="P37" s="8"/>
      <c r="Q37" s="8"/>
      <c r="R37" s="8">
        <v>0</v>
      </c>
      <c r="S37" s="8">
        <v>0</v>
      </c>
      <c r="T37" s="8">
        <v>0</v>
      </c>
      <c r="U37" s="8">
        <v>0</v>
      </c>
      <c r="V37" s="8">
        <v>0</v>
      </c>
      <c r="W37" s="8">
        <v>0</v>
      </c>
      <c r="X37" s="9">
        <v>0</v>
      </c>
      <c r="Y37" s="8">
        <v>13.389986754966896</v>
      </c>
      <c r="Z37" s="8">
        <v>12.324874172185426</v>
      </c>
      <c r="AA37" s="8">
        <v>6.6949933774834385</v>
      </c>
      <c r="AB37" s="8">
        <v>6.6949933774834385</v>
      </c>
      <c r="AC37" s="8">
        <v>6.6949933774834385</v>
      </c>
      <c r="AD37" s="8">
        <v>6.6949933774834385</v>
      </c>
      <c r="AE37" s="8">
        <v>6.6949933774834385</v>
      </c>
      <c r="AF37" s="8">
        <v>5.0212450331125789</v>
      </c>
      <c r="AG37" s="8">
        <v>6.6949933774834385</v>
      </c>
      <c r="AH37" s="8">
        <v>5.0212450331125789</v>
      </c>
      <c r="AI37" s="8">
        <v>6.6949933774834385</v>
      </c>
      <c r="AJ37" s="8">
        <v>6.6949933774834385</v>
      </c>
      <c r="AK37" s="8">
        <v>6.6949933774834385</v>
      </c>
      <c r="AL37" s="8">
        <v>6.6949933774834385</v>
      </c>
      <c r="AM37" s="8">
        <v>6.6949933774834385</v>
      </c>
      <c r="AN37" s="8">
        <v>6.6949933774834385</v>
      </c>
      <c r="AO37" s="8">
        <v>6.6949933774834385</v>
      </c>
      <c r="AP37" s="8">
        <v>6.6949933774834385</v>
      </c>
      <c r="AQ37" s="8">
        <v>5.0212450331125789</v>
      </c>
      <c r="AR37" s="8">
        <v>5.9341986754966838</v>
      </c>
      <c r="AS37" s="8">
        <v>3.6518145695364321</v>
      </c>
      <c r="AT37" s="8">
        <v>11.259761589403961</v>
      </c>
      <c r="AU37" s="8">
        <v>3.6518145695364321</v>
      </c>
      <c r="AV37" s="8">
        <v>3.6518145695364321</v>
      </c>
      <c r="AW37" s="8">
        <v>3.6518145695364321</v>
      </c>
      <c r="AX37" s="8">
        <v>3.6518145695364321</v>
      </c>
      <c r="AY37" s="8">
        <v>2.3584635761589334</v>
      </c>
      <c r="AZ37" s="8">
        <v>0</v>
      </c>
      <c r="BA37" s="8"/>
      <c r="BB37" s="8"/>
      <c r="BC37" s="8"/>
      <c r="BD37" s="8"/>
      <c r="BE37" s="8"/>
      <c r="BF37" s="8"/>
      <c r="BG37" s="8"/>
      <c r="BH37" s="8"/>
      <c r="BI37" s="8"/>
      <c r="BJ37" s="8"/>
      <c r="BK37" s="8"/>
      <c r="BL37" s="8"/>
      <c r="BM37" s="8"/>
      <c r="BN37" s="8"/>
      <c r="BO37" s="8"/>
      <c r="BP37" s="8"/>
      <c r="BQ37" s="8"/>
      <c r="BR37" s="8"/>
      <c r="BS37" s="8"/>
      <c r="BT37" s="8"/>
      <c r="BU37" s="8"/>
      <c r="BV37" s="8"/>
      <c r="BW37" s="8"/>
      <c r="BX37" s="8"/>
    </row>
    <row r="38" spans="1:76">
      <c r="A38" s="3" t="s">
        <v>66</v>
      </c>
      <c r="B38" t="s">
        <v>29</v>
      </c>
      <c r="C38" t="s">
        <v>360</v>
      </c>
      <c r="D38" t="s">
        <v>74</v>
      </c>
      <c r="E38" t="s">
        <v>4975</v>
      </c>
      <c r="F38" s="77" t="s">
        <v>68</v>
      </c>
      <c r="G38" t="s">
        <v>4976</v>
      </c>
      <c r="H38" s="3" t="s">
        <v>69</v>
      </c>
      <c r="I38" s="3" t="s">
        <v>63</v>
      </c>
      <c r="J38" s="78"/>
      <c r="K38" s="78"/>
      <c r="L38" s="5"/>
      <c r="M38" s="78">
        <v>1.1000000000000001</v>
      </c>
      <c r="N38" s="8"/>
      <c r="O38" s="8"/>
      <c r="P38" s="8"/>
      <c r="Q38" s="8"/>
      <c r="R38" s="8"/>
      <c r="S38" s="8"/>
      <c r="T38" s="8">
        <v>0</v>
      </c>
      <c r="U38" s="8">
        <v>0</v>
      </c>
      <c r="V38" s="8">
        <v>0</v>
      </c>
      <c r="W38" s="8">
        <v>0</v>
      </c>
      <c r="X38" s="9">
        <v>0</v>
      </c>
      <c r="Y38" s="8">
        <v>43.665885814889421</v>
      </c>
      <c r="Z38" s="8">
        <v>29.298227867203121</v>
      </c>
      <c r="AA38" s="8">
        <v>29.298227867203121</v>
      </c>
      <c r="AB38" s="8">
        <v>31.657097082495071</v>
      </c>
      <c r="AC38" s="8">
        <v>25.438260060362161</v>
      </c>
      <c r="AD38" s="8">
        <v>21.792734909456748</v>
      </c>
      <c r="AE38" s="8">
        <v>21.792734909456748</v>
      </c>
      <c r="AF38" s="8">
        <v>10.212831488933595</v>
      </c>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row>
    <row r="39" spans="1:76">
      <c r="A39" s="3" t="s">
        <v>66</v>
      </c>
      <c r="B39" t="s">
        <v>29</v>
      </c>
      <c r="C39" t="s">
        <v>360</v>
      </c>
      <c r="D39" t="s">
        <v>5182</v>
      </c>
      <c r="E39" t="s">
        <v>5183</v>
      </c>
      <c r="F39" s="77" t="s">
        <v>4971</v>
      </c>
      <c r="G39" t="s">
        <v>4998</v>
      </c>
      <c r="H39" s="3" t="s">
        <v>5185</v>
      </c>
      <c r="I39" s="3" t="s">
        <v>63</v>
      </c>
      <c r="J39" s="78"/>
      <c r="K39" s="78"/>
      <c r="L39" s="5"/>
      <c r="M39" s="78">
        <v>1.1000000000000001</v>
      </c>
      <c r="N39" s="8"/>
      <c r="O39" s="8"/>
      <c r="P39" s="8">
        <v>0</v>
      </c>
      <c r="Q39" s="8">
        <v>0</v>
      </c>
      <c r="R39" s="8">
        <v>0</v>
      </c>
      <c r="S39" s="8">
        <v>0</v>
      </c>
      <c r="T39" s="8">
        <v>0</v>
      </c>
      <c r="U39" s="8">
        <v>0</v>
      </c>
      <c r="V39" s="8">
        <v>0</v>
      </c>
      <c r="W39" s="8">
        <v>0</v>
      </c>
      <c r="X39" s="9">
        <v>0</v>
      </c>
      <c r="Y39" s="8">
        <v>4.9995031847133768</v>
      </c>
      <c r="Z39" s="8">
        <v>4.9995031847133768</v>
      </c>
      <c r="AA39" s="8">
        <v>4.9995031847133768</v>
      </c>
      <c r="AB39" s="8">
        <v>4.9995031847133768</v>
      </c>
      <c r="AC39" s="8">
        <v>9.5339363057324835</v>
      </c>
      <c r="AD39" s="8">
        <v>9.5339363057324835</v>
      </c>
      <c r="AE39" s="8">
        <v>11.859286624203815</v>
      </c>
      <c r="AF39" s="8">
        <v>11.859286624203815</v>
      </c>
      <c r="AG39" s="8">
        <v>6.2784458598726101</v>
      </c>
      <c r="AH39" s="8">
        <v>8.6037961783439538</v>
      </c>
      <c r="AI39" s="8">
        <v>8.6037961783439538</v>
      </c>
      <c r="AJ39" s="8">
        <v>8.3712611464968187</v>
      </c>
      <c r="AK39" s="8">
        <v>13.370764331210195</v>
      </c>
      <c r="AL39" s="8">
        <v>1.5114777070063687</v>
      </c>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row>
    <row r="40" spans="1:76">
      <c r="A40" s="3" t="s">
        <v>66</v>
      </c>
      <c r="B40" t="s">
        <v>29</v>
      </c>
      <c r="C40" t="s">
        <v>360</v>
      </c>
      <c r="D40" t="s">
        <v>4967</v>
      </c>
      <c r="E40" t="s">
        <v>4968</v>
      </c>
      <c r="F40" s="77" t="s">
        <v>4973</v>
      </c>
      <c r="G40" t="s">
        <v>4983</v>
      </c>
      <c r="H40" s="3" t="s">
        <v>5444</v>
      </c>
      <c r="I40" s="3" t="s">
        <v>359</v>
      </c>
      <c r="J40" s="78"/>
      <c r="K40" s="78"/>
      <c r="L40" s="5"/>
      <c r="M40" s="78">
        <v>1.1000000000000001</v>
      </c>
      <c r="N40" s="8">
        <v>0</v>
      </c>
      <c r="O40" s="8">
        <v>0</v>
      </c>
      <c r="P40" s="8">
        <v>0</v>
      </c>
      <c r="Q40" s="8">
        <v>0</v>
      </c>
      <c r="R40" s="8">
        <v>0</v>
      </c>
      <c r="S40" s="8">
        <v>0</v>
      </c>
      <c r="T40" s="8">
        <v>0</v>
      </c>
      <c r="U40" s="8">
        <v>0</v>
      </c>
      <c r="V40" s="8">
        <v>0</v>
      </c>
      <c r="W40" s="8">
        <v>0</v>
      </c>
      <c r="X40" s="9"/>
      <c r="Y40" s="8">
        <v>67.812844137640099</v>
      </c>
      <c r="Z40" s="8">
        <v>70.200450144787936</v>
      </c>
      <c r="AA40" s="8">
        <v>83.499420150307117</v>
      </c>
      <c r="AB40" s="8">
        <v>149.5515783121825</v>
      </c>
      <c r="AC40" s="8">
        <v>128.59246996744096</v>
      </c>
      <c r="AD40" s="8">
        <v>129.8574297802781</v>
      </c>
      <c r="AE40" s="8">
        <v>131.57612215519771</v>
      </c>
      <c r="AF40" s="8">
        <v>126.22300841431455</v>
      </c>
      <c r="AG40" s="8">
        <v>149.48580410321503</v>
      </c>
      <c r="AH40" s="8">
        <v>172.4730908626473</v>
      </c>
      <c r="AI40" s="8">
        <v>196.44982980805781</v>
      </c>
      <c r="AJ40" s="8">
        <v>214.8221893336617</v>
      </c>
      <c r="AK40" s="8">
        <v>209.82268614894832</v>
      </c>
      <c r="AL40" s="8">
        <v>180.60575562198261</v>
      </c>
      <c r="AM40" s="8">
        <v>190.65766782116563</v>
      </c>
      <c r="AN40" s="8">
        <v>190.65766782116563</v>
      </c>
      <c r="AO40" s="8">
        <v>185.26908516012668</v>
      </c>
      <c r="AP40" s="8">
        <v>194.4974238217977</v>
      </c>
      <c r="AQ40" s="8">
        <v>195.00590419420695</v>
      </c>
      <c r="AR40" s="8">
        <v>196.03992780730073</v>
      </c>
      <c r="AS40" s="8">
        <v>237.99353691219059</v>
      </c>
      <c r="AT40" s="8">
        <v>245.06921707389316</v>
      </c>
      <c r="AU40" s="8">
        <v>240.99113144471437</v>
      </c>
      <c r="AV40" s="8">
        <v>240.99113144471437</v>
      </c>
      <c r="AW40" s="8">
        <v>238.43754778522782</v>
      </c>
      <c r="AX40" s="8">
        <v>246.19627299388821</v>
      </c>
      <c r="AY40" s="8">
        <v>242.67012568462661</v>
      </c>
      <c r="AZ40" s="8">
        <v>177.50454135064803</v>
      </c>
      <c r="BA40" s="8">
        <v>127.39072260298548</v>
      </c>
      <c r="BB40" s="8">
        <v>94.466169860323902</v>
      </c>
      <c r="BC40" s="8">
        <v>60.805768112112276</v>
      </c>
      <c r="BD40" s="8">
        <v>60.805768112112276</v>
      </c>
      <c r="BE40" s="8">
        <v>50.5674610561382</v>
      </c>
      <c r="BF40" s="8">
        <v>0</v>
      </c>
      <c r="BG40" s="8">
        <v>0</v>
      </c>
      <c r="BH40" s="8">
        <v>0</v>
      </c>
      <c r="BI40" s="8">
        <v>0</v>
      </c>
      <c r="BJ40" s="8">
        <v>0</v>
      </c>
      <c r="BK40" s="8">
        <v>0</v>
      </c>
      <c r="BL40" s="8">
        <v>0</v>
      </c>
      <c r="BM40" s="8">
        <v>0</v>
      </c>
      <c r="BN40" s="8">
        <v>0</v>
      </c>
      <c r="BO40" s="8">
        <v>0</v>
      </c>
      <c r="BP40" s="8">
        <v>0</v>
      </c>
      <c r="BQ40" s="8">
        <v>0</v>
      </c>
      <c r="BR40" s="8">
        <v>0</v>
      </c>
      <c r="BS40" s="8">
        <v>0</v>
      </c>
      <c r="BT40" s="8">
        <v>0</v>
      </c>
      <c r="BU40" s="8">
        <v>0</v>
      </c>
      <c r="BV40" s="8">
        <v>0</v>
      </c>
      <c r="BW40" s="8">
        <v>0</v>
      </c>
      <c r="BX40" s="8">
        <v>0</v>
      </c>
    </row>
    <row r="42" spans="1:76">
      <c r="A42" s="3" t="s">
        <v>66</v>
      </c>
      <c r="B42" t="s">
        <v>5288</v>
      </c>
      <c r="D42" t="s">
        <v>4967</v>
      </c>
      <c r="E42" t="s">
        <v>4968</v>
      </c>
      <c r="F42" s="77" t="s">
        <v>4973</v>
      </c>
      <c r="G42" t="s">
        <v>4983</v>
      </c>
      <c r="H42" s="3" t="s">
        <v>5444</v>
      </c>
      <c r="N42" s="8">
        <f>+SUMPRODUCT($M$2:$M$40,N2:N40)</f>
        <v>0</v>
      </c>
      <c r="O42" s="8">
        <f t="shared" ref="O42:BX42" si="0">+SUMPRODUCT($M$2:$M$40,O2:O40)</f>
        <v>0</v>
      </c>
      <c r="P42" s="8">
        <f t="shared" si="0"/>
        <v>5234.0988400295028</v>
      </c>
      <c r="Q42" s="8">
        <f t="shared" si="0"/>
        <v>12373.759459970497</v>
      </c>
      <c r="R42" s="8">
        <f t="shared" si="0"/>
        <v>4828.4321675080637</v>
      </c>
      <c r="S42" s="8">
        <f t="shared" si="0"/>
        <v>6541.4136866466497</v>
      </c>
      <c r="T42" s="8">
        <f t="shared" si="0"/>
        <v>7685.1291783765637</v>
      </c>
      <c r="U42" s="8">
        <f t="shared" si="0"/>
        <v>12356.825751740002</v>
      </c>
      <c r="V42" s="8">
        <f t="shared" si="0"/>
        <v>12244.433656249999</v>
      </c>
      <c r="W42" s="8">
        <f t="shared" si="0"/>
        <v>11172.333681406548</v>
      </c>
      <c r="X42" s="8">
        <f t="shared" si="0"/>
        <v>12760.185508016772</v>
      </c>
      <c r="Y42" s="8">
        <f t="shared" si="0"/>
        <v>29049.631550265454</v>
      </c>
      <c r="Z42" s="8">
        <f t="shared" si="0"/>
        <v>58812.237681487859</v>
      </c>
      <c r="AA42" s="8">
        <f t="shared" si="0"/>
        <v>58441.62028061397</v>
      </c>
      <c r="AB42" s="8">
        <f t="shared" si="0"/>
        <v>71043.543301074722</v>
      </c>
      <c r="AC42" s="8">
        <f t="shared" si="0"/>
        <v>71776.729043089843</v>
      </c>
      <c r="AD42" s="8">
        <f t="shared" si="0"/>
        <v>71436.599134082513</v>
      </c>
      <c r="AE42" s="8">
        <f t="shared" si="0"/>
        <v>154804.8946163115</v>
      </c>
      <c r="AF42" s="8">
        <f t="shared" si="0"/>
        <v>154895.17163847806</v>
      </c>
      <c r="AG42" s="8">
        <f t="shared" si="0"/>
        <v>157913.1363085419</v>
      </c>
      <c r="AH42" s="8">
        <f t="shared" si="0"/>
        <v>165072.6097391962</v>
      </c>
      <c r="AI42" s="8">
        <f t="shared" si="0"/>
        <v>155578.09043373514</v>
      </c>
      <c r="AJ42" s="8">
        <f t="shared" si="0"/>
        <v>153974.83653116986</v>
      </c>
      <c r="AK42" s="8">
        <f t="shared" si="0"/>
        <v>161584.99002319862</v>
      </c>
      <c r="AL42" s="8">
        <f t="shared" si="0"/>
        <v>149267.93020553017</v>
      </c>
      <c r="AM42" s="8">
        <f t="shared" si="0"/>
        <v>60143.604227510798</v>
      </c>
      <c r="AN42" s="8">
        <f t="shared" si="0"/>
        <v>57278.951205531877</v>
      </c>
      <c r="AO42" s="8">
        <f t="shared" si="0"/>
        <v>57787.819729462026</v>
      </c>
      <c r="AP42" s="8">
        <f t="shared" si="0"/>
        <v>56048.42688274286</v>
      </c>
      <c r="AQ42" s="8">
        <f t="shared" si="0"/>
        <v>150091.35073641367</v>
      </c>
      <c r="AR42" s="8">
        <f t="shared" si="0"/>
        <v>158408.37379113075</v>
      </c>
      <c r="AS42" s="8">
        <f t="shared" si="0"/>
        <v>151238.02232977908</v>
      </c>
      <c r="AT42" s="8">
        <f t="shared" si="0"/>
        <v>154790.90909268134</v>
      </c>
      <c r="AU42" s="8">
        <f t="shared" si="0"/>
        <v>152742.08316731695</v>
      </c>
      <c r="AV42" s="8">
        <f t="shared" si="0"/>
        <v>149000.61040383874</v>
      </c>
      <c r="AW42" s="8">
        <f t="shared" si="0"/>
        <v>127989.15032323099</v>
      </c>
      <c r="AX42" s="8">
        <f t="shared" si="0"/>
        <v>140836.59590938696</v>
      </c>
      <c r="AY42" s="8">
        <f t="shared" si="0"/>
        <v>57271.505276774515</v>
      </c>
      <c r="AZ42" s="8">
        <f t="shared" si="0"/>
        <v>45865.991482521669</v>
      </c>
      <c r="BA42" s="8">
        <f t="shared" si="0"/>
        <v>32715.201210162224</v>
      </c>
      <c r="BB42" s="8">
        <f t="shared" si="0"/>
        <v>40937.936451602567</v>
      </c>
      <c r="BC42" s="8">
        <f t="shared" si="0"/>
        <v>40785.642370954592</v>
      </c>
      <c r="BD42" s="8">
        <f t="shared" si="0"/>
        <v>40559.406370954588</v>
      </c>
      <c r="BE42" s="8">
        <f t="shared" si="0"/>
        <v>39790.87115830378</v>
      </c>
      <c r="BF42" s="8">
        <f t="shared" si="0"/>
        <v>33525.182746285711</v>
      </c>
      <c r="BG42" s="8">
        <f t="shared" si="0"/>
        <v>32964.737146285712</v>
      </c>
      <c r="BH42" s="8">
        <f t="shared" si="0"/>
        <v>32570.390746285713</v>
      </c>
      <c r="BI42" s="8">
        <f t="shared" si="0"/>
        <v>26820.197146285715</v>
      </c>
      <c r="BJ42" s="8">
        <f t="shared" si="0"/>
        <v>21524.744746285713</v>
      </c>
      <c r="BK42" s="8">
        <f t="shared" si="0"/>
        <v>7840.7667462857116</v>
      </c>
      <c r="BL42" s="8">
        <f t="shared" si="0"/>
        <v>0</v>
      </c>
      <c r="BM42" s="8">
        <f t="shared" si="0"/>
        <v>0</v>
      </c>
      <c r="BN42" s="8">
        <f t="shared" si="0"/>
        <v>0</v>
      </c>
      <c r="BO42" s="8">
        <f t="shared" si="0"/>
        <v>0</v>
      </c>
      <c r="BP42" s="8">
        <f t="shared" si="0"/>
        <v>0</v>
      </c>
      <c r="BQ42" s="8">
        <f t="shared" si="0"/>
        <v>0</v>
      </c>
      <c r="BR42" s="8">
        <f t="shared" si="0"/>
        <v>0</v>
      </c>
      <c r="BS42" s="8">
        <f t="shared" si="0"/>
        <v>0</v>
      </c>
      <c r="BT42" s="8">
        <f t="shared" si="0"/>
        <v>0</v>
      </c>
      <c r="BU42" s="8">
        <f t="shared" si="0"/>
        <v>0</v>
      </c>
      <c r="BV42" s="8">
        <f t="shared" si="0"/>
        <v>0</v>
      </c>
      <c r="BW42" s="8">
        <f t="shared" si="0"/>
        <v>0</v>
      </c>
      <c r="BX42" s="8">
        <f t="shared" si="0"/>
        <v>0</v>
      </c>
    </row>
  </sheetData>
  <autoFilter ref="A1:BX40" xr:uid="{08FDE27B-04D3-4F22-B832-380E369C69D0}">
    <sortState xmlns:xlrd2="http://schemas.microsoft.com/office/spreadsheetml/2017/richdata2" ref="A2:BX40">
      <sortCondition ref="B1:B40"/>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7C55-CBB8-47DA-A060-FE8636154A55}">
  <sheetPr codeName="Sheet12">
    <tabColor theme="6" tint="0.79998168889431442"/>
  </sheetPr>
  <dimension ref="A1:BX65"/>
  <sheetViews>
    <sheetView zoomScale="85" zoomScaleNormal="85" workbookViewId="0">
      <selection activeCell="J21" sqref="J21"/>
    </sheetView>
  </sheetViews>
  <sheetFormatPr defaultRowHeight="14.5"/>
  <cols>
    <col min="1" max="1" width="11.08984375" customWidth="1"/>
    <col min="2" max="2" width="22.7265625" customWidth="1"/>
    <col min="3" max="3" width="39.90625" customWidth="1"/>
    <col min="4" max="4" width="16.26953125" bestFit="1" customWidth="1"/>
    <col min="5" max="5" width="26.453125" customWidth="1"/>
    <col min="7" max="7" width="21.6328125" bestFit="1" customWidth="1"/>
    <col min="8" max="8" width="9.26953125" customWidth="1"/>
    <col min="9" max="9" width="18.54296875" bestFit="1" customWidth="1"/>
    <col min="10" max="10" width="15.81640625" customWidth="1"/>
    <col min="11" max="12" width="16.54296875" customWidth="1"/>
    <col min="13" max="13" width="17.54296875" customWidth="1"/>
    <col min="14" max="76" width="11.81640625"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2619</v>
      </c>
      <c r="C2" t="s">
        <v>140</v>
      </c>
      <c r="D2" t="s">
        <v>4967</v>
      </c>
      <c r="E2" t="s">
        <v>4968</v>
      </c>
      <c r="F2" s="77" t="s">
        <v>4973</v>
      </c>
      <c r="G2" t="s">
        <v>4983</v>
      </c>
      <c r="H2" s="3" t="s">
        <v>5444</v>
      </c>
      <c r="I2" s="3" t="s">
        <v>139</v>
      </c>
      <c r="J2" s="78"/>
      <c r="K2" s="78"/>
      <c r="L2" s="5"/>
      <c r="M2" s="78">
        <v>1.05</v>
      </c>
      <c r="N2" s="8">
        <v>0</v>
      </c>
      <c r="O2" s="8">
        <v>0</v>
      </c>
      <c r="P2" s="8">
        <v>0</v>
      </c>
      <c r="Q2" s="8">
        <v>0</v>
      </c>
      <c r="R2" s="8">
        <v>0</v>
      </c>
      <c r="S2" s="8">
        <v>0</v>
      </c>
      <c r="T2" s="8">
        <v>0</v>
      </c>
      <c r="U2" s="8">
        <v>0</v>
      </c>
      <c r="V2" s="8">
        <v>0</v>
      </c>
      <c r="W2" s="8">
        <v>0</v>
      </c>
      <c r="X2" s="9">
        <v>0</v>
      </c>
      <c r="Y2" s="8">
        <v>0</v>
      </c>
      <c r="Z2" s="8">
        <v>0</v>
      </c>
      <c r="AA2" s="8">
        <v>0</v>
      </c>
      <c r="AB2" s="8">
        <v>0</v>
      </c>
      <c r="AC2" s="8">
        <v>0</v>
      </c>
      <c r="AD2" s="8">
        <v>0</v>
      </c>
      <c r="AE2" s="8">
        <v>10000</v>
      </c>
      <c r="AF2" s="8">
        <v>10000</v>
      </c>
      <c r="AG2" s="8">
        <v>10000</v>
      </c>
      <c r="AH2" s="8">
        <v>10000</v>
      </c>
      <c r="AI2" s="8">
        <v>10000</v>
      </c>
      <c r="AJ2" s="8">
        <v>10000</v>
      </c>
      <c r="AK2" s="8">
        <v>10000</v>
      </c>
      <c r="AL2" s="8"/>
      <c r="AM2" s="8"/>
      <c r="AN2" s="8"/>
      <c r="AO2" s="8"/>
      <c r="AP2" s="8"/>
      <c r="AQ2" s="8"/>
      <c r="AR2" s="8"/>
      <c r="AS2" s="8"/>
      <c r="AT2" s="8">
        <v>10000</v>
      </c>
      <c r="AU2" s="8">
        <v>10000</v>
      </c>
      <c r="AV2" s="8">
        <v>10000</v>
      </c>
      <c r="AW2" s="8">
        <v>8520</v>
      </c>
      <c r="AX2" s="8"/>
      <c r="AY2" s="8"/>
      <c r="AZ2" s="8"/>
      <c r="BA2" s="8"/>
      <c r="BB2" s="8"/>
      <c r="BC2" s="8"/>
      <c r="BD2" s="8"/>
      <c r="BE2" s="8">
        <v>0</v>
      </c>
      <c r="BF2" s="8">
        <v>0</v>
      </c>
      <c r="BG2" s="8">
        <v>0</v>
      </c>
      <c r="BH2" s="8">
        <v>0</v>
      </c>
      <c r="BI2" s="8">
        <v>0</v>
      </c>
      <c r="BJ2" s="8">
        <v>0</v>
      </c>
      <c r="BK2" s="8">
        <v>0</v>
      </c>
      <c r="BL2" s="8">
        <v>0</v>
      </c>
      <c r="BM2" s="8">
        <v>0</v>
      </c>
      <c r="BN2" s="8">
        <v>0</v>
      </c>
      <c r="BO2" s="8">
        <v>0</v>
      </c>
      <c r="BP2" s="8">
        <v>0</v>
      </c>
      <c r="BQ2" s="8">
        <v>0</v>
      </c>
      <c r="BR2" s="8">
        <v>0</v>
      </c>
      <c r="BS2" s="8">
        <v>0</v>
      </c>
      <c r="BT2" s="8">
        <v>0</v>
      </c>
      <c r="BU2" s="8">
        <v>0</v>
      </c>
      <c r="BV2" s="8">
        <v>0</v>
      </c>
      <c r="BW2" s="8">
        <v>0</v>
      </c>
      <c r="BX2" s="8">
        <v>0</v>
      </c>
    </row>
    <row r="3" spans="1:76">
      <c r="A3" s="3" t="s">
        <v>66</v>
      </c>
      <c r="B3" t="s">
        <v>6</v>
      </c>
      <c r="C3" t="s">
        <v>152</v>
      </c>
      <c r="D3" t="s">
        <v>71</v>
      </c>
      <c r="E3" t="s">
        <v>4974</v>
      </c>
      <c r="F3" s="77" t="s">
        <v>30</v>
      </c>
      <c r="G3" t="s">
        <v>34</v>
      </c>
      <c r="H3" s="3" t="s">
        <v>32</v>
      </c>
      <c r="I3" s="3" t="s">
        <v>40</v>
      </c>
      <c r="J3" s="78"/>
      <c r="K3" s="78"/>
      <c r="L3" s="5"/>
      <c r="M3" s="78">
        <v>1.2</v>
      </c>
      <c r="N3" s="8">
        <v>0</v>
      </c>
      <c r="O3" s="8">
        <v>0</v>
      </c>
      <c r="P3" s="8">
        <v>0</v>
      </c>
      <c r="Q3" s="8">
        <v>0</v>
      </c>
      <c r="R3" s="8">
        <v>80.261431251402939</v>
      </c>
      <c r="S3" s="8">
        <v>94.483580473484935</v>
      </c>
      <c r="T3" s="8">
        <v>107.49298827511211</v>
      </c>
      <c r="U3" s="8">
        <v>0.8800000000000523</v>
      </c>
      <c r="V3" s="8">
        <v>68.738999999999976</v>
      </c>
      <c r="W3" s="8">
        <v>2.9211419536357495</v>
      </c>
      <c r="X3" s="9">
        <v>8.3738580463642105</v>
      </c>
      <c r="Y3" s="8">
        <v>225.26743350213189</v>
      </c>
      <c r="Z3" s="8">
        <v>385.45763522702151</v>
      </c>
      <c r="AA3" s="8">
        <v>429.21354583098196</v>
      </c>
      <c r="AB3" s="8">
        <v>405.24869638740756</v>
      </c>
      <c r="AC3" s="8">
        <v>544.34324405305142</v>
      </c>
      <c r="AD3" s="8">
        <v>765.53992679489147</v>
      </c>
      <c r="AE3" s="8">
        <v>506.77006985415778</v>
      </c>
      <c r="AF3" s="8">
        <v>493.88623381418734</v>
      </c>
      <c r="AG3" s="8">
        <v>662.9292235283699</v>
      </c>
      <c r="AH3" s="8">
        <v>845.05313011155067</v>
      </c>
      <c r="AI3" s="8">
        <v>839.41562964727382</v>
      </c>
      <c r="AJ3" s="8">
        <v>839.41562964727382</v>
      </c>
      <c r="AK3" s="8">
        <v>734.07204304544655</v>
      </c>
      <c r="AL3" s="8">
        <v>566.72666033682685</v>
      </c>
      <c r="AM3" s="8">
        <v>435.99269074634611</v>
      </c>
      <c r="AN3" s="8">
        <v>396.59361193131554</v>
      </c>
      <c r="AO3" s="8">
        <v>409.38728259210939</v>
      </c>
      <c r="AP3" s="8">
        <v>462.95448194353503</v>
      </c>
      <c r="AQ3" s="8">
        <v>468.59198240781177</v>
      </c>
      <c r="AR3" s="8">
        <v>468.59198240781177</v>
      </c>
      <c r="AS3" s="8">
        <v>468.59198240781177</v>
      </c>
      <c r="AT3" s="8">
        <v>437.01335912753029</v>
      </c>
      <c r="AU3" s="8">
        <v>457.31698147925852</v>
      </c>
      <c r="AV3" s="8">
        <v>457.31698147925852</v>
      </c>
      <c r="AW3" s="8">
        <v>159.22874057825726</v>
      </c>
      <c r="AX3" s="8">
        <v>165.94705411303727</v>
      </c>
      <c r="AY3" s="8">
        <v>165.94705411303727</v>
      </c>
      <c r="AZ3" s="8">
        <v>159.22874057825726</v>
      </c>
      <c r="BA3" s="8"/>
      <c r="BB3" s="8"/>
      <c r="BC3" s="8"/>
      <c r="BD3" s="8"/>
      <c r="BE3" s="8"/>
      <c r="BF3" s="8"/>
      <c r="BG3" s="8"/>
      <c r="BH3" s="8"/>
      <c r="BI3" s="8"/>
      <c r="BJ3" s="8"/>
      <c r="BK3" s="8"/>
      <c r="BL3" s="8"/>
      <c r="BM3" s="8"/>
      <c r="BN3" s="8"/>
      <c r="BO3" s="8"/>
      <c r="BP3" s="8"/>
      <c r="BQ3" s="8"/>
      <c r="BR3" s="8"/>
      <c r="BS3" s="8"/>
      <c r="BT3" s="8"/>
      <c r="BU3" s="8"/>
      <c r="BV3" s="8"/>
      <c r="BW3" s="8"/>
      <c r="BX3" s="8"/>
    </row>
    <row r="4" spans="1:76">
      <c r="A4" s="3" t="s">
        <v>66</v>
      </c>
      <c r="B4" t="s">
        <v>6</v>
      </c>
      <c r="C4" t="s">
        <v>152</v>
      </c>
      <c r="D4" t="s">
        <v>73</v>
      </c>
      <c r="E4" t="s">
        <v>4975</v>
      </c>
      <c r="F4" s="77" t="s">
        <v>68</v>
      </c>
      <c r="G4" t="s">
        <v>4976</v>
      </c>
      <c r="H4" s="3" t="s">
        <v>69</v>
      </c>
      <c r="I4" s="3" t="s">
        <v>40</v>
      </c>
      <c r="J4" s="78"/>
      <c r="K4" s="78"/>
      <c r="L4" s="5"/>
      <c r="M4" s="78">
        <v>1.2</v>
      </c>
      <c r="N4" s="8"/>
      <c r="O4" s="8"/>
      <c r="P4" s="8"/>
      <c r="Q4" s="8"/>
      <c r="R4" s="8">
        <v>0</v>
      </c>
      <c r="S4" s="8">
        <v>0</v>
      </c>
      <c r="T4" s="8">
        <v>0</v>
      </c>
      <c r="U4" s="8">
        <v>0</v>
      </c>
      <c r="V4" s="8">
        <v>0</v>
      </c>
      <c r="W4" s="8">
        <v>0</v>
      </c>
      <c r="X4" s="9">
        <v>0</v>
      </c>
      <c r="Y4" s="8">
        <v>33.754262090849188</v>
      </c>
      <c r="Z4" s="8">
        <v>61.676540127458431</v>
      </c>
      <c r="AA4" s="8">
        <v>71.263385141857711</v>
      </c>
      <c r="AB4" s="8">
        <v>65.557257262821864</v>
      </c>
      <c r="AC4" s="8">
        <v>91.827492548967015</v>
      </c>
      <c r="AD4" s="8">
        <v>136.83671977447659</v>
      </c>
      <c r="AE4" s="8">
        <v>88.577519028493441</v>
      </c>
      <c r="AF4" s="8">
        <v>86.470507632684644</v>
      </c>
      <c r="AG4" s="8">
        <v>116.82692923886353</v>
      </c>
      <c r="AH4" s="8">
        <v>150.08442947392086</v>
      </c>
      <c r="AI4" s="8">
        <v>147.97741807811209</v>
      </c>
      <c r="AJ4" s="8">
        <v>147.97741807811209</v>
      </c>
      <c r="AK4" s="8">
        <v>130.17053258936372</v>
      </c>
      <c r="AL4" s="8">
        <v>97.829022826881896</v>
      </c>
      <c r="AM4" s="8">
        <v>73.629190070265608</v>
      </c>
      <c r="AN4" s="8">
        <v>65.104629967919806</v>
      </c>
      <c r="AO4" s="8">
        <v>67.614489915591378</v>
      </c>
      <c r="AP4" s="8">
        <v>81.133757069472097</v>
      </c>
      <c r="AQ4" s="8">
        <v>83.240768465280908</v>
      </c>
      <c r="AR4" s="8">
        <v>83.240768465280908</v>
      </c>
      <c r="AS4" s="8">
        <v>83.240768465280908</v>
      </c>
      <c r="AT4" s="8">
        <v>107.0748798854768</v>
      </c>
      <c r="AU4" s="8">
        <v>79.026745673663058</v>
      </c>
      <c r="AV4" s="8">
        <v>79.026745673663058</v>
      </c>
      <c r="AW4" s="8">
        <v>22.824511516143605</v>
      </c>
      <c r="AX4" s="8">
        <v>25.344399711477937</v>
      </c>
      <c r="AY4" s="8">
        <v>25.344399711477937</v>
      </c>
      <c r="AZ4" s="8">
        <v>22.824511516143605</v>
      </c>
      <c r="BA4" s="8"/>
      <c r="BB4" s="8"/>
      <c r="BC4" s="8"/>
      <c r="BD4" s="8"/>
      <c r="BE4" s="8"/>
      <c r="BF4" s="8"/>
      <c r="BG4" s="8"/>
      <c r="BH4" s="8"/>
      <c r="BI4" s="8"/>
      <c r="BJ4" s="8"/>
      <c r="BK4" s="8"/>
      <c r="BL4" s="8"/>
      <c r="BM4" s="8"/>
      <c r="BN4" s="8"/>
      <c r="BO4" s="8"/>
      <c r="BP4" s="8"/>
      <c r="BQ4" s="8"/>
      <c r="BR4" s="8"/>
      <c r="BS4" s="8"/>
      <c r="BT4" s="8"/>
      <c r="BU4" s="8"/>
      <c r="BV4" s="8"/>
      <c r="BW4" s="8"/>
      <c r="BX4" s="8"/>
    </row>
    <row r="5" spans="1:76">
      <c r="A5" s="3" t="s">
        <v>66</v>
      </c>
      <c r="B5" t="s">
        <v>6</v>
      </c>
      <c r="C5" t="s">
        <v>152</v>
      </c>
      <c r="D5" t="s">
        <v>5181</v>
      </c>
      <c r="E5" t="s">
        <v>5183</v>
      </c>
      <c r="F5" s="77" t="s">
        <v>4971</v>
      </c>
      <c r="G5" t="s">
        <v>4998</v>
      </c>
      <c r="H5" s="3" t="s">
        <v>5185</v>
      </c>
      <c r="I5" s="3" t="s">
        <v>40</v>
      </c>
      <c r="J5" s="78"/>
      <c r="K5" s="78"/>
      <c r="L5" s="5"/>
      <c r="M5" s="78">
        <v>1.2</v>
      </c>
      <c r="N5" s="8"/>
      <c r="O5" s="8"/>
      <c r="P5" s="8"/>
      <c r="Q5" s="8"/>
      <c r="R5" s="8"/>
      <c r="S5" s="8"/>
      <c r="T5" s="8">
        <v>0</v>
      </c>
      <c r="U5" s="8">
        <v>0</v>
      </c>
      <c r="V5" s="8">
        <v>0</v>
      </c>
      <c r="W5" s="8">
        <v>0</v>
      </c>
      <c r="X5" s="9">
        <v>0</v>
      </c>
      <c r="Y5" s="8">
        <v>9.4288405307312981</v>
      </c>
      <c r="Z5" s="8">
        <v>17.228587601288755</v>
      </c>
      <c r="AA5" s="8">
        <v>19.90655557434993</v>
      </c>
      <c r="AB5" s="8">
        <v>18.312618498356947</v>
      </c>
      <c r="AC5" s="8">
        <v>25.650887619784552</v>
      </c>
      <c r="AD5" s="8">
        <v>38.223665089443124</v>
      </c>
      <c r="AE5" s="8">
        <v>24.743047241844483</v>
      </c>
      <c r="AF5" s="8">
        <v>31.400814938494054</v>
      </c>
      <c r="AG5" s="8">
        <v>32.634174686547304</v>
      </c>
      <c r="AH5" s="8">
        <v>41.924250864871645</v>
      </c>
      <c r="AI5" s="8">
        <v>41.335682985827397</v>
      </c>
      <c r="AJ5" s="8">
        <v>41.335682985827397</v>
      </c>
      <c r="AK5" s="8">
        <v>36.361547181273131</v>
      </c>
      <c r="AL5" s="8">
        <v>27.327341745148349</v>
      </c>
      <c r="AM5" s="8">
        <v>20.567414263446373</v>
      </c>
      <c r="AN5" s="8">
        <v>18.186182596069969</v>
      </c>
      <c r="AO5" s="8">
        <v>18.887281293987598</v>
      </c>
      <c r="AP5" s="8">
        <v>22.66372332501788</v>
      </c>
      <c r="AQ5" s="8">
        <v>23.252291204062129</v>
      </c>
      <c r="AR5" s="8">
        <v>23.252291204062129</v>
      </c>
      <c r="AS5" s="8">
        <v>23.252291204062129</v>
      </c>
      <c r="AT5" s="8">
        <v>22.66372332501788</v>
      </c>
      <c r="AU5" s="8">
        <v>22.075155445973564</v>
      </c>
      <c r="AV5" s="8">
        <v>22.075155445973564</v>
      </c>
      <c r="AW5" s="8">
        <v>6.3757483039720002</v>
      </c>
      <c r="AX5" s="8">
        <v>7.0796482702971693</v>
      </c>
      <c r="AY5" s="8">
        <v>7.0796482702971693</v>
      </c>
      <c r="AZ5" s="8">
        <v>6.3757483039720002</v>
      </c>
      <c r="BA5" s="8"/>
      <c r="BB5" s="8"/>
      <c r="BC5" s="8"/>
      <c r="BD5" s="8"/>
      <c r="BE5" s="8"/>
      <c r="BF5" s="8"/>
      <c r="BG5" s="8"/>
      <c r="BH5" s="8"/>
      <c r="BI5" s="8"/>
      <c r="BJ5" s="8"/>
      <c r="BK5" s="8"/>
      <c r="BL5" s="8"/>
      <c r="BM5" s="8"/>
      <c r="BN5" s="8"/>
      <c r="BO5" s="8"/>
      <c r="BP5" s="8"/>
      <c r="BQ5" s="8"/>
      <c r="BR5" s="8"/>
      <c r="BS5" s="8"/>
      <c r="BT5" s="8"/>
      <c r="BU5" s="8"/>
      <c r="BV5" s="8"/>
      <c r="BW5" s="8"/>
      <c r="BX5" s="8"/>
    </row>
    <row r="6" spans="1:76">
      <c r="A6" s="3" t="s">
        <v>66</v>
      </c>
      <c r="B6" t="s">
        <v>6</v>
      </c>
      <c r="C6" t="s">
        <v>152</v>
      </c>
      <c r="D6" t="s">
        <v>4967</v>
      </c>
      <c r="E6" t="s">
        <v>4968</v>
      </c>
      <c r="F6" s="77" t="s">
        <v>4973</v>
      </c>
      <c r="G6" t="s">
        <v>4983</v>
      </c>
      <c r="H6" s="3" t="s">
        <v>5444</v>
      </c>
      <c r="I6" s="3" t="s">
        <v>151</v>
      </c>
      <c r="J6" s="78"/>
      <c r="K6" s="78"/>
      <c r="L6" s="5"/>
      <c r="M6" s="78">
        <v>1.2</v>
      </c>
      <c r="N6" s="8"/>
      <c r="O6" s="8"/>
      <c r="P6" s="8">
        <v>0</v>
      </c>
      <c r="Q6" s="8">
        <v>0</v>
      </c>
      <c r="R6" s="8">
        <v>0</v>
      </c>
      <c r="S6" s="8">
        <v>0</v>
      </c>
      <c r="T6" s="8">
        <v>0</v>
      </c>
      <c r="U6" s="8">
        <v>0</v>
      </c>
      <c r="V6" s="8">
        <v>0</v>
      </c>
      <c r="W6" s="8">
        <v>0</v>
      </c>
      <c r="X6" s="9">
        <v>0</v>
      </c>
      <c r="Y6" s="8">
        <v>22.946170968187317</v>
      </c>
      <c r="Z6" s="8">
        <v>15.663262960113425</v>
      </c>
      <c r="AA6" s="8">
        <v>24.406597744098203</v>
      </c>
      <c r="AB6" s="8">
        <v>17.123689736024311</v>
      </c>
      <c r="AC6" s="8">
        <v>21.889559821462022</v>
      </c>
      <c r="AD6" s="8">
        <v>47.171302597572087</v>
      </c>
      <c r="AE6" s="8">
        <v>41.665308788239336</v>
      </c>
      <c r="AF6" s="8">
        <v>35.764445156964115</v>
      </c>
      <c r="AG6" s="8">
        <v>40.204882012328554</v>
      </c>
      <c r="AH6" s="8">
        <v>40.204882012328554</v>
      </c>
      <c r="AI6" s="8">
        <v>34.30401838105324</v>
      </c>
      <c r="AJ6" s="8">
        <v>34.30401838105324</v>
      </c>
      <c r="AK6" s="8">
        <v>42.133975685161552</v>
      </c>
      <c r="AL6" s="8">
        <v>32.371576356323779</v>
      </c>
      <c r="AM6" s="8">
        <v>30.583015716205153</v>
      </c>
      <c r="AN6" s="8">
        <v>23.300107708131165</v>
      </c>
      <c r="AO6" s="8">
        <v>24.250870495909307</v>
      </c>
      <c r="AP6" s="8">
        <v>44.717550143332311</v>
      </c>
      <c r="AQ6" s="8">
        <v>50.618413774607532</v>
      </c>
      <c r="AR6" s="8">
        <v>50.618413774607532</v>
      </c>
      <c r="AS6" s="8">
        <v>50.618413774607532</v>
      </c>
      <c r="AT6" s="8">
        <v>44.717550143332311</v>
      </c>
      <c r="AU6" s="8">
        <v>38.816686512057096</v>
      </c>
      <c r="AV6" s="8">
        <v>38.816686512057096</v>
      </c>
      <c r="AW6" s="8">
        <v>29.13163203229557</v>
      </c>
      <c r="AX6" s="8">
        <v>36.212668389825872</v>
      </c>
      <c r="AY6" s="8">
        <v>36.212668389825872</v>
      </c>
      <c r="AZ6" s="8">
        <v>29.13163203229557</v>
      </c>
      <c r="BA6" s="8"/>
      <c r="BB6" s="8"/>
      <c r="BC6" s="8"/>
      <c r="BD6" s="8"/>
      <c r="BE6" s="8"/>
      <c r="BF6" s="8"/>
      <c r="BG6" s="8"/>
      <c r="BH6" s="8"/>
      <c r="BI6" s="8"/>
      <c r="BJ6" s="8"/>
      <c r="BK6" s="8"/>
      <c r="BL6" s="8"/>
      <c r="BM6" s="8"/>
      <c r="BN6" s="8"/>
      <c r="BO6" s="8"/>
      <c r="BP6" s="8"/>
      <c r="BQ6" s="8"/>
      <c r="BR6" s="8"/>
      <c r="BS6" s="8"/>
      <c r="BT6" s="8"/>
      <c r="BU6" s="8"/>
      <c r="BV6" s="8"/>
      <c r="BW6" s="8"/>
      <c r="BX6" s="8"/>
    </row>
    <row r="7" spans="1:76">
      <c r="A7" s="3" t="s">
        <v>66</v>
      </c>
      <c r="B7" t="s">
        <v>7</v>
      </c>
      <c r="C7" t="s">
        <v>156</v>
      </c>
      <c r="D7" t="s">
        <v>71</v>
      </c>
      <c r="E7" t="s">
        <v>4974</v>
      </c>
      <c r="F7" s="77" t="s">
        <v>30</v>
      </c>
      <c r="G7" t="s">
        <v>34</v>
      </c>
      <c r="H7" s="3" t="s">
        <v>32</v>
      </c>
      <c r="I7" s="3" t="s">
        <v>41</v>
      </c>
      <c r="J7" s="78"/>
      <c r="K7" s="78"/>
      <c r="L7" s="5"/>
      <c r="M7" s="78">
        <v>1.1000000000000001</v>
      </c>
      <c r="N7" s="8">
        <v>0</v>
      </c>
      <c r="O7" s="8">
        <v>0</v>
      </c>
      <c r="P7" s="8">
        <v>0</v>
      </c>
      <c r="Q7" s="8">
        <v>0</v>
      </c>
      <c r="R7" s="8"/>
      <c r="S7" s="8"/>
      <c r="T7" s="8"/>
      <c r="U7" s="8"/>
      <c r="V7" s="8"/>
      <c r="W7" s="8">
        <v>183.85899999999992</v>
      </c>
      <c r="X7" s="9">
        <v>0</v>
      </c>
      <c r="Y7" s="8">
        <v>0</v>
      </c>
      <c r="Z7" s="8">
        <v>8800.4170127209654</v>
      </c>
      <c r="AA7" s="8">
        <v>8782.2522995070958</v>
      </c>
      <c r="AB7" s="8">
        <v>8797.3829034011596</v>
      </c>
      <c r="AC7" s="8">
        <v>8787.4815710771218</v>
      </c>
      <c r="AD7" s="8">
        <v>8830.171267938802</v>
      </c>
      <c r="AE7" s="8">
        <v>8742.6078312164118</v>
      </c>
      <c r="AF7" s="8">
        <v>8754.8671691263135</v>
      </c>
      <c r="AG7" s="8">
        <v>8840.2334041552531</v>
      </c>
      <c r="AH7" s="8">
        <v>8938.1438664977632</v>
      </c>
      <c r="AI7" s="8">
        <v>8950.4032044076648</v>
      </c>
      <c r="AJ7" s="8">
        <v>8950.4032044076648</v>
      </c>
      <c r="AK7" s="8">
        <v>8896.7973427325778</v>
      </c>
      <c r="AL7" s="8">
        <v>8821.8654373827085</v>
      </c>
      <c r="AM7" s="8">
        <v>8768.328533158352</v>
      </c>
      <c r="AN7" s="8">
        <v>8775.1616402437303</v>
      </c>
      <c r="AO7" s="8">
        <v>8773.1863832278323</v>
      </c>
      <c r="AP7" s="8">
        <v>8730.6658375298011</v>
      </c>
      <c r="AQ7" s="8">
        <v>8718.4064996198977</v>
      </c>
      <c r="AR7" s="8">
        <v>8718.4064996198977</v>
      </c>
      <c r="AS7" s="8">
        <v>8718.4064996198977</v>
      </c>
      <c r="AT7" s="8">
        <v>8730.6658375298011</v>
      </c>
      <c r="AU7" s="8">
        <v>8742.9251754397028</v>
      </c>
      <c r="AV7" s="8">
        <v>8742.9251754397028</v>
      </c>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row>
    <row r="8" spans="1:76">
      <c r="A8" s="3" t="s">
        <v>66</v>
      </c>
      <c r="B8" t="s">
        <v>7</v>
      </c>
      <c r="C8" t="s">
        <v>156</v>
      </c>
      <c r="D8" t="s">
        <v>73</v>
      </c>
      <c r="E8" t="s">
        <v>4975</v>
      </c>
      <c r="F8" s="77" t="s">
        <v>68</v>
      </c>
      <c r="G8" t="s">
        <v>4976</v>
      </c>
      <c r="H8" s="3" t="s">
        <v>69</v>
      </c>
      <c r="I8" s="3" t="s">
        <v>41</v>
      </c>
      <c r="J8" s="78"/>
      <c r="K8" s="78"/>
      <c r="L8" s="5"/>
      <c r="M8" s="78">
        <v>1.1000000000000001</v>
      </c>
      <c r="N8" s="8"/>
      <c r="O8" s="8"/>
      <c r="P8" s="8"/>
      <c r="Q8" s="8"/>
      <c r="R8" s="8">
        <v>23</v>
      </c>
      <c r="S8" s="8">
        <v>117.965</v>
      </c>
      <c r="T8" s="8">
        <v>55</v>
      </c>
      <c r="U8" s="8">
        <v>-2.6099999985262912E-5</v>
      </c>
      <c r="V8" s="8">
        <v>51.039000000000016</v>
      </c>
      <c r="W8" s="8">
        <v>0</v>
      </c>
      <c r="X8" s="9">
        <v>0</v>
      </c>
      <c r="Y8" s="8">
        <v>0</v>
      </c>
      <c r="Z8" s="8">
        <v>8.6378521802993475</v>
      </c>
      <c r="AA8" s="8">
        <v>8.6378521802993475</v>
      </c>
      <c r="AB8" s="8">
        <v>8.6378521802993475</v>
      </c>
      <c r="AC8" s="8">
        <v>8.6378521802993475</v>
      </c>
      <c r="AD8" s="8">
        <v>16.945149924854576</v>
      </c>
      <c r="AE8" s="8">
        <v>8.3072977445552283</v>
      </c>
      <c r="AF8" s="8">
        <v>8.3072977445552283</v>
      </c>
      <c r="AG8" s="8">
        <v>16.560299425420553</v>
      </c>
      <c r="AH8" s="8">
        <v>25.102880112632025</v>
      </c>
      <c r="AI8" s="8">
        <v>25.102880112632025</v>
      </c>
      <c r="AJ8" s="8">
        <v>25.102880112632025</v>
      </c>
      <c r="AK8" s="8">
        <v>21.845116291237815</v>
      </c>
      <c r="AL8" s="8">
        <v>13.537818546682587</v>
      </c>
      <c r="AM8" s="8">
        <v>8.5425806872114727</v>
      </c>
      <c r="AN8" s="8">
        <v>7.8186331713460966</v>
      </c>
      <c r="AO8" s="8">
        <v>7.8186331713460966</v>
      </c>
      <c r="AP8" s="8">
        <v>7.8186331713460966</v>
      </c>
      <c r="AQ8" s="8">
        <v>7.8186331713460966</v>
      </c>
      <c r="AR8" s="8">
        <v>7.8186331713460966</v>
      </c>
      <c r="AS8" s="8">
        <v>7.8186331713460966</v>
      </c>
      <c r="AT8" s="8">
        <v>7.8186331713460966</v>
      </c>
      <c r="AU8" s="8">
        <v>7.8186331713460966</v>
      </c>
      <c r="AV8" s="8">
        <v>7.8186331713460966</v>
      </c>
      <c r="AW8" s="8">
        <v>0</v>
      </c>
      <c r="AX8" s="8">
        <v>0</v>
      </c>
      <c r="AY8" s="8">
        <v>0</v>
      </c>
      <c r="AZ8" s="8">
        <v>0</v>
      </c>
      <c r="BA8" s="8"/>
      <c r="BB8" s="8"/>
      <c r="BC8" s="8"/>
      <c r="BD8" s="8"/>
      <c r="BE8" s="8"/>
      <c r="BF8" s="8"/>
      <c r="BG8" s="8"/>
      <c r="BH8" s="8"/>
      <c r="BI8" s="8"/>
      <c r="BJ8" s="8"/>
      <c r="BK8" s="8"/>
      <c r="BL8" s="8"/>
      <c r="BM8" s="8"/>
      <c r="BN8" s="8"/>
      <c r="BO8" s="8"/>
      <c r="BP8" s="8"/>
      <c r="BQ8" s="8"/>
      <c r="BR8" s="8"/>
      <c r="BS8" s="8"/>
      <c r="BT8" s="8"/>
      <c r="BU8" s="8"/>
      <c r="BV8" s="8"/>
      <c r="BW8" s="8"/>
      <c r="BX8" s="8"/>
    </row>
    <row r="9" spans="1:76">
      <c r="A9" s="3" t="s">
        <v>66</v>
      </c>
      <c r="B9" t="s">
        <v>7</v>
      </c>
      <c r="C9" t="s">
        <v>156</v>
      </c>
      <c r="D9" t="s">
        <v>76</v>
      </c>
      <c r="E9" t="s">
        <v>5184</v>
      </c>
      <c r="F9" s="77" t="s">
        <v>77</v>
      </c>
      <c r="G9" t="s">
        <v>4992</v>
      </c>
      <c r="H9" s="3" t="s">
        <v>5169</v>
      </c>
      <c r="I9" s="3" t="s">
        <v>41</v>
      </c>
      <c r="J9" s="78"/>
      <c r="K9" s="78"/>
      <c r="L9" s="5"/>
      <c r="M9" s="78">
        <v>1.1000000000000001</v>
      </c>
      <c r="N9" s="8"/>
      <c r="O9" s="8"/>
      <c r="P9" s="8"/>
      <c r="Q9" s="8"/>
      <c r="R9" s="8">
        <v>75.87</v>
      </c>
      <c r="S9" s="8">
        <v>152.56</v>
      </c>
      <c r="T9" s="8">
        <v>0</v>
      </c>
      <c r="U9" s="8">
        <v>0.17</v>
      </c>
      <c r="V9" s="8">
        <v>25.63</v>
      </c>
      <c r="W9" s="8">
        <v>0</v>
      </c>
      <c r="X9" s="9">
        <v>0</v>
      </c>
      <c r="Y9" s="8">
        <v>0</v>
      </c>
      <c r="Z9" s="8">
        <v>228.81972277303913</v>
      </c>
      <c r="AA9" s="8">
        <v>228.81972277303913</v>
      </c>
      <c r="AB9" s="8">
        <v>228.81972277303913</v>
      </c>
      <c r="AC9" s="8">
        <v>228.81972277303913</v>
      </c>
      <c r="AD9" s="8">
        <v>448.88294303022406</v>
      </c>
      <c r="AE9" s="8">
        <v>220.06322025718492</v>
      </c>
      <c r="AF9" s="8">
        <v>220.06322025718492</v>
      </c>
      <c r="AG9" s="8">
        <v>438.68811881334244</v>
      </c>
      <c r="AH9" s="8">
        <v>664.98406644164584</v>
      </c>
      <c r="AI9" s="8">
        <v>664.98406644164584</v>
      </c>
      <c r="AJ9" s="8">
        <v>664.98406644164584</v>
      </c>
      <c r="AK9" s="8">
        <v>578.68476438000459</v>
      </c>
      <c r="AL9" s="8">
        <v>358.62154412281967</v>
      </c>
      <c r="AM9" s="8">
        <v>226.29594762830337</v>
      </c>
      <c r="AN9" s="8">
        <v>207.11832494793873</v>
      </c>
      <c r="AO9" s="8">
        <v>207.11832494793873</v>
      </c>
      <c r="AP9" s="8">
        <v>207.11832494793873</v>
      </c>
      <c r="AQ9" s="8">
        <v>207.11832494793873</v>
      </c>
      <c r="AR9" s="8">
        <v>207.11832494793873</v>
      </c>
      <c r="AS9" s="8">
        <v>207.11832494793873</v>
      </c>
      <c r="AT9" s="8">
        <v>207.11832494793873</v>
      </c>
      <c r="AU9" s="8">
        <v>207.11832494793873</v>
      </c>
      <c r="AV9" s="8">
        <v>207.11832494793873</v>
      </c>
      <c r="AW9" s="8">
        <v>0</v>
      </c>
      <c r="AX9" s="8">
        <v>0</v>
      </c>
      <c r="AY9" s="8">
        <v>0</v>
      </c>
      <c r="AZ9" s="8">
        <v>0</v>
      </c>
      <c r="BA9" s="8"/>
      <c r="BB9" s="8"/>
      <c r="BC9" s="8"/>
      <c r="BD9" s="8"/>
      <c r="BE9" s="8"/>
      <c r="BF9" s="8"/>
      <c r="BG9" s="8"/>
      <c r="BH9" s="8"/>
      <c r="BI9" s="8"/>
      <c r="BJ9" s="8"/>
      <c r="BK9" s="8"/>
      <c r="BL9" s="8"/>
      <c r="BM9" s="8"/>
      <c r="BN9" s="8"/>
      <c r="BO9" s="8"/>
      <c r="BP9" s="8"/>
      <c r="BQ9" s="8"/>
      <c r="BR9" s="8"/>
      <c r="BS9" s="8"/>
      <c r="BT9" s="8"/>
      <c r="BU9" s="8"/>
      <c r="BV9" s="8"/>
      <c r="BW9" s="8"/>
      <c r="BX9" s="8"/>
    </row>
    <row r="10" spans="1:76">
      <c r="A10" s="3" t="s">
        <v>66</v>
      </c>
      <c r="B10" t="s">
        <v>7</v>
      </c>
      <c r="C10" t="s">
        <v>156</v>
      </c>
      <c r="D10" t="s">
        <v>5181</v>
      </c>
      <c r="E10" t="s">
        <v>5183</v>
      </c>
      <c r="F10" s="77" t="s">
        <v>4971</v>
      </c>
      <c r="G10" t="s">
        <v>4998</v>
      </c>
      <c r="H10" s="3" t="s">
        <v>5185</v>
      </c>
      <c r="I10" s="3" t="s">
        <v>41</v>
      </c>
      <c r="J10" s="78"/>
      <c r="K10" s="78"/>
      <c r="L10" s="5"/>
      <c r="M10" s="78">
        <v>1.1000000000000001</v>
      </c>
      <c r="N10" s="8"/>
      <c r="O10" s="8"/>
      <c r="P10" s="8"/>
      <c r="Q10" s="8"/>
      <c r="R10" s="8"/>
      <c r="S10" s="8"/>
      <c r="T10" s="8">
        <v>159.542551</v>
      </c>
      <c r="U10" s="8">
        <v>0</v>
      </c>
      <c r="V10" s="8">
        <v>1.478999999999985</v>
      </c>
      <c r="W10" s="8">
        <v>0</v>
      </c>
      <c r="X10" s="9">
        <v>0</v>
      </c>
      <c r="Y10" s="8">
        <v>0</v>
      </c>
      <c r="Z10" s="8">
        <v>10.235980893429684</v>
      </c>
      <c r="AA10" s="8">
        <v>10.235980893429684</v>
      </c>
      <c r="AB10" s="8">
        <v>10.235980893429684</v>
      </c>
      <c r="AC10" s="8">
        <v>10.235980893429684</v>
      </c>
      <c r="AD10" s="8">
        <v>20.080249956430936</v>
      </c>
      <c r="AE10" s="8">
        <v>9.8442690630012564</v>
      </c>
      <c r="AF10" s="8">
        <v>9.8442690630012564</v>
      </c>
      <c r="AG10" s="8">
        <v>19.624196498139757</v>
      </c>
      <c r="AH10" s="8">
        <v>29.747279281879603</v>
      </c>
      <c r="AI10" s="8">
        <v>29.747279281879603</v>
      </c>
      <c r="AJ10" s="8">
        <v>29.747279281879603</v>
      </c>
      <c r="AK10" s="8">
        <v>25.886781610114404</v>
      </c>
      <c r="AL10" s="8">
        <v>16.042512547113148</v>
      </c>
      <c r="AM10" s="8">
        <v>10.123082783739848</v>
      </c>
      <c r="AN10" s="8">
        <v>9.2651944122364753</v>
      </c>
      <c r="AO10" s="8">
        <v>9.2651944122364753</v>
      </c>
      <c r="AP10" s="8">
        <v>9.2651944122364753</v>
      </c>
      <c r="AQ10" s="8">
        <v>9.2651944122364753</v>
      </c>
      <c r="AR10" s="8">
        <v>9.2651944122364753</v>
      </c>
      <c r="AS10" s="8">
        <v>9.2651944122364753</v>
      </c>
      <c r="AT10" s="8">
        <v>9.2651944122364753</v>
      </c>
      <c r="AU10" s="8">
        <v>9.2651944122364753</v>
      </c>
      <c r="AV10" s="8">
        <v>9.2651944122364753</v>
      </c>
      <c r="AW10" s="8">
        <v>0</v>
      </c>
      <c r="AX10" s="8">
        <v>0</v>
      </c>
      <c r="AY10" s="8">
        <v>0</v>
      </c>
      <c r="AZ10" s="8">
        <v>0</v>
      </c>
      <c r="BA10" s="8"/>
      <c r="BB10" s="8"/>
      <c r="BC10" s="8"/>
      <c r="BD10" s="8"/>
      <c r="BE10" s="8"/>
      <c r="BF10" s="8"/>
      <c r="BG10" s="8"/>
      <c r="BH10" s="8"/>
      <c r="BI10" s="8"/>
      <c r="BJ10" s="8"/>
      <c r="BK10" s="8"/>
      <c r="BL10" s="8"/>
      <c r="BM10" s="8"/>
      <c r="BN10" s="8"/>
      <c r="BO10" s="8"/>
      <c r="BP10" s="8"/>
      <c r="BQ10" s="8"/>
      <c r="BR10" s="8"/>
      <c r="BS10" s="8"/>
      <c r="BT10" s="8"/>
      <c r="BU10" s="8"/>
      <c r="BV10" s="8"/>
      <c r="BW10" s="8"/>
      <c r="BX10" s="8"/>
    </row>
    <row r="11" spans="1:76">
      <c r="A11" s="3" t="s">
        <v>66</v>
      </c>
      <c r="B11" t="s">
        <v>7</v>
      </c>
      <c r="C11" t="s">
        <v>156</v>
      </c>
      <c r="D11" t="s">
        <v>4967</v>
      </c>
      <c r="E11" t="s">
        <v>4968</v>
      </c>
      <c r="F11" s="77" t="s">
        <v>4973</v>
      </c>
      <c r="G11" t="s">
        <v>4983</v>
      </c>
      <c r="H11" s="3" t="s">
        <v>5444</v>
      </c>
      <c r="I11" s="3" t="s">
        <v>155</v>
      </c>
      <c r="J11" s="78"/>
      <c r="K11" s="78"/>
      <c r="L11" s="5"/>
      <c r="M11" s="78">
        <v>1.1000000000000001</v>
      </c>
      <c r="N11" s="8"/>
      <c r="O11" s="8"/>
      <c r="P11" s="8">
        <v>323.02</v>
      </c>
      <c r="Q11" s="8">
        <v>362.56000000000006</v>
      </c>
      <c r="R11" s="8">
        <v>202.17999999999995</v>
      </c>
      <c r="S11" s="8">
        <v>0</v>
      </c>
      <c r="T11" s="8">
        <v>56.886852999999974</v>
      </c>
      <c r="U11" s="8">
        <v>1.4699999996992119E-4</v>
      </c>
      <c r="V11" s="8">
        <v>348.03900000000021</v>
      </c>
      <c r="W11" s="8">
        <v>0</v>
      </c>
      <c r="X11" s="9">
        <v>0</v>
      </c>
      <c r="Y11" s="8"/>
      <c r="Z11" s="8">
        <v>32.541208439720918</v>
      </c>
      <c r="AA11" s="8">
        <v>50.705921653592064</v>
      </c>
      <c r="AB11" s="8">
        <v>35.575317759527778</v>
      </c>
      <c r="AC11" s="8">
        <v>45.47665008356455</v>
      </c>
      <c r="AD11" s="8">
        <v>98.000729101570684</v>
      </c>
      <c r="AE11" s="8">
        <v>86.56175290142825</v>
      </c>
      <c r="AF11" s="8">
        <v>74.30241499152541</v>
      </c>
      <c r="AG11" s="8">
        <v>83.527643581621604</v>
      </c>
      <c r="AH11" s="8">
        <v>83.527643581621604</v>
      </c>
      <c r="AI11" s="8">
        <v>71.268305671718565</v>
      </c>
      <c r="AJ11" s="8">
        <v>71.268305671718565</v>
      </c>
      <c r="AK11" s="8">
        <v>87.535431707714565</v>
      </c>
      <c r="AL11" s="8">
        <v>67.253561177896813</v>
      </c>
      <c r="AM11" s="8">
        <v>63.537737422310741</v>
      </c>
      <c r="AN11" s="8">
        <v>48.407133528246248</v>
      </c>
      <c r="AO11" s="8">
        <v>50.382390544144208</v>
      </c>
      <c r="AP11" s="8">
        <v>92.902936242175628</v>
      </c>
      <c r="AQ11" s="8">
        <v>205.162274152078</v>
      </c>
      <c r="AR11" s="8">
        <v>205.162274152078</v>
      </c>
      <c r="AS11" s="8">
        <v>224.34615977466001</v>
      </c>
      <c r="AT11" s="8">
        <v>92.902936242175628</v>
      </c>
      <c r="AU11" s="8">
        <v>80.643598332272802</v>
      </c>
      <c r="AV11" s="8">
        <v>80.643598332272802</v>
      </c>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row>
    <row r="12" spans="1:76">
      <c r="A12" s="3" t="s">
        <v>66</v>
      </c>
      <c r="B12" t="s">
        <v>5187</v>
      </c>
      <c r="C12" t="s">
        <v>5188</v>
      </c>
      <c r="D12" t="s">
        <v>4967</v>
      </c>
      <c r="E12" t="s">
        <v>4968</v>
      </c>
      <c r="F12" s="77" t="s">
        <v>4973</v>
      </c>
      <c r="G12" t="s">
        <v>4983</v>
      </c>
      <c r="H12" s="3" t="s">
        <v>5444</v>
      </c>
      <c r="I12" s="3" t="s">
        <v>159</v>
      </c>
      <c r="J12" s="78"/>
      <c r="K12" s="78"/>
      <c r="L12" s="5"/>
      <c r="M12" s="78">
        <v>1.05</v>
      </c>
      <c r="N12" s="8">
        <v>0</v>
      </c>
      <c r="O12" s="8">
        <v>0</v>
      </c>
      <c r="P12" s="8">
        <v>0</v>
      </c>
      <c r="Q12" s="8">
        <v>0</v>
      </c>
      <c r="R12" s="8">
        <v>5.538487500096811</v>
      </c>
      <c r="S12" s="8">
        <v>6.5198953128267361</v>
      </c>
      <c r="T12" s="8">
        <v>7.4176171870764511</v>
      </c>
      <c r="U12" s="8">
        <v>339.62300000000005</v>
      </c>
      <c r="V12" s="8">
        <v>4.4250000000000114</v>
      </c>
      <c r="W12" s="8">
        <v>283.99860577350512</v>
      </c>
      <c r="X12" s="9">
        <v>388.39539422649494</v>
      </c>
      <c r="Y12" s="8">
        <v>4798.2734444875359</v>
      </c>
      <c r="Z12" s="8">
        <v>8531.6992094490524</v>
      </c>
      <c r="AA12" s="8">
        <v>9013.9791777859118</v>
      </c>
      <c r="AB12" s="8">
        <v>7769.1149094243174</v>
      </c>
      <c r="AC12" s="8">
        <v>10606.26431200823</v>
      </c>
      <c r="AD12" s="8">
        <v>16799.384722406641</v>
      </c>
      <c r="AE12" s="8">
        <v>11714.255567484917</v>
      </c>
      <c r="AF12" s="8">
        <v>10096.232696152359</v>
      </c>
      <c r="AG12" s="8">
        <v>14196.2897175612</v>
      </c>
      <c r="AH12" s="8">
        <v>19131.0055563405</v>
      </c>
      <c r="AI12" s="8">
        <v>17512.982685007933</v>
      </c>
      <c r="AJ12" s="8">
        <v>17512.982685007933</v>
      </c>
      <c r="AK12" s="8">
        <v>15356.425476392538</v>
      </c>
      <c r="AL12" s="8">
        <v>11556.927889840355</v>
      </c>
      <c r="AM12" s="8">
        <v>8947.6934783351844</v>
      </c>
      <c r="AN12" s="8">
        <v>7885.5219139200972</v>
      </c>
      <c r="AO12" s="8">
        <v>8186.859503664924</v>
      </c>
      <c r="AP12" s="8">
        <v>10239.396492779204</v>
      </c>
      <c r="AQ12" s="8">
        <v>10829.812154641029</v>
      </c>
      <c r="AR12" s="8">
        <v>10829.812154641029</v>
      </c>
      <c r="AS12" s="8">
        <v>10829.812154641029</v>
      </c>
      <c r="AT12" s="8">
        <v>10239.396492779204</v>
      </c>
      <c r="AU12" s="8">
        <v>9648.9808309173804</v>
      </c>
      <c r="AV12" s="8">
        <v>9648.9808309173804</v>
      </c>
      <c r="AW12" s="8">
        <v>3010.6386032726364</v>
      </c>
      <c r="AX12" s="8">
        <v>3779.9241057295312</v>
      </c>
      <c r="AY12" s="8">
        <v>3779.9241057295312</v>
      </c>
      <c r="AZ12" s="8">
        <v>3010.6386032726364</v>
      </c>
      <c r="BA12" s="8">
        <v>0</v>
      </c>
      <c r="BB12" s="8">
        <v>0</v>
      </c>
      <c r="BC12" s="8">
        <v>0</v>
      </c>
      <c r="BD12" s="8">
        <v>0</v>
      </c>
      <c r="BE12" s="8">
        <v>0</v>
      </c>
      <c r="BF12" s="8">
        <v>0</v>
      </c>
      <c r="BG12" s="8">
        <v>0</v>
      </c>
      <c r="BH12" s="8">
        <v>0</v>
      </c>
      <c r="BI12" s="8">
        <v>0</v>
      </c>
      <c r="BJ12" s="8">
        <v>0</v>
      </c>
      <c r="BK12" s="8">
        <v>0</v>
      </c>
      <c r="BL12" s="8">
        <v>0</v>
      </c>
      <c r="BM12" s="8">
        <v>0</v>
      </c>
      <c r="BN12" s="8">
        <v>0</v>
      </c>
      <c r="BO12" s="8">
        <v>0</v>
      </c>
      <c r="BP12" s="8">
        <v>0</v>
      </c>
      <c r="BQ12" s="8">
        <v>0</v>
      </c>
      <c r="BR12" s="8">
        <v>0</v>
      </c>
      <c r="BS12" s="8">
        <v>0</v>
      </c>
      <c r="BT12" s="8">
        <v>0</v>
      </c>
      <c r="BU12" s="8">
        <v>0</v>
      </c>
      <c r="BV12" s="8">
        <v>0</v>
      </c>
      <c r="BW12" s="8">
        <v>0</v>
      </c>
      <c r="BX12" s="8">
        <v>0</v>
      </c>
    </row>
    <row r="13" spans="1:76">
      <c r="A13" s="3" t="s">
        <v>66</v>
      </c>
      <c r="B13" t="s">
        <v>2623</v>
      </c>
      <c r="C13" t="s">
        <v>169</v>
      </c>
      <c r="D13" t="s">
        <v>4967</v>
      </c>
      <c r="E13" t="s">
        <v>4968</v>
      </c>
      <c r="F13" s="77" t="s">
        <v>4973</v>
      </c>
      <c r="G13" t="s">
        <v>4983</v>
      </c>
      <c r="H13" s="3" t="s">
        <v>5444</v>
      </c>
      <c r="I13" s="3" t="s">
        <v>168</v>
      </c>
      <c r="J13" s="78"/>
      <c r="K13" s="78"/>
      <c r="L13" s="5"/>
      <c r="M13" s="78">
        <v>0.33</v>
      </c>
      <c r="N13" s="8">
        <v>0</v>
      </c>
      <c r="O13" s="8">
        <v>0</v>
      </c>
      <c r="P13" s="8">
        <v>0</v>
      </c>
      <c r="Q13" s="8">
        <v>0</v>
      </c>
      <c r="R13" s="8">
        <v>0</v>
      </c>
      <c r="S13" s="8">
        <v>0</v>
      </c>
      <c r="T13" s="8">
        <v>0</v>
      </c>
      <c r="U13" s="8">
        <v>0</v>
      </c>
      <c r="V13" s="8">
        <v>0</v>
      </c>
      <c r="W13" s="8">
        <v>0</v>
      </c>
      <c r="X13" s="9">
        <v>0</v>
      </c>
      <c r="Y13" s="8">
        <v>0</v>
      </c>
      <c r="Z13" s="8">
        <v>0</v>
      </c>
      <c r="AA13" s="8">
        <v>0</v>
      </c>
      <c r="AB13" s="8">
        <v>0</v>
      </c>
      <c r="AC13" s="8">
        <v>0</v>
      </c>
      <c r="AD13" s="8">
        <v>0</v>
      </c>
      <c r="AE13" s="8">
        <v>1012.5</v>
      </c>
      <c r="AF13" s="8">
        <v>1012.5</v>
      </c>
      <c r="AG13" s="8">
        <v>1012.5</v>
      </c>
      <c r="AH13" s="8">
        <v>1012.5</v>
      </c>
      <c r="AI13" s="8">
        <v>1012.5</v>
      </c>
      <c r="AJ13" s="8">
        <v>1012.5</v>
      </c>
      <c r="AK13" s="8">
        <v>1012.5</v>
      </c>
      <c r="AL13" s="8">
        <v>1012.5</v>
      </c>
      <c r="AM13" s="8">
        <v>0</v>
      </c>
      <c r="AN13" s="8">
        <v>0</v>
      </c>
      <c r="AO13" s="8">
        <v>0</v>
      </c>
      <c r="AP13" s="8">
        <v>0</v>
      </c>
      <c r="AQ13" s="8">
        <v>0</v>
      </c>
      <c r="AR13" s="8">
        <v>0</v>
      </c>
      <c r="AS13" s="8">
        <v>0</v>
      </c>
      <c r="AT13" s="8">
        <v>0</v>
      </c>
      <c r="AU13" s="8">
        <v>0</v>
      </c>
      <c r="AV13" s="8">
        <v>0</v>
      </c>
      <c r="AW13" s="8">
        <v>0</v>
      </c>
      <c r="AX13" s="8">
        <v>0</v>
      </c>
      <c r="AY13" s="8">
        <v>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row>
    <row r="14" spans="1:76">
      <c r="A14" s="3" t="s">
        <v>66</v>
      </c>
      <c r="B14" t="s">
        <v>2624</v>
      </c>
      <c r="C14" t="s">
        <v>184</v>
      </c>
      <c r="D14" t="s">
        <v>4967</v>
      </c>
      <c r="E14" t="s">
        <v>4968</v>
      </c>
      <c r="F14" s="77" t="s">
        <v>4973</v>
      </c>
      <c r="G14" t="s">
        <v>4983</v>
      </c>
      <c r="H14" s="3" t="s">
        <v>5444</v>
      </c>
      <c r="I14" s="3" t="s">
        <v>183</v>
      </c>
      <c r="J14" s="78"/>
      <c r="K14" s="78"/>
      <c r="L14" s="5"/>
      <c r="M14" s="78">
        <v>1.1000000000000001</v>
      </c>
      <c r="N14" s="8">
        <v>0</v>
      </c>
      <c r="O14" s="8">
        <v>0</v>
      </c>
      <c r="P14" s="8">
        <v>0</v>
      </c>
      <c r="Q14" s="8">
        <v>0</v>
      </c>
      <c r="R14" s="8">
        <v>0</v>
      </c>
      <c r="S14" s="8">
        <v>0</v>
      </c>
      <c r="T14" s="8">
        <v>0</v>
      </c>
      <c r="U14" s="8">
        <v>0</v>
      </c>
      <c r="V14" s="8">
        <v>0</v>
      </c>
      <c r="W14" s="8">
        <v>0</v>
      </c>
      <c r="X14" s="9">
        <v>0</v>
      </c>
      <c r="Y14" s="8">
        <v>0</v>
      </c>
      <c r="Z14" s="8">
        <v>0</v>
      </c>
      <c r="AA14" s="8">
        <v>0</v>
      </c>
      <c r="AB14" s="8">
        <v>0</v>
      </c>
      <c r="AC14" s="8">
        <v>0</v>
      </c>
      <c r="AD14" s="8">
        <v>0</v>
      </c>
      <c r="AE14" s="8">
        <v>173.15375</v>
      </c>
      <c r="AF14" s="8">
        <v>173.15375</v>
      </c>
      <c r="AG14" s="8">
        <v>173.15375</v>
      </c>
      <c r="AH14" s="8">
        <v>173.15375</v>
      </c>
      <c r="AI14" s="8">
        <v>173.15375</v>
      </c>
      <c r="AJ14" s="8">
        <v>173.15375</v>
      </c>
      <c r="AK14" s="8">
        <v>173.15375</v>
      </c>
      <c r="AL14" s="8">
        <v>173.15375</v>
      </c>
      <c r="AM14" s="8">
        <v>0</v>
      </c>
      <c r="AN14" s="8">
        <v>0</v>
      </c>
      <c r="AO14" s="8">
        <v>0</v>
      </c>
      <c r="AP14" s="8">
        <v>0</v>
      </c>
      <c r="AQ14" s="8">
        <v>173.15375</v>
      </c>
      <c r="AR14" s="8">
        <v>173.15375</v>
      </c>
      <c r="AS14" s="8">
        <v>173.15375</v>
      </c>
      <c r="AT14" s="8">
        <v>173.15375</v>
      </c>
      <c r="AU14" s="8">
        <v>173.15375</v>
      </c>
      <c r="AV14" s="8">
        <v>173.15375</v>
      </c>
      <c r="AW14" s="8">
        <v>173.15375</v>
      </c>
      <c r="AX14" s="8">
        <v>173.15375</v>
      </c>
      <c r="AY14" s="8">
        <v>0</v>
      </c>
      <c r="AZ14" s="8">
        <v>0</v>
      </c>
      <c r="BA14" s="8">
        <v>0</v>
      </c>
      <c r="BB14" s="8">
        <v>0</v>
      </c>
      <c r="BC14" s="8">
        <v>0</v>
      </c>
      <c r="BD14" s="8">
        <v>0</v>
      </c>
      <c r="BE14" s="8">
        <v>0</v>
      </c>
      <c r="BF14" s="8">
        <v>0</v>
      </c>
      <c r="BG14" s="8">
        <v>0</v>
      </c>
      <c r="BH14" s="8">
        <v>0</v>
      </c>
      <c r="BI14" s="8">
        <v>0</v>
      </c>
      <c r="BJ14" s="8">
        <v>0</v>
      </c>
      <c r="BK14" s="8">
        <v>0</v>
      </c>
      <c r="BL14" s="8">
        <v>0</v>
      </c>
      <c r="BM14" s="8">
        <v>0</v>
      </c>
      <c r="BN14" s="8">
        <v>0</v>
      </c>
      <c r="BO14" s="8">
        <v>0</v>
      </c>
      <c r="BP14" s="8">
        <v>0</v>
      </c>
      <c r="BQ14" s="8">
        <v>0</v>
      </c>
      <c r="BR14" s="8">
        <v>0</v>
      </c>
      <c r="BS14" s="8">
        <v>0</v>
      </c>
      <c r="BT14" s="8">
        <v>0</v>
      </c>
      <c r="BU14" s="8">
        <v>0</v>
      </c>
      <c r="BV14" s="8">
        <v>0</v>
      </c>
      <c r="BW14" s="8">
        <v>0</v>
      </c>
      <c r="BX14" s="8">
        <v>0</v>
      </c>
    </row>
    <row r="15" spans="1:76">
      <c r="A15" s="3" t="s">
        <v>66</v>
      </c>
      <c r="B15" t="s">
        <v>12</v>
      </c>
      <c r="C15" t="s">
        <v>200</v>
      </c>
      <c r="D15" t="s">
        <v>71</v>
      </c>
      <c r="E15" t="s">
        <v>4974</v>
      </c>
      <c r="F15" s="77" t="s">
        <v>30</v>
      </c>
      <c r="G15" t="s">
        <v>34</v>
      </c>
      <c r="H15" s="3" t="s">
        <v>32</v>
      </c>
      <c r="I15" s="3" t="s">
        <v>46</v>
      </c>
      <c r="J15" s="78"/>
      <c r="K15" s="78"/>
      <c r="L15" s="5"/>
      <c r="M15" s="78">
        <v>1.25</v>
      </c>
      <c r="N15" s="8"/>
      <c r="O15" s="8"/>
      <c r="P15" s="8"/>
      <c r="Q15" s="8"/>
      <c r="R15" s="8">
        <v>343</v>
      </c>
      <c r="S15" s="8">
        <v>762.91</v>
      </c>
      <c r="T15" s="8">
        <v>529.52099999999996</v>
      </c>
      <c r="U15" s="8">
        <v>1062.5190999999995</v>
      </c>
      <c r="V15" s="8">
        <v>1451.63</v>
      </c>
      <c r="W15" s="8">
        <v>1038.2800000000007</v>
      </c>
      <c r="X15" s="9">
        <v>0</v>
      </c>
      <c r="Y15" s="8">
        <v>77.718507430161409</v>
      </c>
      <c r="Z15" s="8">
        <v>53.051353118298181</v>
      </c>
      <c r="AA15" s="8">
        <v>82.664961868777638</v>
      </c>
      <c r="AB15" s="8">
        <v>57.997807556914402</v>
      </c>
      <c r="AC15" s="8">
        <v>74.139773471828647</v>
      </c>
      <c r="AD15" s="8">
        <v>159.76884494160154</v>
      </c>
      <c r="AE15" s="8">
        <v>141.12008557454561</v>
      </c>
      <c r="AF15" s="8">
        <v>121.13390510864365</v>
      </c>
      <c r="AG15" s="8">
        <v>136.17363113592975</v>
      </c>
      <c r="AH15" s="8">
        <v>136.17363113592975</v>
      </c>
      <c r="AI15" s="8">
        <v>116.18745067002745</v>
      </c>
      <c r="AJ15" s="8">
        <v>116.18745067002745</v>
      </c>
      <c r="AK15" s="8">
        <v>109.64228415551347</v>
      </c>
      <c r="AL15" s="8">
        <v>109.64228415551347</v>
      </c>
      <c r="AM15" s="8">
        <v>103.58444280189198</v>
      </c>
      <c r="AN15" s="8">
        <v>78.917288490028412</v>
      </c>
      <c r="AO15" s="8">
        <v>82.13751485758668</v>
      </c>
      <c r="AP15" s="8">
        <v>151.45800394721513</v>
      </c>
      <c r="AQ15" s="8">
        <v>171.44418441311711</v>
      </c>
      <c r="AR15" s="8">
        <v>171.44418441311711</v>
      </c>
      <c r="AS15" s="8">
        <v>171.44418441311711</v>
      </c>
      <c r="AT15" s="8">
        <v>184.52317659961165</v>
      </c>
      <c r="AU15" s="8">
        <v>254.12385728784818</v>
      </c>
      <c r="AV15" s="8">
        <v>254.12385728784818</v>
      </c>
      <c r="AW15" s="8">
        <v>197.33723449490594</v>
      </c>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row>
    <row r="16" spans="1:76">
      <c r="A16" s="3" t="s">
        <v>66</v>
      </c>
      <c r="B16" t="s">
        <v>12</v>
      </c>
      <c r="C16" t="s">
        <v>200</v>
      </c>
      <c r="D16" t="s">
        <v>73</v>
      </c>
      <c r="E16" t="s">
        <v>4975</v>
      </c>
      <c r="F16" s="77" t="s">
        <v>68</v>
      </c>
      <c r="G16" t="s">
        <v>4976</v>
      </c>
      <c r="H16" s="3" t="s">
        <v>69</v>
      </c>
      <c r="I16" s="3" t="s">
        <v>46</v>
      </c>
      <c r="J16" s="78"/>
      <c r="K16" s="78"/>
      <c r="L16" s="5"/>
      <c r="M16" s="78">
        <v>1.25</v>
      </c>
      <c r="N16" s="8"/>
      <c r="O16" s="8"/>
      <c r="P16" s="8"/>
      <c r="Q16" s="8"/>
      <c r="R16" s="8">
        <v>1767</v>
      </c>
      <c r="S16" s="8">
        <v>1962.05</v>
      </c>
      <c r="T16" s="8">
        <v>-1431.28</v>
      </c>
      <c r="U16" s="8">
        <v>0</v>
      </c>
      <c r="V16" s="8">
        <v>838.3</v>
      </c>
      <c r="W16" s="8">
        <v>0</v>
      </c>
      <c r="X16" s="9">
        <v>0</v>
      </c>
      <c r="Y16" s="8">
        <v>8.5395234691199473</v>
      </c>
      <c r="Z16" s="8">
        <v>5.8291556284631039</v>
      </c>
      <c r="AA16" s="8">
        <v>9.0830280366189218</v>
      </c>
      <c r="AB16" s="8">
        <v>6.3726601959620792</v>
      </c>
      <c r="AC16" s="8">
        <v>8.1463007524538913</v>
      </c>
      <c r="AD16" s="8">
        <v>17.55501805331259</v>
      </c>
      <c r="AE16" s="8">
        <v>15.505937035794986</v>
      </c>
      <c r="AF16" s="8">
        <v>16.943025374494237</v>
      </c>
      <c r="AG16" s="8">
        <v>14.962432468296049</v>
      </c>
      <c r="AH16" s="8">
        <v>14.962432468296049</v>
      </c>
      <c r="AI16" s="8">
        <v>12.766398823414136</v>
      </c>
      <c r="AJ16" s="8">
        <v>12.766398823414136</v>
      </c>
      <c r="AK16" s="8">
        <v>12.047231601755694</v>
      </c>
      <c r="AL16" s="8">
        <v>12.047231601755694</v>
      </c>
      <c r="AM16" s="8">
        <v>11.381610501685779</v>
      </c>
      <c r="AN16" s="8">
        <v>8.6712426610288986</v>
      </c>
      <c r="AO16" s="8">
        <v>9.0250734222070346</v>
      </c>
      <c r="AP16" s="8">
        <v>16.641842748402599</v>
      </c>
      <c r="AQ16" s="8">
        <v>18.837876393284475</v>
      </c>
      <c r="AR16" s="8">
        <v>18.837876393284475</v>
      </c>
      <c r="AS16" s="8">
        <v>18.837876393284475</v>
      </c>
      <c r="AT16" s="8">
        <v>16.641842748402599</v>
      </c>
      <c r="AU16" s="8">
        <v>27.922520840006321</v>
      </c>
      <c r="AV16" s="8">
        <v>27.922520840006321</v>
      </c>
      <c r="AW16" s="8">
        <v>21.682942725254776</v>
      </c>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row>
    <row r="17" spans="1:76">
      <c r="A17" s="3" t="s">
        <v>66</v>
      </c>
      <c r="B17" t="s">
        <v>12</v>
      </c>
      <c r="C17" t="s">
        <v>200</v>
      </c>
      <c r="D17" t="s">
        <v>76</v>
      </c>
      <c r="E17" t="s">
        <v>5184</v>
      </c>
      <c r="F17" s="77" t="s">
        <v>77</v>
      </c>
      <c r="G17" t="s">
        <v>4992</v>
      </c>
      <c r="H17" s="3" t="s">
        <v>5169</v>
      </c>
      <c r="I17" s="3" t="s">
        <v>46</v>
      </c>
      <c r="J17" s="78"/>
      <c r="K17" s="78"/>
      <c r="L17" s="5"/>
      <c r="M17" s="78">
        <v>1.25</v>
      </c>
      <c r="N17" s="8"/>
      <c r="O17" s="8"/>
      <c r="P17" s="8"/>
      <c r="Q17" s="8"/>
      <c r="R17" s="8">
        <v>366</v>
      </c>
      <c r="S17" s="8">
        <v>979</v>
      </c>
      <c r="T17" s="8">
        <v>905</v>
      </c>
      <c r="U17" s="8">
        <v>1151.2905000000001</v>
      </c>
      <c r="V17" s="8">
        <v>226.93949999999995</v>
      </c>
      <c r="W17" s="8">
        <v>192.88230000000021</v>
      </c>
      <c r="X17" s="9">
        <v>872.57549999999947</v>
      </c>
      <c r="Y17" s="8">
        <v>7.8680141823489373</v>
      </c>
      <c r="Z17" s="8">
        <v>5.3707773415831372</v>
      </c>
      <c r="AA17" s="8">
        <v>8.3687800225878028</v>
      </c>
      <c r="AB17" s="8">
        <v>5.8715431818220027</v>
      </c>
      <c r="AC17" s="8">
        <v>7.6651141304894503</v>
      </c>
      <c r="AD17" s="8">
        <v>16.333972694853475</v>
      </c>
      <c r="AE17" s="8">
        <v>14.44602208907196</v>
      </c>
      <c r="AF17" s="8">
        <v>12.422674542182824</v>
      </c>
      <c r="AG17" s="8">
        <v>13.945256248833129</v>
      </c>
      <c r="AH17" s="8">
        <v>13.945256248833129</v>
      </c>
      <c r="AI17" s="8">
        <v>11.921908701943961</v>
      </c>
      <c r="AJ17" s="8">
        <v>11.921908701943961</v>
      </c>
      <c r="AK17" s="8">
        <v>11.259293519732601</v>
      </c>
      <c r="AL17" s="8">
        <v>11.259293519732601</v>
      </c>
      <c r="AM17" s="8">
        <v>10.646013835642627</v>
      </c>
      <c r="AN17" s="8">
        <v>8.1487769948767923</v>
      </c>
      <c r="AO17" s="8">
        <v>8.4747841142632563</v>
      </c>
      <c r="AP17" s="8">
        <v>15.492605342683992</v>
      </c>
      <c r="AQ17" s="8">
        <v>17.515952889573125</v>
      </c>
      <c r="AR17" s="8">
        <v>17.515952889573125</v>
      </c>
      <c r="AS17" s="8">
        <v>17.515952889573125</v>
      </c>
      <c r="AT17" s="8">
        <v>15.492605342683992</v>
      </c>
      <c r="AU17" s="8">
        <v>25.886222215125059</v>
      </c>
      <c r="AV17" s="8">
        <v>25.886222215125059</v>
      </c>
      <c r="AW17" s="8">
        <v>20.137296144921365</v>
      </c>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row>
    <row r="18" spans="1:76">
      <c r="A18" s="3" t="s">
        <v>66</v>
      </c>
      <c r="B18" t="s">
        <v>12</v>
      </c>
      <c r="C18" t="s">
        <v>200</v>
      </c>
      <c r="D18" t="s">
        <v>5181</v>
      </c>
      <c r="E18" t="s">
        <v>5183</v>
      </c>
      <c r="F18" s="77" t="s">
        <v>4971</v>
      </c>
      <c r="G18" t="s">
        <v>4998</v>
      </c>
      <c r="H18" s="3" t="s">
        <v>5185</v>
      </c>
      <c r="I18" s="3" t="s">
        <v>46</v>
      </c>
      <c r="J18" s="78"/>
      <c r="K18" s="78"/>
      <c r="L18" s="5"/>
      <c r="M18" s="78">
        <v>1.25</v>
      </c>
      <c r="N18" s="8"/>
      <c r="O18" s="8"/>
      <c r="P18" s="8">
        <v>1935.6</v>
      </c>
      <c r="Q18" s="8">
        <v>2705.81</v>
      </c>
      <c r="R18" s="8">
        <v>752.8100000000004</v>
      </c>
      <c r="S18" s="8">
        <v>0</v>
      </c>
      <c r="T18" s="8">
        <v>4402.4379999999992</v>
      </c>
      <c r="U18" s="8">
        <v>3116.7651750000005</v>
      </c>
      <c r="V18" s="8">
        <v>1517.3968249999998</v>
      </c>
      <c r="W18" s="8">
        <v>1379</v>
      </c>
      <c r="X18" s="9">
        <v>1246.1500000000015</v>
      </c>
      <c r="Y18" s="8">
        <v>69.080903686954173</v>
      </c>
      <c r="Z18" s="8">
        <v>47.155247011414986</v>
      </c>
      <c r="AA18" s="8">
        <v>73.477611163265578</v>
      </c>
      <c r="AB18" s="8">
        <v>51.551954487726391</v>
      </c>
      <c r="AC18" s="8">
        <v>65.899908785334702</v>
      </c>
      <c r="AD18" s="8">
        <v>142.01219959743338</v>
      </c>
      <c r="AE18" s="8">
        <v>125.43605586648962</v>
      </c>
      <c r="AF18" s="8">
        <v>107.67113148119135</v>
      </c>
      <c r="AG18" s="8">
        <v>121.03934839017853</v>
      </c>
      <c r="AH18" s="8">
        <v>121.03934839017853</v>
      </c>
      <c r="AI18" s="8">
        <v>103.27442400487998</v>
      </c>
      <c r="AJ18" s="8">
        <v>103.27442400487998</v>
      </c>
      <c r="AK18" s="8">
        <v>126.84700729766637</v>
      </c>
      <c r="AL18" s="8">
        <v>97.456684671549098</v>
      </c>
      <c r="AM18" s="8">
        <v>92.072109376193296</v>
      </c>
      <c r="AN18" s="8">
        <v>70.146452700653811</v>
      </c>
      <c r="AO18" s="8">
        <v>73.008784401341501</v>
      </c>
      <c r="AP18" s="8">
        <v>134.62502213771813</v>
      </c>
      <c r="AQ18" s="8">
        <v>152.38994652301642</v>
      </c>
      <c r="AR18" s="8">
        <v>152.38994652301642</v>
      </c>
      <c r="AS18" s="8">
        <v>152.38994652301642</v>
      </c>
      <c r="AT18" s="8">
        <v>134.62502213771813</v>
      </c>
      <c r="AU18" s="8">
        <v>225.88063371693471</v>
      </c>
      <c r="AV18" s="8">
        <v>225.88063371693471</v>
      </c>
      <c r="AW18" s="8">
        <v>175.4052534043135</v>
      </c>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row>
    <row r="19" spans="1:76">
      <c r="A19" s="3" t="s">
        <v>66</v>
      </c>
      <c r="B19" t="s">
        <v>12</v>
      </c>
      <c r="C19" t="s">
        <v>200</v>
      </c>
      <c r="D19" t="s">
        <v>4967</v>
      </c>
      <c r="E19" t="s">
        <v>4968</v>
      </c>
      <c r="F19" s="77" t="s">
        <v>4973</v>
      </c>
      <c r="G19" t="s">
        <v>4983</v>
      </c>
      <c r="H19" s="3" t="s">
        <v>5444</v>
      </c>
      <c r="I19" s="3" t="s">
        <v>199</v>
      </c>
      <c r="J19" s="78"/>
      <c r="K19" s="78"/>
      <c r="L19" s="5"/>
      <c r="M19" s="78">
        <v>1.25</v>
      </c>
      <c r="N19" s="8">
        <v>0</v>
      </c>
      <c r="O19" s="8">
        <v>0</v>
      </c>
      <c r="P19" s="8">
        <v>1194.615999691267</v>
      </c>
      <c r="Q19" s="8">
        <v>4977.2960003087319</v>
      </c>
      <c r="R19" s="8">
        <v>0</v>
      </c>
      <c r="S19" s="8">
        <v>0</v>
      </c>
      <c r="T19" s="8">
        <v>0</v>
      </c>
      <c r="U19" s="8">
        <v>0</v>
      </c>
      <c r="V19" s="8">
        <v>0</v>
      </c>
      <c r="W19" s="8"/>
      <c r="X19" s="9"/>
      <c r="Y19" s="8">
        <v>4367.3282702416082</v>
      </c>
      <c r="Z19" s="8">
        <v>7578.4364457613001</v>
      </c>
      <c r="AA19" s="8">
        <v>5494.3780669706657</v>
      </c>
      <c r="AB19" s="8">
        <v>5411.1230054307844</v>
      </c>
      <c r="AC19" s="8">
        <v>3331.0553018252181</v>
      </c>
      <c r="AD19" s="8">
        <v>5451.8411411144561</v>
      </c>
      <c r="AE19" s="8">
        <v>10505.322575319033</v>
      </c>
      <c r="AF19" s="8">
        <v>8333.0921467478965</v>
      </c>
      <c r="AG19" s="8">
        <v>7109.8213338901023</v>
      </c>
      <c r="AH19" s="8">
        <v>7109.8213338901023</v>
      </c>
      <c r="AI19" s="8">
        <v>2137.4723204497946</v>
      </c>
      <c r="AJ19" s="8">
        <v>2137.4723204497946</v>
      </c>
      <c r="AK19" s="8">
        <v>2121.826686075392</v>
      </c>
      <c r="AL19" s="8">
        <v>2151.2170087015093</v>
      </c>
      <c r="AM19" s="8">
        <v>2163.9383261346466</v>
      </c>
      <c r="AN19" s="8">
        <v>2215.7387418034723</v>
      </c>
      <c r="AO19" s="8">
        <v>2208.9763458546618</v>
      </c>
      <c r="AP19" s="8">
        <v>2063.4050284740401</v>
      </c>
      <c r="AQ19" s="8">
        <v>2021.4345424310688</v>
      </c>
      <c r="AR19" s="8">
        <v>2021.4345424310688</v>
      </c>
      <c r="AS19" s="8">
        <v>2021.4345424310688</v>
      </c>
      <c r="AT19" s="8">
        <v>2030.3398558216434</v>
      </c>
      <c r="AU19" s="8">
        <v>1847.8092685901452</v>
      </c>
      <c r="AV19" s="8">
        <v>1847.8092685901452</v>
      </c>
      <c r="AW19" s="8">
        <v>1967.0597758806646</v>
      </c>
      <c r="AX19" s="8">
        <v>0</v>
      </c>
      <c r="AY19" s="8">
        <v>0</v>
      </c>
      <c r="AZ19" s="8">
        <v>0</v>
      </c>
      <c r="BA19" s="8">
        <v>0</v>
      </c>
      <c r="BB19" s="8">
        <v>0</v>
      </c>
      <c r="BC19" s="8">
        <v>0</v>
      </c>
      <c r="BD19" s="8">
        <v>0</v>
      </c>
      <c r="BE19" s="8">
        <v>0</v>
      </c>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row>
    <row r="20" spans="1:76">
      <c r="A20" s="3" t="s">
        <v>66</v>
      </c>
      <c r="B20" t="s">
        <v>2626</v>
      </c>
      <c r="C20" t="s">
        <v>205</v>
      </c>
      <c r="D20" t="s">
        <v>4967</v>
      </c>
      <c r="E20" t="s">
        <v>4968</v>
      </c>
      <c r="F20" s="77" t="s">
        <v>4973</v>
      </c>
      <c r="G20" t="s">
        <v>4983</v>
      </c>
      <c r="H20" s="3" t="s">
        <v>5444</v>
      </c>
      <c r="I20" s="3" t="s">
        <v>204</v>
      </c>
      <c r="J20" s="78"/>
      <c r="K20" s="78"/>
      <c r="L20" s="5"/>
      <c r="M20" s="78">
        <f>1.2*1.13</f>
        <v>1.3559999999999999</v>
      </c>
      <c r="N20" s="8">
        <v>0</v>
      </c>
      <c r="O20" s="8">
        <v>0</v>
      </c>
      <c r="P20" s="8">
        <v>0</v>
      </c>
      <c r="Q20" s="8">
        <v>0</v>
      </c>
      <c r="R20" s="8">
        <v>0</v>
      </c>
      <c r="S20" s="8">
        <v>0</v>
      </c>
      <c r="T20" s="8">
        <v>0</v>
      </c>
      <c r="U20" s="8">
        <v>0</v>
      </c>
      <c r="V20" s="8">
        <v>0</v>
      </c>
      <c r="W20" s="8">
        <v>0</v>
      </c>
      <c r="X20" s="9">
        <v>0</v>
      </c>
      <c r="Y20" s="8">
        <v>0</v>
      </c>
      <c r="Z20" s="8">
        <v>0</v>
      </c>
      <c r="AA20" s="8">
        <v>0</v>
      </c>
      <c r="AB20" s="8">
        <v>0</v>
      </c>
      <c r="AC20" s="8">
        <v>0</v>
      </c>
      <c r="AD20" s="8">
        <v>0</v>
      </c>
      <c r="AE20" s="8">
        <v>60014.312500000007</v>
      </c>
      <c r="AF20" s="8">
        <v>60014.312500000007</v>
      </c>
      <c r="AG20" s="8">
        <v>60014.312500000007</v>
      </c>
      <c r="AH20" s="8">
        <v>60014.312500000007</v>
      </c>
      <c r="AI20" s="8">
        <v>60014.312500000007</v>
      </c>
      <c r="AJ20" s="8">
        <v>60014.312500000007</v>
      </c>
      <c r="AK20" s="8">
        <v>60014.312500000007</v>
      </c>
      <c r="AL20" s="8">
        <v>60014.312500000007</v>
      </c>
      <c r="AM20" s="8"/>
      <c r="AN20" s="8"/>
      <c r="AO20" s="8"/>
      <c r="AP20" s="8"/>
      <c r="AQ20" s="8">
        <v>60014.312500000007</v>
      </c>
      <c r="AR20" s="8">
        <v>60014.312500000007</v>
      </c>
      <c r="AS20" s="8">
        <v>60014.312500000007</v>
      </c>
      <c r="AT20" s="8">
        <v>60014.312500000007</v>
      </c>
      <c r="AU20" s="8">
        <v>60014.312500000007</v>
      </c>
      <c r="AV20" s="8">
        <v>60014.312500000007</v>
      </c>
      <c r="AW20" s="8">
        <v>60014.312500000007</v>
      </c>
      <c r="AX20" s="8">
        <v>60014.312500000007</v>
      </c>
      <c r="AY20" s="8"/>
      <c r="AZ20" s="8"/>
      <c r="BA20" s="8"/>
      <c r="BB20" s="8"/>
      <c r="BC20" s="8"/>
      <c r="BD20" s="8"/>
      <c r="BE20" s="8"/>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row>
    <row r="21" spans="1:76">
      <c r="A21" s="3" t="s">
        <v>66</v>
      </c>
      <c r="B21" t="s">
        <v>2640</v>
      </c>
      <c r="C21" t="s">
        <v>252</v>
      </c>
      <c r="D21" t="s">
        <v>4967</v>
      </c>
      <c r="E21" t="s">
        <v>4968</v>
      </c>
      <c r="F21" s="77" t="s">
        <v>4973</v>
      </c>
      <c r="G21" t="s">
        <v>4983</v>
      </c>
      <c r="H21" s="3" t="s">
        <v>5444</v>
      </c>
      <c r="I21" s="3" t="s">
        <v>251</v>
      </c>
      <c r="J21" s="78"/>
      <c r="K21" s="78"/>
      <c r="L21" s="5"/>
      <c r="M21" s="78">
        <f>1.13*1.2</f>
        <v>1.3559999999999999</v>
      </c>
      <c r="N21" s="8">
        <v>0</v>
      </c>
      <c r="O21" s="8">
        <v>0</v>
      </c>
      <c r="P21" s="8">
        <v>0</v>
      </c>
      <c r="Q21" s="8">
        <v>0</v>
      </c>
      <c r="R21" s="8">
        <v>0</v>
      </c>
      <c r="S21" s="8">
        <v>0</v>
      </c>
      <c r="T21" s="8">
        <v>0</v>
      </c>
      <c r="U21" s="8"/>
      <c r="V21" s="8"/>
      <c r="W21" s="8"/>
      <c r="X21" s="9"/>
      <c r="Y21" s="8">
        <v>449.27744360902261</v>
      </c>
      <c r="Z21" s="8">
        <v>826.59089390142015</v>
      </c>
      <c r="AA21" s="8">
        <v>787.64352548036754</v>
      </c>
      <c r="AB21" s="8">
        <v>787.64352548036754</v>
      </c>
      <c r="AC21" s="8">
        <v>669.24352548036757</v>
      </c>
      <c r="AD21" s="8">
        <v>499.43299916457818</v>
      </c>
      <c r="AE21" s="8">
        <v>470.28738512949042</v>
      </c>
      <c r="AF21" s="8">
        <v>588.45370091896416</v>
      </c>
      <c r="AG21" s="8">
        <v>517.37475355054312</v>
      </c>
      <c r="AH21" s="8">
        <v>556.32212197159572</v>
      </c>
      <c r="AI21" s="8">
        <v>605.65545530492909</v>
      </c>
      <c r="AJ21" s="8">
        <v>514.77826232247298</v>
      </c>
      <c r="AK21" s="8">
        <v>318.58738512949043</v>
      </c>
      <c r="AL21" s="8">
        <v>318.58738512949043</v>
      </c>
      <c r="AM21" s="8">
        <v>318.58738512949043</v>
      </c>
      <c r="AN21" s="8">
        <v>318.58738512949043</v>
      </c>
      <c r="AO21" s="8">
        <v>460.09615705931503</v>
      </c>
      <c r="AP21" s="8">
        <v>460.09615705931503</v>
      </c>
      <c r="AQ21" s="8">
        <v>499.04352548036763</v>
      </c>
      <c r="AR21" s="8">
        <v>576.93826232247284</v>
      </c>
      <c r="AS21" s="8">
        <v>576.93826232247295</v>
      </c>
      <c r="AT21" s="8">
        <v>576.93826232247284</v>
      </c>
      <c r="AU21" s="8">
        <v>576.93826232247295</v>
      </c>
      <c r="AV21" s="8">
        <v>499.04352548036763</v>
      </c>
      <c r="AW21" s="8">
        <v>460.09615705931503</v>
      </c>
      <c r="AX21" s="8">
        <v>460.09615705931503</v>
      </c>
      <c r="AY21" s="8">
        <v>460.09615705931503</v>
      </c>
      <c r="AZ21" s="8">
        <v>460.09615705931503</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row>
    <row r="22" spans="1:76">
      <c r="A22" s="3" t="s">
        <v>66</v>
      </c>
      <c r="B22" t="s">
        <v>2641</v>
      </c>
      <c r="C22" t="s">
        <v>256</v>
      </c>
      <c r="D22" t="s">
        <v>4967</v>
      </c>
      <c r="E22" t="s">
        <v>4968</v>
      </c>
      <c r="F22" s="77" t="s">
        <v>4973</v>
      </c>
      <c r="G22" t="s">
        <v>4983</v>
      </c>
      <c r="H22" s="3" t="s">
        <v>5444</v>
      </c>
      <c r="I22" s="3" t="s">
        <v>255</v>
      </c>
      <c r="J22" s="78"/>
      <c r="K22" s="78"/>
      <c r="L22" s="5"/>
      <c r="M22" s="78">
        <v>1.2</v>
      </c>
      <c r="N22" s="8">
        <v>0</v>
      </c>
      <c r="O22" s="8">
        <v>0</v>
      </c>
      <c r="P22" s="8">
        <v>0</v>
      </c>
      <c r="Q22" s="8">
        <v>0</v>
      </c>
      <c r="R22" s="8">
        <v>0</v>
      </c>
      <c r="S22" s="8">
        <v>0</v>
      </c>
      <c r="T22" s="8">
        <v>0</v>
      </c>
      <c r="U22" s="8"/>
      <c r="V22" s="8"/>
      <c r="W22" s="8"/>
      <c r="X22" s="9"/>
      <c r="Y22" s="8">
        <v>163.45257533524727</v>
      </c>
      <c r="Z22" s="8">
        <v>512.54648407220998</v>
      </c>
      <c r="AA22" s="8">
        <v>493.33614110131123</v>
      </c>
      <c r="AB22" s="8">
        <v>493.33614110131123</v>
      </c>
      <c r="AC22" s="8">
        <v>434.93669846977895</v>
      </c>
      <c r="AD22" s="8">
        <v>351.1796031166603</v>
      </c>
      <c r="AE22" s="8">
        <v>334.33434229343777</v>
      </c>
      <c r="AF22" s="8">
        <v>553.13737703381116</v>
      </c>
      <c r="AG22" s="8">
        <v>518.0785011119209</v>
      </c>
      <c r="AH22" s="8">
        <v>537.28884408281965</v>
      </c>
      <c r="AI22" s="8">
        <v>561.6219451792914</v>
      </c>
      <c r="AJ22" s="8">
        <v>436.53838449719439</v>
      </c>
      <c r="AK22" s="8">
        <v>259.51005642178694</v>
      </c>
      <c r="AL22" s="8">
        <v>179.25062933845359</v>
      </c>
      <c r="AM22" s="8">
        <v>98.991202255120299</v>
      </c>
      <c r="AN22" s="8">
        <v>98.991202255120299</v>
      </c>
      <c r="AO22" s="8">
        <v>168.78878171605248</v>
      </c>
      <c r="AP22" s="8">
        <v>168.78878171605248</v>
      </c>
      <c r="AQ22" s="8">
        <v>350.32072906195128</v>
      </c>
      <c r="AR22" s="8">
        <v>551.06301937874878</v>
      </c>
      <c r="AS22" s="8">
        <v>551.06301937874878</v>
      </c>
      <c r="AT22" s="8">
        <v>551.06301937874878</v>
      </c>
      <c r="AU22" s="8">
        <v>551.06301937874878</v>
      </c>
      <c r="AV22" s="8">
        <v>350.32072906195128</v>
      </c>
      <c r="AW22" s="8">
        <v>168.78878171605248</v>
      </c>
      <c r="AX22" s="8">
        <v>168.78878171605248</v>
      </c>
      <c r="AY22" s="8">
        <v>168.78878171605248</v>
      </c>
      <c r="AZ22" s="8">
        <v>168.78878171605248</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row>
    <row r="23" spans="1:76">
      <c r="A23" s="3" t="s">
        <v>66</v>
      </c>
      <c r="B23" t="s">
        <v>2642</v>
      </c>
      <c r="C23" t="s">
        <v>261</v>
      </c>
      <c r="D23" t="s">
        <v>4967</v>
      </c>
      <c r="E23" t="s">
        <v>4968</v>
      </c>
      <c r="F23" s="77" t="s">
        <v>4973</v>
      </c>
      <c r="G23" t="s">
        <v>4983</v>
      </c>
      <c r="H23" s="3" t="s">
        <v>5444</v>
      </c>
      <c r="I23" s="3" t="s">
        <v>260</v>
      </c>
      <c r="J23" s="78"/>
      <c r="K23" s="78"/>
      <c r="L23" s="5"/>
      <c r="M23" s="78">
        <v>1.05</v>
      </c>
      <c r="N23" s="8">
        <v>0</v>
      </c>
      <c r="O23" s="8">
        <v>0</v>
      </c>
      <c r="P23" s="8">
        <v>0</v>
      </c>
      <c r="Q23" s="8">
        <v>0</v>
      </c>
      <c r="R23" s="8">
        <v>0</v>
      </c>
      <c r="S23" s="8">
        <v>0</v>
      </c>
      <c r="T23" s="8">
        <v>0</v>
      </c>
      <c r="U23" s="8"/>
      <c r="V23" s="8"/>
      <c r="W23" s="8"/>
      <c r="X23" s="9"/>
      <c r="Y23" s="8">
        <v>3480.7577138637216</v>
      </c>
      <c r="Z23" s="8">
        <v>9739.2773444779414</v>
      </c>
      <c r="AA23" s="8">
        <v>9330.1889630634669</v>
      </c>
      <c r="AB23" s="8">
        <v>9330.1889630634669</v>
      </c>
      <c r="AC23" s="8">
        <v>8086.5602835634672</v>
      </c>
      <c r="AD23" s="8">
        <v>6302.9349405963621</v>
      </c>
      <c r="AE23" s="8">
        <v>5962.0222518378632</v>
      </c>
      <c r="AF23" s="8">
        <v>9463.7804843827107</v>
      </c>
      <c r="AG23" s="8">
        <v>8717.1941883012951</v>
      </c>
      <c r="AH23" s="8">
        <v>9126.2825697157696</v>
      </c>
      <c r="AI23" s="8">
        <v>9644.4611861741032</v>
      </c>
      <c r="AJ23" s="8">
        <v>7559.6295878736619</v>
      </c>
      <c r="AK23" s="8">
        <v>4368.6230062284885</v>
      </c>
      <c r="AL23" s="8">
        <v>3238.3309645618215</v>
      </c>
      <c r="AM23" s="8">
        <v>2108.0389228951544</v>
      </c>
      <c r="AN23" s="8">
        <v>2108.0389228951544</v>
      </c>
      <c r="AO23" s="8">
        <v>3594.3933753677425</v>
      </c>
      <c r="AP23" s="8">
        <v>3594.3933753677425</v>
      </c>
      <c r="AQ23" s="8">
        <v>6289.4539382822168</v>
      </c>
      <c r="AR23" s="8">
        <v>9393.6028826111633</v>
      </c>
      <c r="AS23" s="8">
        <v>9393.6028826111633</v>
      </c>
      <c r="AT23" s="8">
        <v>9393.6028826111633</v>
      </c>
      <c r="AU23" s="8">
        <v>9393.6028826111633</v>
      </c>
      <c r="AV23" s="8">
        <v>6289.4539382822168</v>
      </c>
      <c r="AW23" s="8">
        <v>3594.3933753677425</v>
      </c>
      <c r="AX23" s="8">
        <v>3594.3933753677425</v>
      </c>
      <c r="AY23" s="8">
        <v>3594.3933753677425</v>
      </c>
      <c r="AZ23" s="8">
        <v>3594.3933753677425</v>
      </c>
      <c r="BA23" s="8">
        <v>0</v>
      </c>
      <c r="BB23" s="8">
        <v>0</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row>
    <row r="24" spans="1:76">
      <c r="A24" s="3" t="s">
        <v>66</v>
      </c>
      <c r="B24" t="s">
        <v>2643</v>
      </c>
      <c r="C24" t="s">
        <v>265</v>
      </c>
      <c r="D24" t="s">
        <v>4967</v>
      </c>
      <c r="E24" t="s">
        <v>4968</v>
      </c>
      <c r="F24" s="77" t="s">
        <v>4973</v>
      </c>
      <c r="G24" t="s">
        <v>4983</v>
      </c>
      <c r="H24" s="3" t="s">
        <v>5444</v>
      </c>
      <c r="I24" s="3" t="s">
        <v>264</v>
      </c>
      <c r="J24" s="78"/>
      <c r="K24" s="78"/>
      <c r="L24" s="5"/>
      <c r="M24" s="78">
        <v>1.05</v>
      </c>
      <c r="N24" s="8">
        <v>0</v>
      </c>
      <c r="O24" s="8">
        <v>0</v>
      </c>
      <c r="P24" s="8">
        <v>0</v>
      </c>
      <c r="Q24" s="8">
        <v>0</v>
      </c>
      <c r="R24" s="8">
        <v>0</v>
      </c>
      <c r="S24" s="8">
        <v>0</v>
      </c>
      <c r="T24" s="8">
        <v>0</v>
      </c>
      <c r="U24" s="8"/>
      <c r="V24" s="8"/>
      <c r="W24" s="8"/>
      <c r="X24" s="9"/>
      <c r="Y24" s="8"/>
      <c r="Z24" s="8"/>
      <c r="AA24" s="8"/>
      <c r="AB24" s="8"/>
      <c r="AC24" s="8">
        <v>2365.9870730537277</v>
      </c>
      <c r="AD24" s="8">
        <v>2365.9870730537277</v>
      </c>
      <c r="AE24" s="8">
        <v>2768.278710594846</v>
      </c>
      <c r="AF24" s="8">
        <v>3344.2393153097587</v>
      </c>
      <c r="AG24" s="8">
        <v>2999.2920445449558</v>
      </c>
      <c r="AH24" s="8">
        <v>2036.5152764528509</v>
      </c>
      <c r="AI24" s="8">
        <v>1689.0802593201752</v>
      </c>
      <c r="AJ24" s="8">
        <v>1496.5808760964908</v>
      </c>
      <c r="AK24" s="8">
        <v>863.13148300438593</v>
      </c>
      <c r="AL24" s="8">
        <v>634.22605537280697</v>
      </c>
      <c r="AM24" s="8">
        <v>550.94480537280697</v>
      </c>
      <c r="AN24" s="8">
        <v>550.94480537280697</v>
      </c>
      <c r="AO24" s="8">
        <v>947.77068941885955</v>
      </c>
      <c r="AP24" s="8">
        <v>947.77068941885955</v>
      </c>
      <c r="AQ24" s="8">
        <v>1225.4219476425437</v>
      </c>
      <c r="AR24" s="8">
        <v>1612.2913390899121</v>
      </c>
      <c r="AS24" s="8">
        <v>1612.2913390899121</v>
      </c>
      <c r="AT24" s="8">
        <v>1612.2913390899121</v>
      </c>
      <c r="AU24" s="8">
        <v>1612.2913390899121</v>
      </c>
      <c r="AV24" s="8">
        <v>1225.4219476425437</v>
      </c>
      <c r="AW24" s="8">
        <v>947.77068941885955</v>
      </c>
      <c r="AX24" s="8">
        <v>947.77068941885955</v>
      </c>
      <c r="AY24" s="8">
        <v>947.77068941885955</v>
      </c>
      <c r="AZ24" s="8">
        <v>947.77068941885955</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row>
    <row r="25" spans="1:76">
      <c r="A25" s="3" t="s">
        <v>66</v>
      </c>
      <c r="B25" t="s">
        <v>2650</v>
      </c>
      <c r="C25" t="s">
        <v>300</v>
      </c>
      <c r="D25" t="s">
        <v>4967</v>
      </c>
      <c r="E25" t="s">
        <v>4968</v>
      </c>
      <c r="F25" s="77" t="s">
        <v>4973</v>
      </c>
      <c r="G25" t="s">
        <v>4983</v>
      </c>
      <c r="H25" s="3" t="s">
        <v>5444</v>
      </c>
      <c r="I25" s="3" t="s">
        <v>299</v>
      </c>
      <c r="J25" s="78"/>
      <c r="K25" s="78"/>
      <c r="L25" s="5"/>
      <c r="M25" s="78">
        <v>1.05</v>
      </c>
      <c r="N25" s="8">
        <v>0</v>
      </c>
      <c r="O25" s="8">
        <v>0</v>
      </c>
      <c r="P25" s="8">
        <v>0</v>
      </c>
      <c r="Q25" s="8">
        <v>0</v>
      </c>
      <c r="R25" s="8">
        <v>0</v>
      </c>
      <c r="S25" s="8">
        <v>0</v>
      </c>
      <c r="T25" s="8">
        <v>0</v>
      </c>
      <c r="U25" s="8"/>
      <c r="V25" s="8"/>
      <c r="W25" s="8"/>
      <c r="X25" s="9"/>
      <c r="Y25" s="8"/>
      <c r="Z25" s="8"/>
      <c r="AA25" s="8"/>
      <c r="AB25" s="8"/>
      <c r="AC25" s="8">
        <v>52.717874999999992</v>
      </c>
      <c r="AD25" s="8">
        <v>52.717874999999992</v>
      </c>
      <c r="AE25" s="8">
        <v>62.935687499999993</v>
      </c>
      <c r="AF25" s="8">
        <v>76.910137500000005</v>
      </c>
      <c r="AG25" s="8">
        <v>69.448574999999991</v>
      </c>
      <c r="AH25" s="8">
        <v>47.083574999999989</v>
      </c>
      <c r="AI25" s="8">
        <v>39.568199999999997</v>
      </c>
      <c r="AJ25" s="8">
        <v>34.646324999999997</v>
      </c>
      <c r="AK25" s="8">
        <v>20.186249999999998</v>
      </c>
      <c r="AL25" s="8">
        <v>14.476874999999994</v>
      </c>
      <c r="AM25" s="8">
        <v>11.917499999999997</v>
      </c>
      <c r="AN25" s="8">
        <v>11.917499999999997</v>
      </c>
      <c r="AO25" s="8">
        <v>20.501249999999995</v>
      </c>
      <c r="AP25" s="8">
        <v>20.501249999999995</v>
      </c>
      <c r="AQ25" s="8">
        <v>28.039987499999992</v>
      </c>
      <c r="AR25" s="8">
        <v>37.941224999999996</v>
      </c>
      <c r="AS25" s="8">
        <v>37.941224999999996</v>
      </c>
      <c r="AT25" s="8">
        <v>37.941224999999996</v>
      </c>
      <c r="AU25" s="8">
        <v>37.941224999999996</v>
      </c>
      <c r="AV25" s="8">
        <v>28.039987499999992</v>
      </c>
      <c r="AW25" s="8">
        <v>20.501249999999995</v>
      </c>
      <c r="AX25" s="8">
        <v>20.501249999999995</v>
      </c>
      <c r="AY25" s="8">
        <v>20.501249999999995</v>
      </c>
      <c r="AZ25" s="8">
        <v>20.501249999999995</v>
      </c>
      <c r="BA25" s="8">
        <v>0</v>
      </c>
      <c r="BB25" s="8">
        <v>0</v>
      </c>
      <c r="BC25" s="8">
        <v>0</v>
      </c>
      <c r="BD25" s="8">
        <v>0</v>
      </c>
      <c r="BE25" s="8">
        <v>0</v>
      </c>
      <c r="BF25" s="8">
        <v>0</v>
      </c>
      <c r="BG25" s="8">
        <v>0</v>
      </c>
      <c r="BH25" s="8">
        <v>0</v>
      </c>
      <c r="BI25" s="8">
        <v>0</v>
      </c>
      <c r="BJ25" s="8">
        <v>0</v>
      </c>
      <c r="BK25" s="8">
        <v>0</v>
      </c>
      <c r="BL25" s="8">
        <v>0</v>
      </c>
      <c r="BM25" s="8">
        <v>0</v>
      </c>
      <c r="BN25" s="8">
        <v>0</v>
      </c>
      <c r="BO25" s="8">
        <v>0</v>
      </c>
      <c r="BP25" s="8">
        <v>0</v>
      </c>
      <c r="BQ25" s="8">
        <v>0</v>
      </c>
      <c r="BR25" s="8">
        <v>0</v>
      </c>
      <c r="BS25" s="8">
        <v>0</v>
      </c>
      <c r="BT25" s="8">
        <v>0</v>
      </c>
      <c r="BU25" s="8">
        <v>0</v>
      </c>
      <c r="BV25" s="8">
        <v>0</v>
      </c>
      <c r="BW25" s="8">
        <v>0</v>
      </c>
      <c r="BX25" s="8">
        <v>0</v>
      </c>
    </row>
    <row r="26" spans="1:76">
      <c r="A26" s="3" t="s">
        <v>66</v>
      </c>
      <c r="B26" t="s">
        <v>21</v>
      </c>
      <c r="C26" t="s">
        <v>328</v>
      </c>
      <c r="D26" t="s">
        <v>72</v>
      </c>
      <c r="E26" t="s">
        <v>4974</v>
      </c>
      <c r="F26" s="77" t="s">
        <v>30</v>
      </c>
      <c r="G26" t="s">
        <v>34</v>
      </c>
      <c r="H26" s="3" t="s">
        <v>32</v>
      </c>
      <c r="I26" s="3" t="s">
        <v>55</v>
      </c>
      <c r="J26" s="78"/>
      <c r="K26" s="78"/>
      <c r="L26" s="5"/>
      <c r="M26" s="78">
        <v>2</v>
      </c>
      <c r="N26" s="8"/>
      <c r="O26" s="8"/>
      <c r="P26" s="8"/>
      <c r="Q26" s="8"/>
      <c r="R26" s="8">
        <v>0</v>
      </c>
      <c r="S26" s="8">
        <v>0</v>
      </c>
      <c r="T26" s="8">
        <v>230.51300000000001</v>
      </c>
      <c r="U26" s="8">
        <v>683.12693500724981</v>
      </c>
      <c r="V26" s="8">
        <v>1350.4244649927509</v>
      </c>
      <c r="W26" s="8">
        <v>1018.4710000000005</v>
      </c>
      <c r="X26" s="9">
        <v>1508.8660000000013</v>
      </c>
      <c r="Y26" s="8">
        <v>907.18159540838894</v>
      </c>
      <c r="Z26" s="8">
        <v>835.01942304635702</v>
      </c>
      <c r="AA26" s="8">
        <v>453.59079770419379</v>
      </c>
      <c r="AB26" s="8">
        <v>453.59079770419379</v>
      </c>
      <c r="AC26" s="8">
        <v>453.59079770419379</v>
      </c>
      <c r="AD26" s="8">
        <v>453.59079770419379</v>
      </c>
      <c r="AE26" s="8">
        <v>453.59079770419379</v>
      </c>
      <c r="AF26" s="8">
        <v>340.19309827814538</v>
      </c>
      <c r="AG26" s="8">
        <v>453.59079770419379</v>
      </c>
      <c r="AH26" s="8">
        <v>340.19309827814538</v>
      </c>
      <c r="AI26" s="8">
        <v>453.59079770419379</v>
      </c>
      <c r="AJ26" s="8">
        <v>453.59079770419379</v>
      </c>
      <c r="AK26" s="8">
        <v>453.59079770419379</v>
      </c>
      <c r="AL26" s="8">
        <v>453.59079770419379</v>
      </c>
      <c r="AM26" s="8">
        <v>453.59079770419379</v>
      </c>
      <c r="AN26" s="8">
        <v>453.59079770419379</v>
      </c>
      <c r="AO26" s="8">
        <v>453.59079770419379</v>
      </c>
      <c r="AP26" s="8">
        <v>453.59079770419379</v>
      </c>
      <c r="AQ26" s="8">
        <v>340.19309827814538</v>
      </c>
      <c r="AR26" s="8">
        <v>402.04638887417173</v>
      </c>
      <c r="AS26" s="8">
        <v>247.41316238410644</v>
      </c>
      <c r="AT26" s="8">
        <v>762.8572506843359</v>
      </c>
      <c r="AU26" s="8">
        <v>247.41316238410644</v>
      </c>
      <c r="AV26" s="8">
        <v>247.41316238410644</v>
      </c>
      <c r="AW26" s="8">
        <v>247.41316238410644</v>
      </c>
      <c r="AX26" s="8">
        <v>247.41316238410644</v>
      </c>
      <c r="AY26" s="8">
        <v>159.7876673730679</v>
      </c>
      <c r="AZ26" s="8">
        <v>0</v>
      </c>
      <c r="BA26" s="8"/>
      <c r="BB26" s="8"/>
      <c r="BC26" s="8"/>
      <c r="BD26" s="8"/>
      <c r="BE26" s="8"/>
      <c r="BF26" s="8"/>
      <c r="BG26" s="8"/>
      <c r="BH26" s="8"/>
      <c r="BI26" s="8"/>
      <c r="BJ26" s="8"/>
      <c r="BK26" s="8"/>
      <c r="BL26" s="8"/>
      <c r="BM26" s="8"/>
      <c r="BN26" s="8"/>
      <c r="BO26" s="8"/>
      <c r="BP26" s="8"/>
      <c r="BQ26" s="8"/>
      <c r="BR26" s="8"/>
      <c r="BS26" s="8"/>
      <c r="BT26" s="8"/>
      <c r="BU26" s="8"/>
      <c r="BV26" s="8"/>
      <c r="BW26" s="8"/>
      <c r="BX26" s="8"/>
    </row>
    <row r="27" spans="1:76">
      <c r="A27" s="3" t="s">
        <v>66</v>
      </c>
      <c r="B27" t="s">
        <v>21</v>
      </c>
      <c r="C27" t="s">
        <v>328</v>
      </c>
      <c r="D27" t="s">
        <v>74</v>
      </c>
      <c r="E27" t="s">
        <v>4975</v>
      </c>
      <c r="F27" s="77" t="s">
        <v>68</v>
      </c>
      <c r="G27" t="s">
        <v>4976</v>
      </c>
      <c r="H27" s="3" t="s">
        <v>69</v>
      </c>
      <c r="I27" s="3" t="s">
        <v>55</v>
      </c>
      <c r="J27" s="78"/>
      <c r="K27" s="78"/>
      <c r="L27" s="5"/>
      <c r="M27" s="78">
        <v>2</v>
      </c>
      <c r="N27" s="8"/>
      <c r="O27" s="8"/>
      <c r="P27" s="8"/>
      <c r="Q27" s="8"/>
      <c r="R27" s="8">
        <v>102.85</v>
      </c>
      <c r="S27" s="8">
        <v>746.83</v>
      </c>
      <c r="T27" s="8">
        <v>640.82600000000002</v>
      </c>
      <c r="U27" s="8">
        <v>1400.69</v>
      </c>
      <c r="V27" s="8">
        <v>839.01</v>
      </c>
      <c r="W27" s="8">
        <v>2143.7600000000002</v>
      </c>
      <c r="X27" s="9">
        <v>641.54999999999995</v>
      </c>
      <c r="Y27" s="8">
        <v>2015.953872736422</v>
      </c>
      <c r="Z27" s="8">
        <v>1352.6320337022084</v>
      </c>
      <c r="AA27" s="8">
        <v>1352.6320337022084</v>
      </c>
      <c r="AB27" s="8">
        <v>1461.535619215296</v>
      </c>
      <c r="AC27" s="8">
        <v>1174.4261664989933</v>
      </c>
      <c r="AD27" s="8">
        <v>1006.1206252515094</v>
      </c>
      <c r="AE27" s="8">
        <v>1006.1206252515094</v>
      </c>
      <c r="AF27" s="8">
        <v>471.50302364185075</v>
      </c>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row>
    <row r="28" spans="1:76">
      <c r="A28" s="3" t="s">
        <v>66</v>
      </c>
      <c r="B28" t="s">
        <v>21</v>
      </c>
      <c r="C28" t="s">
        <v>328</v>
      </c>
      <c r="D28" t="s">
        <v>5182</v>
      </c>
      <c r="E28" t="s">
        <v>5183</v>
      </c>
      <c r="F28" s="77" t="s">
        <v>4971</v>
      </c>
      <c r="G28" t="s">
        <v>4998</v>
      </c>
      <c r="H28" s="3" t="s">
        <v>5185</v>
      </c>
      <c r="I28" s="3" t="s">
        <v>55</v>
      </c>
      <c r="J28" s="78"/>
      <c r="K28" s="78"/>
      <c r="L28" s="5"/>
      <c r="M28" s="78">
        <v>2</v>
      </c>
      <c r="N28" s="8"/>
      <c r="O28" s="8"/>
      <c r="P28" s="8">
        <v>0</v>
      </c>
      <c r="Q28" s="8">
        <v>0</v>
      </c>
      <c r="R28" s="8">
        <v>0</v>
      </c>
      <c r="S28" s="8">
        <v>0</v>
      </c>
      <c r="T28" s="8">
        <v>0</v>
      </c>
      <c r="U28" s="8">
        <v>131.13061500000006</v>
      </c>
      <c r="V28" s="8">
        <v>312.64838499999985</v>
      </c>
      <c r="W28" s="8">
        <v>540.61000000000013</v>
      </c>
      <c r="X28" s="9">
        <v>913.68700000000001</v>
      </c>
      <c r="Y28" s="8">
        <v>386.23636199575384</v>
      </c>
      <c r="Z28" s="8">
        <v>386.23636199575384</v>
      </c>
      <c r="AA28" s="8">
        <v>386.23636199575384</v>
      </c>
      <c r="AB28" s="8">
        <v>386.23636199575384</v>
      </c>
      <c r="AC28" s="8">
        <v>736.54376008492568</v>
      </c>
      <c r="AD28" s="8">
        <v>736.54376008492568</v>
      </c>
      <c r="AE28" s="8">
        <v>916.18857961783385</v>
      </c>
      <c r="AF28" s="8">
        <v>916.18857961783385</v>
      </c>
      <c r="AG28" s="8">
        <v>485.04101273885345</v>
      </c>
      <c r="AH28" s="8">
        <v>664.68583227176259</v>
      </c>
      <c r="AI28" s="8">
        <v>664.68583227176259</v>
      </c>
      <c r="AJ28" s="8">
        <v>646.72135031847165</v>
      </c>
      <c r="AK28" s="8">
        <v>1032.9577123142258</v>
      </c>
      <c r="AL28" s="8">
        <v>116.76913269639061</v>
      </c>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row>
    <row r="29" spans="1:76">
      <c r="A29" s="3" t="s">
        <v>66</v>
      </c>
      <c r="B29" t="s">
        <v>21</v>
      </c>
      <c r="C29" t="s">
        <v>328</v>
      </c>
      <c r="D29" t="s">
        <v>4967</v>
      </c>
      <c r="E29" t="s">
        <v>4968</v>
      </c>
      <c r="F29" s="77" t="s">
        <v>4973</v>
      </c>
      <c r="G29" t="s">
        <v>4983</v>
      </c>
      <c r="H29" s="3" t="s">
        <v>5444</v>
      </c>
      <c r="I29" s="3" t="s">
        <v>327</v>
      </c>
      <c r="J29" s="78"/>
      <c r="K29" s="78"/>
      <c r="L29" s="5"/>
      <c r="M29" s="78">
        <v>2</v>
      </c>
      <c r="N29" s="8">
        <v>0</v>
      </c>
      <c r="O29" s="8">
        <v>0</v>
      </c>
      <c r="P29" s="8">
        <v>483.00342020770944</v>
      </c>
      <c r="Q29" s="8">
        <v>1185.5304797922906</v>
      </c>
      <c r="R29" s="8">
        <v>76.717769065638834</v>
      </c>
      <c r="S29" s="8">
        <v>0</v>
      </c>
      <c r="T29" s="8">
        <v>0</v>
      </c>
      <c r="U29" s="8">
        <v>452.93244999274975</v>
      </c>
      <c r="V29" s="8">
        <v>820.74815000724857</v>
      </c>
      <c r="W29" s="8">
        <v>0</v>
      </c>
      <c r="X29" s="9">
        <v>1782.8544197116555</v>
      </c>
      <c r="Y29" s="8">
        <v>3185.7075630290119</v>
      </c>
      <c r="Z29" s="8">
        <v>3813.3360201030455</v>
      </c>
      <c r="AA29" s="8">
        <v>4690.5450778416398</v>
      </c>
      <c r="AB29" s="8">
        <v>8352.1636185912121</v>
      </c>
      <c r="AC29" s="8">
        <v>7403.1933968691665</v>
      </c>
      <c r="AD29" s="8">
        <v>7655.8003893463665</v>
      </c>
      <c r="AE29" s="8">
        <v>7587.5794984154345</v>
      </c>
      <c r="AF29" s="8">
        <v>7422.1288948134215</v>
      </c>
      <c r="AG29" s="8">
        <v>8992.0999903226584</v>
      </c>
      <c r="AH29" s="8">
        <v>10284.611285646082</v>
      </c>
      <c r="AI29" s="8">
        <v>11538.595994380892</v>
      </c>
      <c r="AJ29" s="8">
        <v>12547.257323084821</v>
      </c>
      <c r="AK29" s="8">
        <v>12161.020961089067</v>
      </c>
      <c r="AL29" s="8">
        <v>10754.891931859167</v>
      </c>
      <c r="AM29" s="8">
        <v>11188.481507023896</v>
      </c>
      <c r="AN29" s="8">
        <v>11188.481507023896</v>
      </c>
      <c r="AO29" s="8">
        <v>10904.104233829519</v>
      </c>
      <c r="AP29" s="8">
        <v>11197.315939746015</v>
      </c>
      <c r="AQ29" s="8">
        <v>11365.207479675821</v>
      </c>
      <c r="AR29" s="8">
        <v>11130.338117182217</v>
      </c>
      <c r="AS29" s="8">
        <v>12937.261171929307</v>
      </c>
      <c r="AT29" s="8">
        <v>12980.290422353819</v>
      </c>
      <c r="AU29" s="8">
        <v>12772.001027797161</v>
      </c>
      <c r="AV29" s="8">
        <v>12772.001027797161</v>
      </c>
      <c r="AW29" s="8">
        <v>12600.897126976637</v>
      </c>
      <c r="AX29" s="8">
        <v>12987.35398376366</v>
      </c>
      <c r="AY29" s="8">
        <v>12882.414745739146</v>
      </c>
      <c r="AZ29" s="8">
        <v>9591.3426809345256</v>
      </c>
      <c r="BA29" s="8">
        <v>6946.6340402267906</v>
      </c>
      <c r="BB29" s="8">
        <v>5292.6566451144672</v>
      </c>
      <c r="BC29" s="8">
        <v>3650.722892595375</v>
      </c>
      <c r="BD29" s="8">
        <v>3650.722892595375</v>
      </c>
      <c r="BE29" s="8">
        <v>3110.4060735260537</v>
      </c>
      <c r="BF29" s="8">
        <v>0</v>
      </c>
      <c r="BG29" s="8">
        <v>0</v>
      </c>
      <c r="BH29" s="8">
        <v>0</v>
      </c>
      <c r="BI29" s="8">
        <v>0</v>
      </c>
      <c r="BJ29" s="8">
        <v>0</v>
      </c>
      <c r="BK29" s="8">
        <v>0</v>
      </c>
      <c r="BL29" s="8">
        <v>0</v>
      </c>
      <c r="BM29" s="8">
        <v>0</v>
      </c>
      <c r="BN29" s="8">
        <v>0</v>
      </c>
      <c r="BO29" s="8">
        <v>0</v>
      </c>
      <c r="BP29" s="8">
        <v>0</v>
      </c>
      <c r="BQ29" s="8">
        <v>0</v>
      </c>
      <c r="BR29" s="8">
        <v>0</v>
      </c>
      <c r="BS29" s="8">
        <v>0</v>
      </c>
      <c r="BT29" s="8">
        <v>0</v>
      </c>
      <c r="BU29" s="8">
        <v>0</v>
      </c>
      <c r="BV29" s="8">
        <v>0</v>
      </c>
      <c r="BW29" s="8">
        <v>0</v>
      </c>
      <c r="BX29" s="8">
        <v>0</v>
      </c>
    </row>
    <row r="30" spans="1:76">
      <c r="A30" s="3" t="s">
        <v>66</v>
      </c>
      <c r="B30" t="s">
        <v>25</v>
      </c>
      <c r="C30" t="s">
        <v>344</v>
      </c>
      <c r="D30" t="s">
        <v>72</v>
      </c>
      <c r="E30" t="s">
        <v>4974</v>
      </c>
      <c r="F30" s="77" t="s">
        <v>30</v>
      </c>
      <c r="G30" t="s">
        <v>34</v>
      </c>
      <c r="H30" s="3" t="s">
        <v>32</v>
      </c>
      <c r="I30" s="3" t="s">
        <v>59</v>
      </c>
      <c r="J30" s="78"/>
      <c r="K30" s="78"/>
      <c r="L30" s="5"/>
      <c r="M30" s="78">
        <v>1.2</v>
      </c>
      <c r="N30" s="8"/>
      <c r="O30" s="8"/>
      <c r="P30" s="8"/>
      <c r="Q30" s="8"/>
      <c r="R30" s="8">
        <v>0</v>
      </c>
      <c r="S30" s="8">
        <v>0</v>
      </c>
      <c r="T30" s="8">
        <v>0</v>
      </c>
      <c r="U30" s="8">
        <v>0</v>
      </c>
      <c r="V30" s="8">
        <v>0</v>
      </c>
      <c r="W30" s="8">
        <v>0</v>
      </c>
      <c r="X30" s="9">
        <v>0</v>
      </c>
      <c r="Y30" s="8">
        <v>0</v>
      </c>
      <c r="Z30" s="8">
        <v>0</v>
      </c>
      <c r="AA30" s="8">
        <v>1516.6217898832692</v>
      </c>
      <c r="AB30" s="8">
        <v>2729.9192217898844</v>
      </c>
      <c r="AC30" s="8">
        <v>758.3108949416328</v>
      </c>
      <c r="AD30" s="8">
        <v>0</v>
      </c>
      <c r="AE30" s="8">
        <v>0</v>
      </c>
      <c r="AF30" s="8">
        <v>0</v>
      </c>
      <c r="AG30" s="8">
        <v>0</v>
      </c>
      <c r="AH30" s="8">
        <v>0</v>
      </c>
      <c r="AI30" s="8">
        <v>0</v>
      </c>
      <c r="AJ30" s="8">
        <v>0</v>
      </c>
      <c r="AK30" s="8">
        <v>0</v>
      </c>
      <c r="AL30" s="8">
        <v>0</v>
      </c>
      <c r="AM30" s="8">
        <v>0</v>
      </c>
      <c r="AN30" s="8">
        <v>0</v>
      </c>
      <c r="AO30" s="8">
        <v>0</v>
      </c>
      <c r="AP30" s="8">
        <v>0</v>
      </c>
      <c r="AQ30" s="8">
        <v>0</v>
      </c>
      <c r="AR30" s="8">
        <v>0</v>
      </c>
      <c r="AS30" s="8">
        <v>1819.9461478599242</v>
      </c>
      <c r="AT30" s="8">
        <v>2532.7583891049853</v>
      </c>
      <c r="AU30" s="8">
        <v>5490.1708793774451</v>
      </c>
      <c r="AV30" s="8">
        <v>5490.1708793774451</v>
      </c>
      <c r="AW30" s="8">
        <v>5490.1708793774451</v>
      </c>
      <c r="AX30" s="8">
        <v>5490.1708793774451</v>
      </c>
      <c r="AY30" s="8">
        <v>5490.1708793774451</v>
      </c>
      <c r="AZ30" s="8">
        <v>2168.7691595330739</v>
      </c>
      <c r="BA30" s="8"/>
      <c r="BB30" s="8"/>
      <c r="BC30" s="8"/>
      <c r="BD30" s="8"/>
      <c r="BE30" s="8"/>
      <c r="BF30" s="8"/>
      <c r="BG30" s="8"/>
      <c r="BH30" s="8"/>
      <c r="BI30" s="8"/>
      <c r="BJ30" s="8"/>
      <c r="BK30" s="8"/>
      <c r="BL30" s="8"/>
      <c r="BM30" s="8"/>
      <c r="BN30" s="8"/>
      <c r="BO30" s="8"/>
      <c r="BP30" s="8"/>
      <c r="BQ30" s="8"/>
      <c r="BR30" s="8"/>
      <c r="BS30" s="8"/>
      <c r="BT30" s="8"/>
      <c r="BU30" s="8"/>
      <c r="BV30" s="8"/>
      <c r="BW30" s="8"/>
      <c r="BX30" s="8"/>
    </row>
    <row r="31" spans="1:76">
      <c r="A31" s="3" t="s">
        <v>66</v>
      </c>
      <c r="B31" t="s">
        <v>25</v>
      </c>
      <c r="C31" t="s">
        <v>344</v>
      </c>
      <c r="D31" t="s">
        <v>74</v>
      </c>
      <c r="E31" t="s">
        <v>4975</v>
      </c>
      <c r="F31" s="77" t="s">
        <v>68</v>
      </c>
      <c r="G31" t="s">
        <v>4976</v>
      </c>
      <c r="H31" s="3" t="s">
        <v>69</v>
      </c>
      <c r="I31" s="3" t="s">
        <v>59</v>
      </c>
      <c r="J31" s="78"/>
      <c r="K31" s="78"/>
      <c r="L31" s="5"/>
      <c r="M31" s="78">
        <v>1.2</v>
      </c>
      <c r="N31" s="8"/>
      <c r="O31" s="8"/>
      <c r="P31" s="8"/>
      <c r="Q31" s="8"/>
      <c r="R31" s="8"/>
      <c r="S31" s="8"/>
      <c r="T31" s="8">
        <v>0</v>
      </c>
      <c r="U31" s="8">
        <v>0</v>
      </c>
      <c r="V31" s="8">
        <v>0</v>
      </c>
      <c r="W31" s="8">
        <v>0</v>
      </c>
      <c r="X31" s="9">
        <v>0</v>
      </c>
      <c r="Y31" s="8">
        <v>0</v>
      </c>
      <c r="Z31" s="8">
        <v>0</v>
      </c>
      <c r="AA31" s="8">
        <v>0</v>
      </c>
      <c r="AB31" s="8">
        <v>0</v>
      </c>
      <c r="AC31" s="8">
        <v>3930.4417639999997</v>
      </c>
      <c r="AD31" s="8">
        <v>3786.8639826666754</v>
      </c>
      <c r="AE31" s="8">
        <v>3768.9167600000001</v>
      </c>
      <c r="AF31" s="8">
        <v>4594.4890026666753</v>
      </c>
      <c r="AG31" s="8">
        <v>5402.1140226666748</v>
      </c>
      <c r="AH31" s="8">
        <v>4630.3834479999996</v>
      </c>
      <c r="AI31" s="8">
        <v>807.62501999999995</v>
      </c>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row>
    <row r="32" spans="1:76">
      <c r="A32" s="3" t="s">
        <v>66</v>
      </c>
      <c r="B32" t="s">
        <v>25</v>
      </c>
      <c r="C32" t="s">
        <v>344</v>
      </c>
      <c r="D32" t="s">
        <v>5182</v>
      </c>
      <c r="E32" t="s">
        <v>5183</v>
      </c>
      <c r="F32" s="77" t="s">
        <v>4971</v>
      </c>
      <c r="G32" t="s">
        <v>4998</v>
      </c>
      <c r="H32" s="3" t="s">
        <v>5185</v>
      </c>
      <c r="I32" s="3" t="s">
        <v>59</v>
      </c>
      <c r="J32" s="78"/>
      <c r="K32" s="78"/>
      <c r="L32" s="5"/>
      <c r="M32" s="78">
        <v>1.2</v>
      </c>
      <c r="N32" s="8"/>
      <c r="O32" s="8"/>
      <c r="P32" s="8">
        <v>0</v>
      </c>
      <c r="Q32" s="8">
        <v>0</v>
      </c>
      <c r="R32" s="8">
        <v>0</v>
      </c>
      <c r="S32" s="8">
        <v>0</v>
      </c>
      <c r="T32" s="8">
        <v>0</v>
      </c>
      <c r="U32" s="8">
        <v>0</v>
      </c>
      <c r="V32" s="8">
        <v>0</v>
      </c>
      <c r="W32" s="8">
        <v>0</v>
      </c>
      <c r="X32" s="9">
        <v>0</v>
      </c>
      <c r="Y32" s="8">
        <v>0</v>
      </c>
      <c r="Z32" s="8">
        <v>0</v>
      </c>
      <c r="AA32" s="8">
        <v>0</v>
      </c>
      <c r="AB32" s="8">
        <v>0</v>
      </c>
      <c r="AC32" s="8">
        <v>0</v>
      </c>
      <c r="AD32" s="8">
        <v>0</v>
      </c>
      <c r="AE32" s="8">
        <v>0</v>
      </c>
      <c r="AF32" s="8">
        <v>0</v>
      </c>
      <c r="AG32" s="8">
        <v>0</v>
      </c>
      <c r="AH32" s="8">
        <v>0</v>
      </c>
      <c r="AI32" s="8">
        <v>0</v>
      </c>
      <c r="AJ32" s="8">
        <v>0</v>
      </c>
      <c r="AK32" s="8">
        <v>0</v>
      </c>
      <c r="AL32" s="8">
        <v>8241.5244705882287</v>
      </c>
      <c r="AM32" s="8">
        <v>8241.5244705882287</v>
      </c>
      <c r="AN32" s="8">
        <v>6867.9370588235406</v>
      </c>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row>
    <row r="33" spans="1:76">
      <c r="A33" s="3" t="s">
        <v>66</v>
      </c>
      <c r="B33" t="s">
        <v>25</v>
      </c>
      <c r="C33" t="s">
        <v>344</v>
      </c>
      <c r="D33" t="s">
        <v>4967</v>
      </c>
      <c r="E33" t="s">
        <v>4968</v>
      </c>
      <c r="F33" s="77" t="s">
        <v>4973</v>
      </c>
      <c r="G33" t="s">
        <v>4983</v>
      </c>
      <c r="H33" s="3" t="s">
        <v>5444</v>
      </c>
      <c r="I33" s="3" t="s">
        <v>343</v>
      </c>
      <c r="J33" s="78"/>
      <c r="K33" s="78"/>
      <c r="L33" s="5"/>
      <c r="M33" s="78">
        <v>1.2</v>
      </c>
      <c r="N33" s="8">
        <v>0</v>
      </c>
      <c r="O33" s="8">
        <v>0</v>
      </c>
      <c r="P33" s="8">
        <v>0</v>
      </c>
      <c r="Q33" s="8">
        <v>0</v>
      </c>
      <c r="R33" s="8">
        <v>0</v>
      </c>
      <c r="S33" s="8">
        <v>0</v>
      </c>
      <c r="T33" s="8">
        <v>0</v>
      </c>
      <c r="U33" s="8">
        <v>0</v>
      </c>
      <c r="V33" s="8">
        <v>0</v>
      </c>
      <c r="W33" s="8">
        <v>0</v>
      </c>
      <c r="X33" s="9">
        <v>0</v>
      </c>
      <c r="Y33" s="8">
        <v>0</v>
      </c>
      <c r="Z33" s="8">
        <v>3724.0522885714258</v>
      </c>
      <c r="AA33" s="8">
        <v>3128.6104986881564</v>
      </c>
      <c r="AB33" s="8">
        <v>7247.8852132577167</v>
      </c>
      <c r="AC33" s="8">
        <v>6096.5768955345429</v>
      </c>
      <c r="AD33" s="8"/>
      <c r="AE33" s="8">
        <v>891.70150857142607</v>
      </c>
      <c r="AF33" s="8">
        <v>1361.3942859047511</v>
      </c>
      <c r="AG33" s="8"/>
      <c r="AH33" s="8"/>
      <c r="AI33" s="8"/>
      <c r="AJ33" s="8">
        <v>0</v>
      </c>
      <c r="AK33" s="8">
        <v>12226.712288571427</v>
      </c>
      <c r="AL33" s="8">
        <v>2799.4788179831976</v>
      </c>
      <c r="AM33" s="8"/>
      <c r="AN33" s="8"/>
      <c r="AO33" s="8">
        <v>5612.4081065546225</v>
      </c>
      <c r="AP33" s="8">
        <v>1773.4752297478854</v>
      </c>
      <c r="AQ33" s="8">
        <v>8641.412288571426</v>
      </c>
      <c r="AR33" s="8">
        <v>12498.211288571427</v>
      </c>
      <c r="AS33" s="8">
        <v>1822.4371407115013</v>
      </c>
      <c r="AT33" s="8">
        <v>3754.7998994664404</v>
      </c>
      <c r="AU33" s="8">
        <v>849.22940919398116</v>
      </c>
      <c r="AV33" s="8">
        <v>1083.4034091939802</v>
      </c>
      <c r="AW33" s="8">
        <v>1176.6434091939809</v>
      </c>
      <c r="AX33" s="8">
        <v>13035.19140919398</v>
      </c>
      <c r="AY33" s="8">
        <v>11710.000409193981</v>
      </c>
      <c r="AZ33" s="8">
        <v>12130.163129038352</v>
      </c>
      <c r="BA33" s="8">
        <v>15392.972288571429</v>
      </c>
      <c r="BB33" s="8">
        <v>25083.427288571427</v>
      </c>
      <c r="BC33" s="8">
        <v>27781.000288571428</v>
      </c>
      <c r="BD33" s="8">
        <v>27592.470288571425</v>
      </c>
      <c r="BE33" s="8">
        <v>27875.49228857143</v>
      </c>
      <c r="BF33" s="8">
        <v>27937.652288571429</v>
      </c>
      <c r="BG33" s="8">
        <v>27470.614288571429</v>
      </c>
      <c r="BH33" s="8">
        <v>27141.99228857143</v>
      </c>
      <c r="BI33" s="8">
        <v>22350.164288571428</v>
      </c>
      <c r="BJ33" s="8">
        <v>17937.287288571428</v>
      </c>
      <c r="BK33" s="8">
        <v>6533.9722885714264</v>
      </c>
      <c r="BL33" s="8">
        <v>0</v>
      </c>
      <c r="BM33" s="8">
        <v>0</v>
      </c>
      <c r="BN33" s="8">
        <v>0</v>
      </c>
      <c r="BO33" s="8">
        <v>0</v>
      </c>
      <c r="BP33" s="8">
        <v>0</v>
      </c>
      <c r="BQ33" s="8">
        <v>0</v>
      </c>
      <c r="BR33" s="8">
        <v>0</v>
      </c>
      <c r="BS33" s="8">
        <v>0</v>
      </c>
      <c r="BT33" s="8">
        <v>0</v>
      </c>
      <c r="BU33" s="8">
        <v>0</v>
      </c>
      <c r="BV33" s="8">
        <v>0</v>
      </c>
      <c r="BW33" s="8">
        <v>0</v>
      </c>
      <c r="BX33" s="8">
        <v>0</v>
      </c>
    </row>
    <row r="34" spans="1:76">
      <c r="A34" s="3" t="s">
        <v>66</v>
      </c>
      <c r="B34" t="s">
        <v>26</v>
      </c>
      <c r="C34" t="s">
        <v>348</v>
      </c>
      <c r="D34" t="s">
        <v>72</v>
      </c>
      <c r="E34" t="s">
        <v>4974</v>
      </c>
      <c r="F34" s="77" t="s">
        <v>30</v>
      </c>
      <c r="G34" t="s">
        <v>34</v>
      </c>
      <c r="H34" s="3" t="s">
        <v>32</v>
      </c>
      <c r="I34" s="3" t="s">
        <v>60</v>
      </c>
      <c r="J34" s="78"/>
      <c r="K34" s="78"/>
      <c r="L34" s="5"/>
      <c r="M34" s="78">
        <f>1.05*0.39</f>
        <v>0.40950000000000003</v>
      </c>
      <c r="N34" s="8"/>
      <c r="O34" s="8"/>
      <c r="P34" s="8"/>
      <c r="Q34" s="8"/>
      <c r="R34" s="8">
        <v>0</v>
      </c>
      <c r="S34" s="8">
        <v>0</v>
      </c>
      <c r="T34" s="8">
        <v>0</v>
      </c>
      <c r="U34" s="8">
        <v>0</v>
      </c>
      <c r="V34" s="8">
        <v>0</v>
      </c>
      <c r="W34" s="8">
        <v>0</v>
      </c>
      <c r="X34" s="9">
        <v>0</v>
      </c>
      <c r="Y34" s="8">
        <v>256.42384105960281</v>
      </c>
      <c r="Z34" s="8">
        <v>236.02649006622508</v>
      </c>
      <c r="AA34" s="8">
        <v>128.21192052980123</v>
      </c>
      <c r="AB34" s="8">
        <v>128.21192052980123</v>
      </c>
      <c r="AC34" s="8">
        <v>128.21192052980123</v>
      </c>
      <c r="AD34" s="8">
        <v>128.21192052980123</v>
      </c>
      <c r="AE34" s="8">
        <v>128.21192052980123</v>
      </c>
      <c r="AF34" s="8">
        <v>96.158940397350932</v>
      </c>
      <c r="AG34" s="8">
        <v>128.21192052980123</v>
      </c>
      <c r="AH34" s="8">
        <v>96.158940397350932</v>
      </c>
      <c r="AI34" s="8">
        <v>128.21192052980123</v>
      </c>
      <c r="AJ34" s="8">
        <v>128.21192052980123</v>
      </c>
      <c r="AK34" s="8">
        <v>128.21192052980123</v>
      </c>
      <c r="AL34" s="8">
        <v>128.21192052980123</v>
      </c>
      <c r="AM34" s="8">
        <v>128.21192052980123</v>
      </c>
      <c r="AN34" s="8">
        <v>128.21192052980123</v>
      </c>
      <c r="AO34" s="8">
        <v>128.21192052980123</v>
      </c>
      <c r="AP34" s="8">
        <v>128.21192052980123</v>
      </c>
      <c r="AQ34" s="8">
        <v>96.158940397350932</v>
      </c>
      <c r="AR34" s="8">
        <v>113.64238410596016</v>
      </c>
      <c r="AS34" s="8">
        <v>69.933774834437244</v>
      </c>
      <c r="AT34" s="8">
        <v>215.62913907284769</v>
      </c>
      <c r="AU34" s="8">
        <v>69.933774834437244</v>
      </c>
      <c r="AV34" s="8">
        <v>69.933774834437244</v>
      </c>
      <c r="AW34" s="8">
        <v>69.933774834437244</v>
      </c>
      <c r="AX34" s="8">
        <v>69.933774834437244</v>
      </c>
      <c r="AY34" s="8">
        <v>45.165562913907152</v>
      </c>
      <c r="AZ34" s="8">
        <v>0</v>
      </c>
      <c r="BA34" s="8"/>
      <c r="BB34" s="8"/>
      <c r="BC34" s="8"/>
      <c r="BD34" s="8"/>
      <c r="BE34" s="8"/>
      <c r="BF34" s="8"/>
      <c r="BG34" s="8"/>
      <c r="BH34" s="8"/>
      <c r="BI34" s="8"/>
      <c r="BJ34" s="8"/>
      <c r="BK34" s="8"/>
      <c r="BL34" s="8"/>
      <c r="BM34" s="8"/>
      <c r="BN34" s="8"/>
      <c r="BO34" s="8"/>
      <c r="BP34" s="8"/>
      <c r="BQ34" s="8"/>
      <c r="BR34" s="8"/>
      <c r="BS34" s="8"/>
      <c r="BT34" s="8"/>
      <c r="BU34" s="8"/>
      <c r="BV34" s="8"/>
      <c r="BW34" s="8"/>
      <c r="BX34" s="8"/>
    </row>
    <row r="35" spans="1:76">
      <c r="A35" s="3" t="s">
        <v>66</v>
      </c>
      <c r="B35" t="s">
        <v>26</v>
      </c>
      <c r="C35" t="s">
        <v>348</v>
      </c>
      <c r="D35" t="s">
        <v>74</v>
      </c>
      <c r="E35" t="s">
        <v>4975</v>
      </c>
      <c r="F35" s="77" t="s">
        <v>68</v>
      </c>
      <c r="G35" t="s">
        <v>4976</v>
      </c>
      <c r="H35" s="3" t="s">
        <v>69</v>
      </c>
      <c r="I35" s="3" t="s">
        <v>60</v>
      </c>
      <c r="J35" s="78"/>
      <c r="K35" s="78"/>
      <c r="L35" s="5"/>
      <c r="M35" s="78">
        <f t="shared" ref="M35:M37" si="0">1.05*0.39</f>
        <v>0.40950000000000003</v>
      </c>
      <c r="N35" s="8"/>
      <c r="O35" s="8"/>
      <c r="P35" s="8"/>
      <c r="Q35" s="8"/>
      <c r="R35" s="8"/>
      <c r="S35" s="8"/>
      <c r="T35" s="8">
        <v>0</v>
      </c>
      <c r="U35" s="8">
        <v>0</v>
      </c>
      <c r="V35" s="8">
        <v>0</v>
      </c>
      <c r="W35" s="8">
        <v>0</v>
      </c>
      <c r="X35" s="9">
        <v>0</v>
      </c>
      <c r="Y35" s="8">
        <v>540.81488933601713</v>
      </c>
      <c r="Z35" s="8">
        <v>362.86720321931466</v>
      </c>
      <c r="AA35" s="8">
        <v>362.86720321931466</v>
      </c>
      <c r="AB35" s="8">
        <v>392.08249496982012</v>
      </c>
      <c r="AC35" s="8">
        <v>315.06036217303802</v>
      </c>
      <c r="AD35" s="8">
        <v>269.90945674044269</v>
      </c>
      <c r="AE35" s="8">
        <v>269.90945674044269</v>
      </c>
      <c r="AF35" s="8">
        <v>126.48893360160955</v>
      </c>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row>
    <row r="36" spans="1:76">
      <c r="A36" s="3" t="s">
        <v>66</v>
      </c>
      <c r="B36" t="s">
        <v>26</v>
      </c>
      <c r="C36" t="s">
        <v>348</v>
      </c>
      <c r="D36" t="s">
        <v>5182</v>
      </c>
      <c r="E36" t="s">
        <v>5183</v>
      </c>
      <c r="F36" s="77" t="s">
        <v>4971</v>
      </c>
      <c r="G36" t="s">
        <v>4998</v>
      </c>
      <c r="H36" s="3" t="s">
        <v>5185</v>
      </c>
      <c r="I36" s="3" t="s">
        <v>60</v>
      </c>
      <c r="J36" s="78"/>
      <c r="K36" s="78"/>
      <c r="L36" s="5"/>
      <c r="M36" s="78">
        <f t="shared" si="0"/>
        <v>0.40950000000000003</v>
      </c>
      <c r="N36" s="8"/>
      <c r="O36" s="8"/>
      <c r="P36" s="8">
        <v>0</v>
      </c>
      <c r="Q36" s="8">
        <v>0</v>
      </c>
      <c r="R36" s="8">
        <v>0</v>
      </c>
      <c r="S36" s="8">
        <v>0</v>
      </c>
      <c r="T36" s="8">
        <v>0</v>
      </c>
      <c r="U36" s="8">
        <v>0</v>
      </c>
      <c r="V36" s="8">
        <v>0</v>
      </c>
      <c r="W36" s="8">
        <v>0</v>
      </c>
      <c r="X36" s="9">
        <v>0</v>
      </c>
      <c r="Y36" s="8">
        <v>93.121019108280279</v>
      </c>
      <c r="Z36" s="8">
        <v>93.121019108280279</v>
      </c>
      <c r="AA36" s="8">
        <v>93.121019108280279</v>
      </c>
      <c r="AB36" s="8">
        <v>93.121019108280279</v>
      </c>
      <c r="AC36" s="8">
        <v>177.5796178343949</v>
      </c>
      <c r="AD36" s="8">
        <v>177.5796178343949</v>
      </c>
      <c r="AE36" s="8">
        <v>220.89171974522279</v>
      </c>
      <c r="AF36" s="8">
        <v>220.89171974522279</v>
      </c>
      <c r="AG36" s="8">
        <v>116.94267515923565</v>
      </c>
      <c r="AH36" s="8">
        <v>160.25477707006377</v>
      </c>
      <c r="AI36" s="8">
        <v>160.25477707006377</v>
      </c>
      <c r="AJ36" s="8">
        <v>155.92356687898095</v>
      </c>
      <c r="AK36" s="8">
        <v>249.04458598726146</v>
      </c>
      <c r="AL36" s="8">
        <v>28.152866242038204</v>
      </c>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row>
    <row r="37" spans="1:76">
      <c r="A37" s="3" t="s">
        <v>66</v>
      </c>
      <c r="B37" t="s">
        <v>26</v>
      </c>
      <c r="C37" t="s">
        <v>348</v>
      </c>
      <c r="D37" t="s">
        <v>4967</v>
      </c>
      <c r="E37" t="s">
        <v>4968</v>
      </c>
      <c r="F37" s="77" t="s">
        <v>4973</v>
      </c>
      <c r="G37" t="s">
        <v>4983</v>
      </c>
      <c r="H37" s="3" t="s">
        <v>5444</v>
      </c>
      <c r="I37" s="3" t="s">
        <v>347</v>
      </c>
      <c r="J37" s="78"/>
      <c r="K37" s="78"/>
      <c r="L37" s="5"/>
      <c r="M37" s="78">
        <f t="shared" si="0"/>
        <v>0.40950000000000003</v>
      </c>
      <c r="N37" s="8">
        <v>0</v>
      </c>
      <c r="O37" s="8">
        <v>0</v>
      </c>
      <c r="P37" s="8">
        <v>0</v>
      </c>
      <c r="Q37" s="8">
        <v>0</v>
      </c>
      <c r="R37" s="8">
        <v>0</v>
      </c>
      <c r="S37" s="8">
        <v>0</v>
      </c>
      <c r="T37" s="8">
        <v>0</v>
      </c>
      <c r="U37" s="8">
        <v>0</v>
      </c>
      <c r="V37" s="8">
        <v>0</v>
      </c>
      <c r="W37" s="8">
        <v>0</v>
      </c>
      <c r="X37" s="9"/>
      <c r="Y37" s="8">
        <v>99.693069951273685</v>
      </c>
      <c r="Z37" s="8">
        <v>145.42502528073484</v>
      </c>
      <c r="AA37" s="8">
        <v>186.34070965305179</v>
      </c>
      <c r="AB37" s="8">
        <v>422.63036839759604</v>
      </c>
      <c r="AC37" s="8">
        <v>227.0407879442125</v>
      </c>
      <c r="AD37" s="8">
        <v>236.65166063337605</v>
      </c>
      <c r="AE37" s="8">
        <v>235.15136195011505</v>
      </c>
      <c r="AF37" s="8">
        <v>272.64591457042781</v>
      </c>
      <c r="AG37" s="8">
        <v>427.1285192366289</v>
      </c>
      <c r="AH37" s="8">
        <v>520.39890552716838</v>
      </c>
      <c r="AI37" s="8">
        <v>601.23779410914869</v>
      </c>
      <c r="AJ37" s="8">
        <v>689.19261075536497</v>
      </c>
      <c r="AK37" s="8">
        <v>596.07159164708446</v>
      </c>
      <c r="AL37" s="8">
        <v>678.98436074133724</v>
      </c>
      <c r="AM37" s="8">
        <v>769.85493182472567</v>
      </c>
      <c r="AN37" s="8">
        <v>769.85493182472567</v>
      </c>
      <c r="AO37" s="8">
        <v>748.94903021094228</v>
      </c>
      <c r="AP37" s="8">
        <v>763.58316134059055</v>
      </c>
      <c r="AQ37" s="8">
        <v>739.19020711582561</v>
      </c>
      <c r="AR37" s="8">
        <v>746.79384534375663</v>
      </c>
      <c r="AS37" s="8">
        <v>1003.7426510758704</v>
      </c>
      <c r="AT37" s="8">
        <v>891.49672941951349</v>
      </c>
      <c r="AU37" s="8">
        <v>1003.7426510758704</v>
      </c>
      <c r="AV37" s="8">
        <v>1003.7426510758704</v>
      </c>
      <c r="AW37" s="8">
        <v>1003.7426510758704</v>
      </c>
      <c r="AX37" s="8">
        <v>966.11202817106039</v>
      </c>
      <c r="AY37" s="8">
        <v>955.34020734815851</v>
      </c>
      <c r="AZ37" s="8">
        <v>707.82314766909769</v>
      </c>
      <c r="BA37" s="8">
        <v>513.39826266091188</v>
      </c>
      <c r="BB37" s="8">
        <v>362.87577104167116</v>
      </c>
      <c r="BC37" s="8">
        <v>195.62855813140374</v>
      </c>
      <c r="BD37" s="8">
        <v>195.62855813140374</v>
      </c>
      <c r="BE37" s="8">
        <v>155.9073450652152</v>
      </c>
      <c r="BF37" s="8">
        <v>0</v>
      </c>
      <c r="BG37" s="8">
        <v>0</v>
      </c>
      <c r="BH37" s="8">
        <v>0</v>
      </c>
      <c r="BI37" s="8">
        <v>0</v>
      </c>
      <c r="BJ37" s="8">
        <v>0</v>
      </c>
      <c r="BK37" s="8">
        <v>0</v>
      </c>
      <c r="BL37" s="8">
        <v>0</v>
      </c>
      <c r="BM37" s="8">
        <v>0</v>
      </c>
      <c r="BN37" s="8">
        <v>0</v>
      </c>
      <c r="BO37" s="8">
        <v>0</v>
      </c>
      <c r="BP37" s="8">
        <v>0</v>
      </c>
      <c r="BQ37" s="8">
        <v>0</v>
      </c>
      <c r="BR37" s="8">
        <v>0</v>
      </c>
      <c r="BS37" s="8">
        <v>0</v>
      </c>
      <c r="BT37" s="8">
        <v>0</v>
      </c>
      <c r="BU37" s="8">
        <v>0</v>
      </c>
      <c r="BV37" s="8">
        <v>0</v>
      </c>
      <c r="BW37" s="8">
        <v>0</v>
      </c>
      <c r="BX37" s="8">
        <v>0</v>
      </c>
    </row>
    <row r="38" spans="1:76">
      <c r="A38" s="3" t="s">
        <v>66</v>
      </c>
      <c r="B38" t="s">
        <v>29</v>
      </c>
      <c r="C38" t="s">
        <v>360</v>
      </c>
      <c r="D38" t="s">
        <v>72</v>
      </c>
      <c r="E38" t="s">
        <v>4974</v>
      </c>
      <c r="F38" s="77" t="s">
        <v>30</v>
      </c>
      <c r="G38" t="s">
        <v>34</v>
      </c>
      <c r="H38" s="3" t="s">
        <v>32</v>
      </c>
      <c r="I38" s="3" t="s">
        <v>63</v>
      </c>
      <c r="J38" s="78"/>
      <c r="K38" s="78"/>
      <c r="L38" s="5"/>
      <c r="M38" s="78">
        <v>1.1000000000000001</v>
      </c>
      <c r="N38" s="8"/>
      <c r="O38" s="8"/>
      <c r="P38" s="8"/>
      <c r="Q38" s="8"/>
      <c r="R38" s="8">
        <v>0</v>
      </c>
      <c r="S38" s="8">
        <v>0</v>
      </c>
      <c r="T38" s="8">
        <v>0</v>
      </c>
      <c r="U38" s="8">
        <v>0</v>
      </c>
      <c r="V38" s="8">
        <v>0</v>
      </c>
      <c r="W38" s="8">
        <v>0</v>
      </c>
      <c r="X38" s="9">
        <v>0</v>
      </c>
      <c r="Y38" s="8">
        <v>13.389986754966896</v>
      </c>
      <c r="Z38" s="8">
        <v>12.324874172185426</v>
      </c>
      <c r="AA38" s="8">
        <v>6.6949933774834385</v>
      </c>
      <c r="AB38" s="8">
        <v>6.6949933774834385</v>
      </c>
      <c r="AC38" s="8">
        <v>6.6949933774834385</v>
      </c>
      <c r="AD38" s="8">
        <v>6.6949933774834385</v>
      </c>
      <c r="AE38" s="8">
        <v>6.6949933774834385</v>
      </c>
      <c r="AF38" s="8">
        <v>5.0212450331125789</v>
      </c>
      <c r="AG38" s="8">
        <v>6.6949933774834385</v>
      </c>
      <c r="AH38" s="8">
        <v>5.0212450331125789</v>
      </c>
      <c r="AI38" s="8">
        <v>6.6949933774834385</v>
      </c>
      <c r="AJ38" s="8">
        <v>6.6949933774834385</v>
      </c>
      <c r="AK38" s="8">
        <v>6.6949933774834385</v>
      </c>
      <c r="AL38" s="8">
        <v>6.6949933774834385</v>
      </c>
      <c r="AM38" s="8">
        <v>6.6949933774834385</v>
      </c>
      <c r="AN38" s="8">
        <v>6.6949933774834385</v>
      </c>
      <c r="AO38" s="8">
        <v>6.6949933774834385</v>
      </c>
      <c r="AP38" s="8">
        <v>6.6949933774834385</v>
      </c>
      <c r="AQ38" s="8">
        <v>5.0212450331125789</v>
      </c>
      <c r="AR38" s="8">
        <v>5.9341986754966838</v>
      </c>
      <c r="AS38" s="8">
        <v>3.6518145695364321</v>
      </c>
      <c r="AT38" s="8">
        <v>11.259761589403961</v>
      </c>
      <c r="AU38" s="8">
        <v>3.6518145695364321</v>
      </c>
      <c r="AV38" s="8">
        <v>3.6518145695364321</v>
      </c>
      <c r="AW38" s="8">
        <v>3.6518145695364321</v>
      </c>
      <c r="AX38" s="8">
        <v>3.6518145695364321</v>
      </c>
      <c r="AY38" s="8">
        <v>2.3584635761589334</v>
      </c>
      <c r="AZ38" s="8">
        <v>0</v>
      </c>
      <c r="BA38" s="8"/>
      <c r="BB38" s="8"/>
      <c r="BC38" s="8"/>
      <c r="BD38" s="8"/>
      <c r="BE38" s="8"/>
      <c r="BF38" s="8"/>
      <c r="BG38" s="8"/>
      <c r="BH38" s="8"/>
      <c r="BI38" s="8"/>
      <c r="BJ38" s="8"/>
      <c r="BK38" s="8"/>
      <c r="BL38" s="8"/>
      <c r="BM38" s="8"/>
      <c r="BN38" s="8"/>
      <c r="BO38" s="8"/>
      <c r="BP38" s="8"/>
      <c r="BQ38" s="8"/>
      <c r="BR38" s="8"/>
      <c r="BS38" s="8"/>
      <c r="BT38" s="8"/>
      <c r="BU38" s="8"/>
      <c r="BV38" s="8"/>
      <c r="BW38" s="8"/>
      <c r="BX38" s="8"/>
    </row>
    <row r="39" spans="1:76">
      <c r="A39" s="3" t="s">
        <v>66</v>
      </c>
      <c r="B39" t="s">
        <v>29</v>
      </c>
      <c r="C39" t="s">
        <v>360</v>
      </c>
      <c r="D39" t="s">
        <v>74</v>
      </c>
      <c r="E39" t="s">
        <v>4975</v>
      </c>
      <c r="F39" s="77" t="s">
        <v>68</v>
      </c>
      <c r="G39" t="s">
        <v>4976</v>
      </c>
      <c r="H39" s="3" t="s">
        <v>69</v>
      </c>
      <c r="I39" s="3" t="s">
        <v>63</v>
      </c>
      <c r="J39" s="78"/>
      <c r="K39" s="78"/>
      <c r="L39" s="5"/>
      <c r="M39" s="78">
        <v>1.1000000000000001</v>
      </c>
      <c r="N39" s="8"/>
      <c r="O39" s="8"/>
      <c r="P39" s="8"/>
      <c r="Q39" s="8"/>
      <c r="R39" s="8"/>
      <c r="S39" s="8"/>
      <c r="T39" s="8">
        <v>0</v>
      </c>
      <c r="U39" s="8">
        <v>0</v>
      </c>
      <c r="V39" s="8">
        <v>0</v>
      </c>
      <c r="W39" s="8">
        <v>0</v>
      </c>
      <c r="X39" s="9">
        <v>0</v>
      </c>
      <c r="Y39" s="8">
        <v>43.665885814889421</v>
      </c>
      <c r="Z39" s="8">
        <v>29.298227867203121</v>
      </c>
      <c r="AA39" s="8">
        <v>29.298227867203121</v>
      </c>
      <c r="AB39" s="8">
        <v>31.657097082495071</v>
      </c>
      <c r="AC39" s="8">
        <v>25.438260060362161</v>
      </c>
      <c r="AD39" s="8">
        <v>21.792734909456748</v>
      </c>
      <c r="AE39" s="8">
        <v>21.792734909456748</v>
      </c>
      <c r="AF39" s="8">
        <v>10.212831488933595</v>
      </c>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row>
    <row r="40" spans="1:76">
      <c r="A40" s="3" t="s">
        <v>66</v>
      </c>
      <c r="B40" t="s">
        <v>29</v>
      </c>
      <c r="C40" t="s">
        <v>360</v>
      </c>
      <c r="D40" t="s">
        <v>5182</v>
      </c>
      <c r="E40" t="s">
        <v>5183</v>
      </c>
      <c r="F40" s="77" t="s">
        <v>4971</v>
      </c>
      <c r="G40" t="s">
        <v>4998</v>
      </c>
      <c r="H40" s="3" t="s">
        <v>5185</v>
      </c>
      <c r="I40" s="3" t="s">
        <v>63</v>
      </c>
      <c r="J40" s="78"/>
      <c r="K40" s="78"/>
      <c r="L40" s="5"/>
      <c r="M40" s="78">
        <v>1.1000000000000001</v>
      </c>
      <c r="N40" s="8"/>
      <c r="O40" s="8"/>
      <c r="P40" s="8">
        <v>0</v>
      </c>
      <c r="Q40" s="8">
        <v>0</v>
      </c>
      <c r="R40" s="8">
        <v>0</v>
      </c>
      <c r="S40" s="8">
        <v>0</v>
      </c>
      <c r="T40" s="8">
        <v>0</v>
      </c>
      <c r="U40" s="8">
        <v>0</v>
      </c>
      <c r="V40" s="8">
        <v>0</v>
      </c>
      <c r="W40" s="8">
        <v>0</v>
      </c>
      <c r="X40" s="9">
        <v>0</v>
      </c>
      <c r="Y40" s="8">
        <v>4.9995031847133768</v>
      </c>
      <c r="Z40" s="8">
        <v>4.9995031847133768</v>
      </c>
      <c r="AA40" s="8">
        <v>4.9995031847133768</v>
      </c>
      <c r="AB40" s="8">
        <v>4.9995031847133768</v>
      </c>
      <c r="AC40" s="8">
        <v>9.5339363057324835</v>
      </c>
      <c r="AD40" s="8">
        <v>9.5339363057324835</v>
      </c>
      <c r="AE40" s="8">
        <v>11.859286624203815</v>
      </c>
      <c r="AF40" s="8">
        <v>11.859286624203815</v>
      </c>
      <c r="AG40" s="8">
        <v>6.2784458598726101</v>
      </c>
      <c r="AH40" s="8">
        <v>8.6037961783439538</v>
      </c>
      <c r="AI40" s="8">
        <v>8.6037961783439538</v>
      </c>
      <c r="AJ40" s="8">
        <v>8.3712611464968187</v>
      </c>
      <c r="AK40" s="8">
        <v>13.370764331210195</v>
      </c>
      <c r="AL40" s="8">
        <v>1.5114777070063687</v>
      </c>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row>
    <row r="41" spans="1:76">
      <c r="A41" s="3" t="s">
        <v>66</v>
      </c>
      <c r="B41" t="s">
        <v>29</v>
      </c>
      <c r="C41" t="s">
        <v>360</v>
      </c>
      <c r="D41" t="s">
        <v>4967</v>
      </c>
      <c r="E41" t="s">
        <v>4968</v>
      </c>
      <c r="F41" s="77" t="s">
        <v>4973</v>
      </c>
      <c r="G41" t="s">
        <v>4983</v>
      </c>
      <c r="H41" s="3" t="s">
        <v>5444</v>
      </c>
      <c r="I41" s="3" t="s">
        <v>359</v>
      </c>
      <c r="J41" s="78"/>
      <c r="K41" s="78"/>
      <c r="L41" s="5"/>
      <c r="M41" s="78">
        <v>1.1000000000000001</v>
      </c>
      <c r="N41" s="8">
        <v>0</v>
      </c>
      <c r="O41" s="8">
        <v>0</v>
      </c>
      <c r="P41" s="8">
        <v>0</v>
      </c>
      <c r="Q41" s="8">
        <v>0</v>
      </c>
      <c r="R41" s="8">
        <v>0</v>
      </c>
      <c r="S41" s="8">
        <v>0</v>
      </c>
      <c r="T41" s="8">
        <v>0</v>
      </c>
      <c r="U41" s="8">
        <v>0</v>
      </c>
      <c r="V41" s="8">
        <v>0</v>
      </c>
      <c r="W41" s="8">
        <v>0</v>
      </c>
      <c r="X41" s="9"/>
      <c r="Y41" s="8">
        <v>67.812844137640099</v>
      </c>
      <c r="Z41" s="8">
        <v>70.200450144787936</v>
      </c>
      <c r="AA41" s="8">
        <v>83.499420150307117</v>
      </c>
      <c r="AB41" s="8">
        <v>149.5515783121825</v>
      </c>
      <c r="AC41" s="8">
        <v>128.59246996744096</v>
      </c>
      <c r="AD41" s="8">
        <v>129.8574297802781</v>
      </c>
      <c r="AE41" s="8">
        <v>131.57612215519771</v>
      </c>
      <c r="AF41" s="8">
        <v>126.22300841431455</v>
      </c>
      <c r="AG41" s="8">
        <v>149.48580410321503</v>
      </c>
      <c r="AH41" s="8">
        <v>172.4730908626473</v>
      </c>
      <c r="AI41" s="8">
        <v>196.44982980805781</v>
      </c>
      <c r="AJ41" s="8">
        <v>214.8221893336617</v>
      </c>
      <c r="AK41" s="8">
        <v>209.82268614894832</v>
      </c>
      <c r="AL41" s="8">
        <v>180.60575562198261</v>
      </c>
      <c r="AM41" s="8">
        <v>190.65766782116563</v>
      </c>
      <c r="AN41" s="8">
        <v>190.65766782116563</v>
      </c>
      <c r="AO41" s="8">
        <v>185.26908516012668</v>
      </c>
      <c r="AP41" s="8">
        <v>194.4974238217977</v>
      </c>
      <c r="AQ41" s="8">
        <v>195.00590419420695</v>
      </c>
      <c r="AR41" s="8">
        <v>196.03992780730073</v>
      </c>
      <c r="AS41" s="8">
        <v>237.99353691219059</v>
      </c>
      <c r="AT41" s="8">
        <v>245.06921707389316</v>
      </c>
      <c r="AU41" s="8">
        <v>240.99113144471437</v>
      </c>
      <c r="AV41" s="8">
        <v>240.99113144471437</v>
      </c>
      <c r="AW41" s="8">
        <v>238.43754778522782</v>
      </c>
      <c r="AX41" s="8">
        <v>246.19627299388821</v>
      </c>
      <c r="AY41" s="8">
        <v>242.67012568462661</v>
      </c>
      <c r="AZ41" s="8">
        <v>177.50454135064803</v>
      </c>
      <c r="BA41" s="8">
        <v>127.39072260298548</v>
      </c>
      <c r="BB41" s="8">
        <v>94.466169860323902</v>
      </c>
      <c r="BC41" s="8">
        <v>60.805768112112276</v>
      </c>
      <c r="BD41" s="8">
        <v>60.805768112112276</v>
      </c>
      <c r="BE41" s="8">
        <v>50.5674610561382</v>
      </c>
      <c r="BF41" s="8">
        <v>0</v>
      </c>
      <c r="BG41" s="8">
        <v>0</v>
      </c>
      <c r="BH41" s="8">
        <v>0</v>
      </c>
      <c r="BI41" s="8">
        <v>0</v>
      </c>
      <c r="BJ41" s="8">
        <v>0</v>
      </c>
      <c r="BK41" s="8">
        <v>0</v>
      </c>
      <c r="BL41" s="8">
        <v>0</v>
      </c>
      <c r="BM41" s="8">
        <v>0</v>
      </c>
      <c r="BN41" s="8">
        <v>0</v>
      </c>
      <c r="BO41" s="8">
        <v>0</v>
      </c>
      <c r="BP41" s="8">
        <v>0</v>
      </c>
      <c r="BQ41" s="8">
        <v>0</v>
      </c>
      <c r="BR41" s="8">
        <v>0</v>
      </c>
      <c r="BS41" s="8">
        <v>0</v>
      </c>
      <c r="BT41" s="8">
        <v>0</v>
      </c>
      <c r="BU41" s="8">
        <v>0</v>
      </c>
      <c r="BV41" s="8">
        <v>0</v>
      </c>
      <c r="BW41" s="8">
        <v>0</v>
      </c>
      <c r="BX41" s="8">
        <v>0</v>
      </c>
    </row>
    <row r="42" spans="1:76">
      <c r="A42" s="3"/>
      <c r="F42" s="77"/>
      <c r="H42" s="3"/>
      <c r="I42" s="3"/>
      <c r="J42" s="78"/>
      <c r="K42" s="78"/>
      <c r="L42" s="5"/>
      <c r="M42" s="78"/>
      <c r="N42" s="8"/>
      <c r="O42" s="8"/>
      <c r="P42" s="8"/>
      <c r="Q42" s="8"/>
      <c r="R42" s="8"/>
      <c r="S42" s="8"/>
      <c r="T42" s="8"/>
      <c r="U42" s="8"/>
      <c r="V42" s="8"/>
      <c r="W42" s="8"/>
      <c r="X42" s="9"/>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row>
    <row r="43" spans="1:76">
      <c r="A43" s="3" t="s">
        <v>66</v>
      </c>
      <c r="B43" t="s">
        <v>5287</v>
      </c>
      <c r="D43" t="s">
        <v>4967</v>
      </c>
      <c r="E43" t="s">
        <v>4968</v>
      </c>
      <c r="F43" s="77" t="s">
        <v>4973</v>
      </c>
      <c r="G43" t="s">
        <v>4983</v>
      </c>
      <c r="H43" s="3" t="s">
        <v>5444</v>
      </c>
      <c r="I43" s="3"/>
      <c r="J43" s="78"/>
      <c r="K43" s="78"/>
      <c r="L43" s="5"/>
      <c r="M43" s="78"/>
      <c r="N43" s="8">
        <f>+SUMPRODUCT($M$2:$M$41,N2:N41)</f>
        <v>0</v>
      </c>
      <c r="O43" s="8">
        <f t="shared" ref="O43:BL43" si="1">+SUMPRODUCT($M$2:$M$41,O2:O41)</f>
        <v>0</v>
      </c>
      <c r="P43" s="8">
        <f t="shared" si="1"/>
        <v>5234.0988400295028</v>
      </c>
      <c r="Q43" s="8">
        <f t="shared" si="1"/>
        <v>12373.759459970497</v>
      </c>
      <c r="R43" s="8">
        <f t="shared" si="1"/>
        <v>4828.4321675080637</v>
      </c>
      <c r="S43" s="8">
        <f t="shared" si="1"/>
        <v>6541.4136866466497</v>
      </c>
      <c r="T43" s="8">
        <f t="shared" si="1"/>
        <v>7685.1291783765637</v>
      </c>
      <c r="U43" s="8">
        <f t="shared" si="1"/>
        <v>12356.825751740002</v>
      </c>
      <c r="V43" s="8">
        <f t="shared" si="1"/>
        <v>12244.433656249999</v>
      </c>
      <c r="W43" s="10">
        <f t="shared" si="1"/>
        <v>11172.333681406548</v>
      </c>
      <c r="X43" s="8">
        <f t="shared" si="1"/>
        <v>12760.185508016772</v>
      </c>
      <c r="Y43" s="8">
        <f t="shared" si="1"/>
        <v>29049.631550265454</v>
      </c>
      <c r="Z43" s="8">
        <f t="shared" si="1"/>
        <v>58812.237681487859</v>
      </c>
      <c r="AA43" s="8">
        <f t="shared" si="1"/>
        <v>58441.62028061397</v>
      </c>
      <c r="AB43" s="8">
        <f t="shared" si="1"/>
        <v>71043.543301074722</v>
      </c>
      <c r="AC43" s="8">
        <f t="shared" si="1"/>
        <v>71776.729043089843</v>
      </c>
      <c r="AD43" s="8">
        <f t="shared" si="1"/>
        <v>71436.599134082513</v>
      </c>
      <c r="AE43" s="8">
        <f t="shared" si="1"/>
        <v>165304.89461631147</v>
      </c>
      <c r="AF43" s="8">
        <f t="shared" si="1"/>
        <v>165395.17163847803</v>
      </c>
      <c r="AG43" s="8">
        <f t="shared" si="1"/>
        <v>168413.13630854193</v>
      </c>
      <c r="AH43" s="8">
        <f t="shared" si="1"/>
        <v>175572.60973919614</v>
      </c>
      <c r="AI43" s="8">
        <f t="shared" si="1"/>
        <v>166078.09043373514</v>
      </c>
      <c r="AJ43" s="8">
        <f t="shared" si="1"/>
        <v>164474.83653116986</v>
      </c>
      <c r="AK43" s="8">
        <f t="shared" si="1"/>
        <v>172084.99002319865</v>
      </c>
      <c r="AL43" s="8">
        <f t="shared" si="1"/>
        <v>149267.93020553017</v>
      </c>
      <c r="AM43" s="8">
        <f t="shared" si="1"/>
        <v>60143.604227510798</v>
      </c>
      <c r="AN43" s="8">
        <f t="shared" si="1"/>
        <v>57278.951205531877</v>
      </c>
      <c r="AO43" s="8">
        <f t="shared" si="1"/>
        <v>57787.819729462026</v>
      </c>
      <c r="AP43" s="8">
        <f t="shared" si="1"/>
        <v>56048.42688274286</v>
      </c>
      <c r="AQ43" s="8">
        <f t="shared" si="1"/>
        <v>150091.35073641367</v>
      </c>
      <c r="AR43" s="8">
        <f t="shared" si="1"/>
        <v>158408.37379113075</v>
      </c>
      <c r="AS43" s="8">
        <f t="shared" si="1"/>
        <v>151238.02232977908</v>
      </c>
      <c r="AT43" s="8">
        <f t="shared" si="1"/>
        <v>165290.90909268134</v>
      </c>
      <c r="AU43" s="8">
        <f t="shared" si="1"/>
        <v>163242.08316731695</v>
      </c>
      <c r="AV43" s="8">
        <f t="shared" si="1"/>
        <v>159500.61040383874</v>
      </c>
      <c r="AW43" s="8">
        <f t="shared" si="1"/>
        <v>136935.15032323101</v>
      </c>
      <c r="AX43" s="8">
        <f t="shared" si="1"/>
        <v>140836.59590938696</v>
      </c>
      <c r="AY43" s="8">
        <f t="shared" si="1"/>
        <v>57271.505276774515</v>
      </c>
      <c r="AZ43" s="8">
        <f t="shared" si="1"/>
        <v>45865.991482521669</v>
      </c>
      <c r="BA43" s="8">
        <f t="shared" si="1"/>
        <v>32715.201210162224</v>
      </c>
      <c r="BB43" s="8">
        <f t="shared" si="1"/>
        <v>40937.936451602567</v>
      </c>
      <c r="BC43" s="8">
        <f t="shared" si="1"/>
        <v>40785.642370954592</v>
      </c>
      <c r="BD43" s="8">
        <f t="shared" si="1"/>
        <v>40559.406370954588</v>
      </c>
      <c r="BE43" s="8">
        <f t="shared" si="1"/>
        <v>39790.87115830378</v>
      </c>
      <c r="BF43" s="8">
        <f t="shared" si="1"/>
        <v>33525.182746285711</v>
      </c>
      <c r="BG43" s="8">
        <f t="shared" si="1"/>
        <v>32964.737146285712</v>
      </c>
      <c r="BH43" s="8">
        <f t="shared" si="1"/>
        <v>32570.390746285713</v>
      </c>
      <c r="BI43" s="8">
        <f t="shared" si="1"/>
        <v>26820.197146285715</v>
      </c>
      <c r="BJ43" s="8">
        <f t="shared" si="1"/>
        <v>21524.744746285713</v>
      </c>
      <c r="BK43" s="8">
        <f t="shared" si="1"/>
        <v>7840.7667462857116</v>
      </c>
      <c r="BL43" s="8">
        <f t="shared" si="1"/>
        <v>0</v>
      </c>
      <c r="BM43" s="8">
        <f t="shared" ref="BM43:BX43" si="2">+SUM(BM2:BM41)</f>
        <v>0</v>
      </c>
      <c r="BN43" s="8">
        <f t="shared" si="2"/>
        <v>0</v>
      </c>
      <c r="BO43" s="8">
        <f t="shared" si="2"/>
        <v>0</v>
      </c>
      <c r="BP43" s="8">
        <f t="shared" si="2"/>
        <v>0</v>
      </c>
      <c r="BQ43" s="8">
        <f t="shared" si="2"/>
        <v>0</v>
      </c>
      <c r="BR43" s="8">
        <f t="shared" si="2"/>
        <v>0</v>
      </c>
      <c r="BS43" s="8">
        <f t="shared" si="2"/>
        <v>0</v>
      </c>
      <c r="BT43" s="8">
        <f t="shared" si="2"/>
        <v>0</v>
      </c>
      <c r="BU43" s="8">
        <f t="shared" si="2"/>
        <v>0</v>
      </c>
      <c r="BV43" s="8">
        <f t="shared" si="2"/>
        <v>0</v>
      </c>
      <c r="BW43" s="8">
        <f t="shared" si="2"/>
        <v>0</v>
      </c>
      <c r="BX43" s="8">
        <f t="shared" si="2"/>
        <v>0</v>
      </c>
    </row>
    <row r="44" spans="1:76">
      <c r="A44" s="3"/>
      <c r="F44" s="77"/>
      <c r="H44" s="3"/>
      <c r="I44" s="3"/>
      <c r="J44" s="78"/>
      <c r="K44" s="78"/>
      <c r="L44" s="5"/>
      <c r="M44" s="78"/>
      <c r="N44" s="8"/>
      <c r="O44" s="8"/>
      <c r="P44" s="8"/>
      <c r="Q44" s="8"/>
      <c r="R44" s="8"/>
      <c r="S44" s="8"/>
      <c r="T44" s="8"/>
      <c r="U44" s="8"/>
      <c r="V44" s="8"/>
      <c r="W44" s="8"/>
      <c r="X44" s="9"/>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row>
    <row r="45" spans="1:76">
      <c r="A45" s="3"/>
      <c r="F45" s="77"/>
      <c r="H45" s="3"/>
      <c r="I45" s="3"/>
      <c r="J45" s="78"/>
      <c r="K45" s="78"/>
      <c r="L45" s="5"/>
      <c r="M45" s="78"/>
      <c r="N45" s="8"/>
      <c r="O45" s="8"/>
      <c r="P45" s="8"/>
      <c r="Q45" s="8"/>
      <c r="R45" s="8"/>
      <c r="S45" s="8"/>
      <c r="T45" s="8"/>
      <c r="U45" s="8"/>
      <c r="V45" s="8"/>
      <c r="W45" s="8"/>
      <c r="X45" s="9"/>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row>
    <row r="46" spans="1:76">
      <c r="A46" s="3"/>
      <c r="F46" s="77"/>
      <c r="H46" s="3"/>
      <c r="I46" s="3"/>
      <c r="J46" s="78"/>
      <c r="K46" s="78"/>
      <c r="L46" s="5"/>
      <c r="M46" s="78"/>
      <c r="N46" s="8"/>
      <c r="O46" s="8"/>
      <c r="P46" s="8"/>
      <c r="Q46" s="8"/>
      <c r="R46" s="8"/>
      <c r="S46" s="8"/>
      <c r="T46" s="8"/>
      <c r="U46" s="8"/>
      <c r="V46" s="8"/>
      <c r="W46" s="8"/>
      <c r="X46" s="9"/>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row>
    <row r="47" spans="1:76">
      <c r="A47" s="3"/>
      <c r="F47" s="77"/>
      <c r="H47" s="3"/>
      <c r="I47" s="3"/>
      <c r="J47" s="78"/>
      <c r="K47" s="78"/>
      <c r="L47" s="5"/>
      <c r="M47" s="78"/>
      <c r="N47" s="8"/>
      <c r="O47" s="8"/>
      <c r="P47" s="8"/>
      <c r="Q47" s="8"/>
      <c r="R47" s="8"/>
      <c r="S47" s="8"/>
      <c r="T47" s="8"/>
      <c r="U47" s="8"/>
      <c r="V47" s="8"/>
      <c r="W47" s="8"/>
      <c r="X47" s="9"/>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row>
    <row r="48" spans="1:76">
      <c r="A48" s="3"/>
      <c r="F48" s="77"/>
      <c r="H48" s="3"/>
      <c r="I48" s="3"/>
      <c r="J48" s="78"/>
      <c r="K48" s="78"/>
      <c r="L48" s="5"/>
      <c r="M48" s="78"/>
      <c r="N48" s="8"/>
      <c r="O48" s="8"/>
      <c r="P48" s="8"/>
      <c r="Q48" s="8"/>
      <c r="R48" s="8"/>
      <c r="S48" s="8"/>
      <c r="T48" s="8"/>
      <c r="U48" s="8"/>
      <c r="V48" s="8"/>
      <c r="W48" s="8"/>
      <c r="X48" s="9"/>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row>
    <row r="49" spans="1:76">
      <c r="A49" s="3"/>
      <c r="F49" s="77"/>
      <c r="H49" s="3"/>
      <c r="I49" s="3"/>
      <c r="J49" s="78"/>
      <c r="K49" s="78"/>
      <c r="L49" s="5"/>
      <c r="M49" s="78"/>
      <c r="N49" s="8"/>
      <c r="O49" s="8"/>
      <c r="P49" s="8"/>
      <c r="Q49" s="8"/>
      <c r="R49" s="8"/>
      <c r="S49" s="8"/>
      <c r="T49" s="8"/>
      <c r="U49" s="8"/>
      <c r="V49" s="8"/>
      <c r="W49" s="8"/>
      <c r="X49" s="9"/>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row>
    <row r="50" spans="1:76">
      <c r="A50" s="3"/>
      <c r="F50" s="77"/>
      <c r="H50" s="3"/>
      <c r="I50" s="3"/>
      <c r="J50" s="78"/>
      <c r="K50" s="78"/>
      <c r="L50" s="5"/>
      <c r="M50" s="78"/>
      <c r="N50" s="8"/>
      <c r="O50" s="8"/>
      <c r="P50" s="8"/>
      <c r="Q50" s="8"/>
      <c r="R50" s="8"/>
      <c r="S50" s="8"/>
      <c r="T50" s="8"/>
      <c r="U50" s="8"/>
      <c r="V50" s="8"/>
      <c r="W50" s="8"/>
      <c r="X50" s="9"/>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row>
    <row r="51" spans="1:76">
      <c r="A51" s="3"/>
      <c r="F51" s="77"/>
      <c r="H51" s="3"/>
      <c r="I51" s="3"/>
      <c r="J51" s="78"/>
      <c r="K51" s="78"/>
      <c r="L51" s="5"/>
      <c r="M51" s="78"/>
      <c r="N51" s="8"/>
      <c r="O51" s="8"/>
      <c r="P51" s="8"/>
      <c r="Q51" s="8"/>
      <c r="R51" s="8"/>
      <c r="S51" s="8"/>
      <c r="T51" s="8"/>
      <c r="U51" s="8"/>
      <c r="V51" s="8"/>
      <c r="W51" s="8"/>
      <c r="X51" s="9"/>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row>
    <row r="52" spans="1:76">
      <c r="A52" s="3"/>
      <c r="F52" s="77"/>
      <c r="H52" s="3"/>
      <c r="I52" s="3"/>
      <c r="J52" s="78"/>
      <c r="K52" s="78"/>
      <c r="L52" s="5"/>
      <c r="M52" s="78"/>
      <c r="N52" s="8"/>
      <c r="O52" s="8"/>
      <c r="P52" s="8"/>
      <c r="Q52" s="8"/>
      <c r="R52" s="8"/>
      <c r="S52" s="8"/>
      <c r="T52" s="8"/>
      <c r="U52" s="8"/>
      <c r="V52" s="8"/>
      <c r="W52" s="8"/>
      <c r="X52" s="9"/>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row>
    <row r="53" spans="1:76">
      <c r="A53" s="3"/>
      <c r="F53" s="77"/>
      <c r="H53" s="3"/>
      <c r="I53" s="3"/>
      <c r="J53" s="78"/>
      <c r="K53" s="78"/>
      <c r="L53" s="5"/>
      <c r="M53" s="78"/>
      <c r="N53" s="8"/>
      <c r="O53" s="8"/>
      <c r="P53" s="8"/>
      <c r="Q53" s="8"/>
      <c r="R53" s="8"/>
      <c r="S53" s="8"/>
      <c r="T53" s="8"/>
      <c r="U53" s="8"/>
      <c r="V53" s="8"/>
      <c r="W53" s="8"/>
      <c r="X53" s="9"/>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row>
    <row r="54" spans="1:76">
      <c r="A54" s="3"/>
      <c r="F54" s="77"/>
      <c r="H54" s="3"/>
      <c r="I54" s="3"/>
      <c r="J54" s="78"/>
      <c r="K54" s="78"/>
      <c r="L54" s="5"/>
      <c r="M54" s="78"/>
      <c r="N54" s="8"/>
      <c r="O54" s="8"/>
      <c r="P54" s="8"/>
      <c r="Q54" s="8"/>
      <c r="R54" s="8"/>
      <c r="S54" s="8"/>
      <c r="T54" s="8"/>
      <c r="U54" s="8"/>
      <c r="V54" s="8"/>
      <c r="W54" s="8"/>
      <c r="X54" s="9"/>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row>
    <row r="55" spans="1:76">
      <c r="A55" s="3"/>
      <c r="F55" s="77"/>
      <c r="H55" s="3"/>
      <c r="I55" s="3"/>
      <c r="J55" s="78"/>
      <c r="K55" s="78"/>
      <c r="L55" s="5"/>
      <c r="M55" s="78"/>
      <c r="N55" s="8"/>
      <c r="O55" s="8"/>
      <c r="P55" s="8"/>
      <c r="Q55" s="8"/>
      <c r="R55" s="8"/>
      <c r="S55" s="8"/>
      <c r="T55" s="8"/>
      <c r="U55" s="8"/>
      <c r="V55" s="8"/>
      <c r="W55" s="8"/>
      <c r="X55" s="9"/>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row>
    <row r="56" spans="1:76">
      <c r="A56" s="3"/>
      <c r="F56" s="77"/>
      <c r="H56" s="3"/>
      <c r="I56" s="3"/>
      <c r="J56" s="78"/>
      <c r="K56" s="78"/>
      <c r="L56" s="5"/>
      <c r="M56" s="78"/>
      <c r="N56" s="8"/>
      <c r="O56" s="8"/>
      <c r="P56" s="8"/>
      <c r="Q56" s="8"/>
      <c r="R56" s="8"/>
      <c r="S56" s="8"/>
      <c r="T56" s="8"/>
      <c r="U56" s="8"/>
      <c r="V56" s="8"/>
      <c r="W56" s="8"/>
      <c r="X56" s="9"/>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row>
    <row r="57" spans="1:76">
      <c r="A57" s="3"/>
      <c r="F57" s="77"/>
      <c r="H57" s="3"/>
      <c r="I57" s="3"/>
      <c r="J57" s="78"/>
      <c r="K57" s="78"/>
      <c r="L57" s="5"/>
      <c r="M57" s="78"/>
      <c r="N57" s="8"/>
      <c r="O57" s="8"/>
      <c r="P57" s="8"/>
      <c r="Q57" s="8"/>
      <c r="R57" s="8"/>
      <c r="S57" s="8"/>
      <c r="T57" s="8"/>
      <c r="U57" s="8"/>
      <c r="V57" s="8"/>
      <c r="W57" s="8"/>
      <c r="X57" s="9"/>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row>
    <row r="58" spans="1:76">
      <c r="A58" s="3"/>
      <c r="F58" s="77"/>
      <c r="H58" s="3"/>
      <c r="I58" s="3"/>
      <c r="J58" s="78"/>
      <c r="K58" s="78"/>
      <c r="L58" s="5"/>
      <c r="M58" s="78"/>
      <c r="N58" s="8"/>
      <c r="O58" s="8"/>
      <c r="P58" s="8"/>
      <c r="Q58" s="8"/>
      <c r="R58" s="8"/>
      <c r="S58" s="8"/>
      <c r="T58" s="8"/>
      <c r="U58" s="8"/>
      <c r="V58" s="8"/>
      <c r="W58" s="8"/>
      <c r="X58" s="9"/>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row>
    <row r="59" spans="1:76">
      <c r="A59" s="3"/>
      <c r="F59" s="77"/>
      <c r="H59" s="3"/>
      <c r="I59" s="3"/>
      <c r="J59" s="78"/>
      <c r="K59" s="78"/>
      <c r="L59" s="5"/>
      <c r="M59" s="78"/>
      <c r="N59" s="8"/>
      <c r="O59" s="8"/>
      <c r="P59" s="8"/>
      <c r="Q59" s="8"/>
      <c r="R59" s="8"/>
      <c r="S59" s="8"/>
      <c r="T59" s="8"/>
      <c r="U59" s="8"/>
      <c r="V59" s="8"/>
      <c r="W59" s="8"/>
      <c r="X59" s="9"/>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row>
    <row r="60" spans="1:76">
      <c r="A60" s="3"/>
      <c r="F60" s="77"/>
      <c r="H60" s="3"/>
      <c r="I60" s="3"/>
      <c r="J60" s="78"/>
      <c r="K60" s="78"/>
      <c r="L60" s="5"/>
      <c r="M60" s="78"/>
      <c r="N60" s="8"/>
      <c r="O60" s="8"/>
      <c r="P60" s="8"/>
      <c r="Q60" s="8"/>
      <c r="R60" s="8"/>
      <c r="S60" s="8"/>
      <c r="T60" s="8"/>
      <c r="U60" s="8"/>
      <c r="V60" s="8"/>
      <c r="W60" s="8"/>
      <c r="X60" s="9"/>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row>
    <row r="61" spans="1:76">
      <c r="A61" s="3"/>
      <c r="F61" s="77"/>
      <c r="H61" s="3"/>
      <c r="I61" s="3"/>
      <c r="J61" s="78"/>
      <c r="K61" s="78"/>
      <c r="L61" s="5"/>
      <c r="M61" s="78"/>
      <c r="N61" s="8"/>
      <c r="O61" s="8"/>
      <c r="P61" s="8"/>
      <c r="Q61" s="8"/>
      <c r="R61" s="8"/>
      <c r="S61" s="8"/>
      <c r="T61" s="8"/>
      <c r="U61" s="8"/>
      <c r="V61" s="8"/>
      <c r="W61" s="8"/>
      <c r="X61" s="9"/>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row>
    <row r="62" spans="1:76">
      <c r="A62" s="3"/>
      <c r="F62" s="77"/>
      <c r="H62" s="3"/>
      <c r="I62" s="3"/>
      <c r="J62" s="78"/>
      <c r="K62" s="78"/>
      <c r="L62" s="5"/>
      <c r="M62" s="78"/>
      <c r="N62" s="8"/>
      <c r="O62" s="8"/>
      <c r="P62" s="8"/>
      <c r="Q62" s="8"/>
      <c r="R62" s="8"/>
      <c r="S62" s="8"/>
      <c r="T62" s="8"/>
      <c r="U62" s="8"/>
      <c r="V62" s="8"/>
      <c r="W62" s="8"/>
      <c r="X62" s="9"/>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row>
    <row r="63" spans="1:76">
      <c r="A63" s="3"/>
      <c r="F63" s="77"/>
      <c r="H63" s="3"/>
      <c r="I63" s="3"/>
      <c r="J63" s="78"/>
      <c r="K63" s="78"/>
      <c r="L63" s="5"/>
      <c r="M63" s="78"/>
      <c r="N63" s="8"/>
      <c r="O63" s="8"/>
      <c r="P63" s="8"/>
      <c r="Q63" s="8"/>
      <c r="R63" s="8"/>
      <c r="S63" s="8"/>
      <c r="T63" s="8"/>
      <c r="U63" s="8"/>
      <c r="V63" s="8"/>
      <c r="W63" s="8"/>
      <c r="X63" s="9"/>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row>
    <row r="64" spans="1:76">
      <c r="A64" s="3"/>
      <c r="F64" s="77"/>
      <c r="H64" s="3"/>
      <c r="I64" s="3"/>
      <c r="J64" s="78"/>
      <c r="K64" s="78"/>
      <c r="L64" s="5"/>
      <c r="M64" s="78"/>
      <c r="N64" s="8"/>
      <c r="O64" s="8"/>
      <c r="P64" s="8"/>
      <c r="Q64" s="8"/>
      <c r="R64" s="8"/>
      <c r="S64" s="8"/>
      <c r="T64" s="8"/>
      <c r="U64" s="8"/>
      <c r="V64" s="8"/>
      <c r="W64" s="8"/>
      <c r="X64" s="9"/>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row>
    <row r="65" spans="1:76">
      <c r="A65" s="3"/>
      <c r="F65" s="77"/>
      <c r="H65" s="3"/>
      <c r="I65" s="3"/>
      <c r="J65" s="78"/>
      <c r="K65" s="78"/>
      <c r="L65" s="5"/>
      <c r="M65" s="78"/>
      <c r="N65" s="8"/>
      <c r="O65" s="8"/>
      <c r="P65" s="8"/>
      <c r="Q65" s="8"/>
      <c r="R65" s="8"/>
      <c r="S65" s="8"/>
      <c r="T65" s="8"/>
      <c r="U65" s="8"/>
      <c r="V65" s="8"/>
      <c r="W65" s="8"/>
      <c r="X65" s="9"/>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row>
  </sheetData>
  <autoFilter ref="A1:BX41" xr:uid="{B62C7C55-CBB8-47DA-A060-FE8636154A55}">
    <sortState xmlns:xlrd2="http://schemas.microsoft.com/office/spreadsheetml/2017/richdata2" ref="A2:BX41">
      <sortCondition ref="B1:B4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0ACFD-BE1C-4523-9919-C3D53E66E54C}">
  <sheetPr codeName="Sheet13">
    <tabColor theme="6" tint="0.79998168889431442"/>
  </sheetPr>
  <dimension ref="A1:BX50"/>
  <sheetViews>
    <sheetView zoomScale="70" zoomScaleNormal="70" workbookViewId="0">
      <selection activeCell="E82" sqref="E82"/>
    </sheetView>
  </sheetViews>
  <sheetFormatPr defaultRowHeight="14.5"/>
  <cols>
    <col min="2" max="2" width="18.54296875" bestFit="1" customWidth="1"/>
    <col min="3" max="3" width="18.7265625" bestFit="1" customWidth="1"/>
    <col min="7" max="7" width="21.81640625" bestFit="1" customWidth="1"/>
    <col min="9" max="9" width="10.26953125" bestFit="1" customWidth="1"/>
    <col min="10" max="10" width="13.36328125" bestFit="1" customWidth="1"/>
    <col min="11" max="11" width="10.26953125" bestFit="1" customWidth="1"/>
    <col min="12" max="12" width="14.7265625" bestFit="1" customWidth="1"/>
    <col min="13" max="13" width="11.8164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t="s">
        <v>66</v>
      </c>
      <c r="B2" t="s">
        <v>2618</v>
      </c>
      <c r="C2" t="s">
        <v>135</v>
      </c>
      <c r="D2" t="s">
        <v>4967</v>
      </c>
      <c r="E2" t="s">
        <v>4968</v>
      </c>
      <c r="F2" t="s">
        <v>4973</v>
      </c>
      <c r="G2" t="s">
        <v>4983</v>
      </c>
      <c r="H2" t="s">
        <v>5444</v>
      </c>
      <c r="M2">
        <v>1.05</v>
      </c>
      <c r="N2">
        <v>0</v>
      </c>
      <c r="O2">
        <v>0</v>
      </c>
      <c r="P2">
        <v>0</v>
      </c>
      <c r="Q2">
        <v>0</v>
      </c>
      <c r="R2">
        <v>0</v>
      </c>
      <c r="S2">
        <v>0</v>
      </c>
      <c r="T2">
        <v>0</v>
      </c>
      <c r="U2">
        <v>0</v>
      </c>
      <c r="V2">
        <v>0</v>
      </c>
      <c r="W2">
        <v>0</v>
      </c>
      <c r="X2">
        <v>0</v>
      </c>
      <c r="Y2">
        <v>75000</v>
      </c>
      <c r="Z2">
        <v>50000</v>
      </c>
      <c r="AA2">
        <v>50000</v>
      </c>
      <c r="AB2">
        <v>50000</v>
      </c>
      <c r="AC2">
        <v>25000</v>
      </c>
      <c r="AD2">
        <v>50000</v>
      </c>
      <c r="AE2">
        <v>50000</v>
      </c>
      <c r="AF2">
        <v>100000</v>
      </c>
      <c r="AG2">
        <v>100000</v>
      </c>
      <c r="AH2">
        <v>125000</v>
      </c>
      <c r="AI2">
        <v>125000</v>
      </c>
      <c r="AJ2">
        <v>125000</v>
      </c>
      <c r="AK2">
        <v>125000</v>
      </c>
      <c r="AL2">
        <v>100000</v>
      </c>
      <c r="AM2">
        <v>50000</v>
      </c>
      <c r="AN2">
        <v>20000</v>
      </c>
      <c r="AO2">
        <v>20000</v>
      </c>
      <c r="AP2">
        <v>20000</v>
      </c>
      <c r="AQ2">
        <v>40000</v>
      </c>
      <c r="AR2">
        <v>40000</v>
      </c>
      <c r="AS2">
        <v>100000</v>
      </c>
      <c r="AT2">
        <v>100000</v>
      </c>
      <c r="AU2">
        <v>100000</v>
      </c>
      <c r="AV2">
        <v>100000</v>
      </c>
      <c r="AW2">
        <v>100000</v>
      </c>
      <c r="AX2">
        <v>100000</v>
      </c>
      <c r="AY2">
        <v>66730</v>
      </c>
      <c r="BL2">
        <v>0</v>
      </c>
      <c r="BM2">
        <v>0</v>
      </c>
      <c r="BN2">
        <v>0</v>
      </c>
      <c r="BO2">
        <v>0</v>
      </c>
      <c r="BP2">
        <v>0</v>
      </c>
      <c r="BQ2">
        <v>0</v>
      </c>
      <c r="BR2">
        <v>0</v>
      </c>
      <c r="BS2">
        <v>0</v>
      </c>
      <c r="BT2">
        <v>0</v>
      </c>
      <c r="BU2">
        <v>0</v>
      </c>
      <c r="BV2">
        <v>0</v>
      </c>
      <c r="BW2">
        <v>0</v>
      </c>
      <c r="BX2">
        <v>0</v>
      </c>
    </row>
    <row r="3" spans="1:76">
      <c r="A3" t="s">
        <v>66</v>
      </c>
      <c r="B3" t="s">
        <v>2619</v>
      </c>
      <c r="C3" t="s">
        <v>140</v>
      </c>
      <c r="D3" t="s">
        <v>4967</v>
      </c>
      <c r="E3" t="s">
        <v>4968</v>
      </c>
      <c r="F3" t="s">
        <v>4973</v>
      </c>
      <c r="G3" t="s">
        <v>4983</v>
      </c>
      <c r="H3" t="s">
        <v>5444</v>
      </c>
      <c r="M3">
        <v>1.05</v>
      </c>
      <c r="N3">
        <v>0</v>
      </c>
      <c r="O3">
        <v>0</v>
      </c>
      <c r="P3">
        <v>0</v>
      </c>
      <c r="Q3">
        <v>0</v>
      </c>
      <c r="R3">
        <v>0</v>
      </c>
      <c r="S3">
        <v>0</v>
      </c>
      <c r="T3">
        <v>0</v>
      </c>
      <c r="U3">
        <v>0</v>
      </c>
      <c r="V3">
        <v>0</v>
      </c>
      <c r="W3">
        <v>0</v>
      </c>
      <c r="X3">
        <v>0</v>
      </c>
      <c r="Y3">
        <v>0</v>
      </c>
      <c r="Z3">
        <v>0</v>
      </c>
      <c r="AA3">
        <v>0</v>
      </c>
      <c r="AB3">
        <v>0</v>
      </c>
      <c r="AC3">
        <v>0</v>
      </c>
      <c r="AD3">
        <v>0</v>
      </c>
      <c r="AE3">
        <v>10000</v>
      </c>
      <c r="AF3">
        <v>10000</v>
      </c>
      <c r="AG3">
        <v>10000</v>
      </c>
      <c r="AH3">
        <v>10000</v>
      </c>
      <c r="AI3">
        <v>10000</v>
      </c>
      <c r="AJ3">
        <v>10000</v>
      </c>
      <c r="AK3">
        <v>10000</v>
      </c>
      <c r="AT3">
        <v>10000</v>
      </c>
      <c r="AU3">
        <v>10000</v>
      </c>
      <c r="AV3">
        <v>10000</v>
      </c>
      <c r="AW3">
        <v>8520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t="s">
        <v>66</v>
      </c>
      <c r="B4" t="s">
        <v>6</v>
      </c>
      <c r="C4" t="s">
        <v>152</v>
      </c>
      <c r="D4" t="s">
        <v>4967</v>
      </c>
      <c r="E4" t="s">
        <v>4968</v>
      </c>
      <c r="F4" t="s">
        <v>4973</v>
      </c>
      <c r="G4" t="s">
        <v>4983</v>
      </c>
      <c r="H4" t="s">
        <v>5444</v>
      </c>
      <c r="M4">
        <v>1.5</v>
      </c>
      <c r="N4">
        <v>0</v>
      </c>
      <c r="O4">
        <v>0</v>
      </c>
      <c r="P4">
        <v>0</v>
      </c>
      <c r="Q4">
        <v>0</v>
      </c>
      <c r="R4">
        <v>80.261431251402939</v>
      </c>
      <c r="S4">
        <v>94.483580473484935</v>
      </c>
      <c r="T4">
        <v>107.49298827511211</v>
      </c>
      <c r="U4">
        <v>0.8800000000000523</v>
      </c>
      <c r="V4">
        <v>68.738999999999976</v>
      </c>
      <c r="W4">
        <v>2.9211419536357495</v>
      </c>
      <c r="X4">
        <v>8.3738580463642105</v>
      </c>
      <c r="Y4">
        <v>225.26743350213189</v>
      </c>
      <c r="Z4">
        <v>385.45763522702151</v>
      </c>
      <c r="AA4">
        <v>429.21354583098196</v>
      </c>
      <c r="AB4">
        <v>405.24869638740756</v>
      </c>
      <c r="AC4">
        <v>544.34324405305142</v>
      </c>
      <c r="AD4">
        <v>765.53992679489147</v>
      </c>
      <c r="AE4">
        <v>506.77006985415778</v>
      </c>
      <c r="AF4">
        <v>493.88623381418734</v>
      </c>
      <c r="AG4">
        <v>662.9292235283699</v>
      </c>
      <c r="AH4">
        <v>845.05313011155067</v>
      </c>
      <c r="AI4">
        <v>839.41562964727382</v>
      </c>
      <c r="AJ4">
        <v>839.41562964727382</v>
      </c>
      <c r="AK4">
        <v>734.07204304544655</v>
      </c>
      <c r="AL4">
        <v>566.72666033682685</v>
      </c>
      <c r="AM4">
        <v>435.99269074634611</v>
      </c>
      <c r="AN4">
        <v>396.59361193131554</v>
      </c>
      <c r="AO4">
        <v>409.38728259210939</v>
      </c>
      <c r="AP4">
        <v>462.95448194353503</v>
      </c>
      <c r="AQ4">
        <v>468.59198240781177</v>
      </c>
      <c r="AR4">
        <v>468.59198240781177</v>
      </c>
      <c r="AS4">
        <v>468.59198240781177</v>
      </c>
      <c r="AT4">
        <v>437.01335912753029</v>
      </c>
      <c r="AU4">
        <v>457.31698147925852</v>
      </c>
      <c r="AV4">
        <v>457.31698147925852</v>
      </c>
      <c r="AW4">
        <v>159.22874057825726</v>
      </c>
      <c r="AX4">
        <v>165.94705411303727</v>
      </c>
      <c r="AY4">
        <v>165.94705411303727</v>
      </c>
      <c r="AZ4">
        <v>159.22874057825726</v>
      </c>
    </row>
    <row r="5" spans="1:76">
      <c r="A5" t="s">
        <v>66</v>
      </c>
      <c r="B5" t="s">
        <v>6</v>
      </c>
      <c r="C5" t="s">
        <v>152</v>
      </c>
      <c r="D5" t="s">
        <v>71</v>
      </c>
      <c r="E5" t="s">
        <v>4974</v>
      </c>
      <c r="F5" t="s">
        <v>30</v>
      </c>
      <c r="G5" t="s">
        <v>34</v>
      </c>
      <c r="H5" t="s">
        <v>32</v>
      </c>
      <c r="M5">
        <v>1.5</v>
      </c>
      <c r="R5">
        <v>0</v>
      </c>
      <c r="S5">
        <v>0</v>
      </c>
      <c r="T5">
        <v>0</v>
      </c>
      <c r="U5">
        <v>0</v>
      </c>
      <c r="V5">
        <v>0</v>
      </c>
      <c r="W5">
        <v>0</v>
      </c>
      <c r="X5">
        <v>0</v>
      </c>
      <c r="Y5">
        <v>33.754262090849188</v>
      </c>
      <c r="Z5">
        <v>61.676540127458431</v>
      </c>
      <c r="AA5">
        <v>71.263385141857711</v>
      </c>
      <c r="AB5">
        <v>65.557257262821864</v>
      </c>
      <c r="AC5">
        <v>91.827492548967015</v>
      </c>
      <c r="AD5">
        <v>136.83671977447659</v>
      </c>
      <c r="AE5">
        <v>88.577519028493441</v>
      </c>
      <c r="AF5">
        <v>86.470507632684644</v>
      </c>
      <c r="AG5">
        <v>116.82692923886353</v>
      </c>
      <c r="AH5">
        <v>150.08442947392086</v>
      </c>
      <c r="AI5">
        <v>147.97741807811209</v>
      </c>
      <c r="AJ5">
        <v>147.97741807811209</v>
      </c>
      <c r="AK5">
        <v>130.17053258936372</v>
      </c>
      <c r="AL5">
        <v>97.829022826881896</v>
      </c>
      <c r="AM5">
        <v>73.629190070265608</v>
      </c>
      <c r="AN5">
        <v>65.104629967919806</v>
      </c>
      <c r="AO5">
        <v>67.614489915591378</v>
      </c>
      <c r="AP5">
        <v>81.133757069472097</v>
      </c>
      <c r="AQ5">
        <v>83.240768465280908</v>
      </c>
      <c r="AR5">
        <v>83.240768465280908</v>
      </c>
      <c r="AS5">
        <v>83.240768465280908</v>
      </c>
      <c r="AT5">
        <v>107.0748798854768</v>
      </c>
      <c r="AU5">
        <v>79.026745673663058</v>
      </c>
      <c r="AV5">
        <v>79.026745673663058</v>
      </c>
      <c r="AW5">
        <v>22.824511516143605</v>
      </c>
      <c r="AX5">
        <v>25.344399711477937</v>
      </c>
      <c r="AY5">
        <v>25.344399711477937</v>
      </c>
      <c r="AZ5">
        <v>22.824511516143605</v>
      </c>
    </row>
    <row r="6" spans="1:76">
      <c r="A6" t="s">
        <v>66</v>
      </c>
      <c r="B6" t="s">
        <v>6</v>
      </c>
      <c r="C6" t="s">
        <v>152</v>
      </c>
      <c r="D6" t="s">
        <v>73</v>
      </c>
      <c r="E6" t="s">
        <v>4975</v>
      </c>
      <c r="F6" t="s">
        <v>68</v>
      </c>
      <c r="G6" t="s">
        <v>4976</v>
      </c>
      <c r="H6" t="s">
        <v>69</v>
      </c>
      <c r="M6">
        <v>1.5</v>
      </c>
      <c r="T6">
        <v>0</v>
      </c>
      <c r="U6">
        <v>0</v>
      </c>
      <c r="V6">
        <v>0</v>
      </c>
      <c r="W6">
        <v>0</v>
      </c>
      <c r="X6">
        <v>0</v>
      </c>
      <c r="Y6">
        <v>9.4288405307312981</v>
      </c>
      <c r="Z6">
        <v>17.228587601288755</v>
      </c>
      <c r="AA6">
        <v>19.90655557434993</v>
      </c>
      <c r="AB6">
        <v>18.312618498356947</v>
      </c>
      <c r="AC6">
        <v>25.650887619784552</v>
      </c>
      <c r="AD6">
        <v>38.223665089443124</v>
      </c>
      <c r="AE6">
        <v>24.743047241844483</v>
      </c>
      <c r="AF6">
        <v>31.400814938494054</v>
      </c>
      <c r="AG6">
        <v>32.634174686547304</v>
      </c>
      <c r="AH6">
        <v>41.924250864871645</v>
      </c>
      <c r="AI6">
        <v>41.335682985827397</v>
      </c>
      <c r="AJ6">
        <v>41.335682985827397</v>
      </c>
      <c r="AK6">
        <v>36.361547181273131</v>
      </c>
      <c r="AL6">
        <v>27.327341745148349</v>
      </c>
      <c r="AM6">
        <v>20.567414263446373</v>
      </c>
      <c r="AN6">
        <v>18.186182596069969</v>
      </c>
      <c r="AO6">
        <v>18.887281293987598</v>
      </c>
      <c r="AP6">
        <v>22.66372332501788</v>
      </c>
      <c r="AQ6">
        <v>23.252291204062129</v>
      </c>
      <c r="AR6">
        <v>23.252291204062129</v>
      </c>
      <c r="AS6">
        <v>23.252291204062129</v>
      </c>
      <c r="AT6">
        <v>22.66372332501788</v>
      </c>
      <c r="AU6">
        <v>22.075155445973564</v>
      </c>
      <c r="AV6">
        <v>22.075155445973564</v>
      </c>
      <c r="AW6">
        <v>6.3757483039720002</v>
      </c>
      <c r="AX6">
        <v>7.0796482702971693</v>
      </c>
      <c r="AY6">
        <v>7.0796482702971693</v>
      </c>
      <c r="AZ6">
        <v>6.3757483039720002</v>
      </c>
    </row>
    <row r="7" spans="1:76">
      <c r="A7" t="s">
        <v>66</v>
      </c>
      <c r="B7" t="s">
        <v>6</v>
      </c>
      <c r="C7" t="s">
        <v>152</v>
      </c>
      <c r="D7" t="s">
        <v>5181</v>
      </c>
      <c r="E7" t="s">
        <v>5183</v>
      </c>
      <c r="F7" t="s">
        <v>4971</v>
      </c>
      <c r="G7" t="s">
        <v>4998</v>
      </c>
      <c r="H7" t="s">
        <v>5185</v>
      </c>
      <c r="M7">
        <v>1.5</v>
      </c>
      <c r="P7">
        <v>0</v>
      </c>
      <c r="Q7">
        <v>0</v>
      </c>
      <c r="R7">
        <v>0</v>
      </c>
      <c r="S7">
        <v>0</v>
      </c>
      <c r="T7">
        <v>0</v>
      </c>
      <c r="U7">
        <v>0</v>
      </c>
      <c r="V7">
        <v>0</v>
      </c>
      <c r="W7">
        <v>0</v>
      </c>
      <c r="X7">
        <v>0</v>
      </c>
      <c r="Y7">
        <v>22.946170968187317</v>
      </c>
      <c r="Z7">
        <v>15.663262960113425</v>
      </c>
      <c r="AA7">
        <v>24.406597744098203</v>
      </c>
      <c r="AB7">
        <v>17.123689736024311</v>
      </c>
      <c r="AC7">
        <v>21.889559821462022</v>
      </c>
      <c r="AD7">
        <v>47.171302597572087</v>
      </c>
      <c r="AE7">
        <v>41.665308788239336</v>
      </c>
      <c r="AF7">
        <v>35.764445156964115</v>
      </c>
      <c r="AG7">
        <v>40.204882012328554</v>
      </c>
      <c r="AH7">
        <v>40.204882012328554</v>
      </c>
      <c r="AI7">
        <v>34.30401838105324</v>
      </c>
      <c r="AJ7">
        <v>34.30401838105324</v>
      </c>
      <c r="AK7">
        <v>42.133975685161552</v>
      </c>
      <c r="AL7">
        <v>32.371576356323779</v>
      </c>
      <c r="AM7">
        <v>30.583015716205153</v>
      </c>
      <c r="AN7">
        <v>23.300107708131165</v>
      </c>
      <c r="AO7">
        <v>24.250870495909307</v>
      </c>
      <c r="AP7">
        <v>44.717550143332311</v>
      </c>
      <c r="AQ7">
        <v>50.618413774607532</v>
      </c>
      <c r="AR7">
        <v>50.618413774607532</v>
      </c>
      <c r="AS7">
        <v>50.618413774607532</v>
      </c>
      <c r="AT7">
        <v>44.717550143332311</v>
      </c>
      <c r="AU7">
        <v>38.816686512057096</v>
      </c>
      <c r="AV7">
        <v>38.816686512057096</v>
      </c>
      <c r="AW7">
        <v>29.13163203229557</v>
      </c>
      <c r="AX7">
        <v>36.212668389825872</v>
      </c>
      <c r="AY7">
        <v>36.212668389825872</v>
      </c>
      <c r="AZ7">
        <v>29.13163203229557</v>
      </c>
    </row>
    <row r="8" spans="1:76">
      <c r="A8" t="s">
        <v>66</v>
      </c>
      <c r="B8" t="s">
        <v>7</v>
      </c>
      <c r="C8" t="s">
        <v>156</v>
      </c>
      <c r="D8" t="s">
        <v>4967</v>
      </c>
      <c r="E8" t="s">
        <v>4968</v>
      </c>
      <c r="F8" t="s">
        <v>4973</v>
      </c>
      <c r="G8" t="s">
        <v>4983</v>
      </c>
      <c r="H8" t="s">
        <v>5444</v>
      </c>
      <c r="M8">
        <v>1.33</v>
      </c>
      <c r="N8">
        <v>0</v>
      </c>
      <c r="O8">
        <v>0</v>
      </c>
      <c r="P8">
        <v>0</v>
      </c>
      <c r="Q8">
        <v>0</v>
      </c>
      <c r="W8">
        <v>183.85899999999992</v>
      </c>
      <c r="X8">
        <v>0</v>
      </c>
      <c r="Y8">
        <v>0</v>
      </c>
      <c r="Z8">
        <v>8800.4170127209654</v>
      </c>
      <c r="AA8">
        <v>8782.2522995070958</v>
      </c>
      <c r="AB8">
        <v>8797.3829034011596</v>
      </c>
      <c r="AC8">
        <v>8787.4815710771218</v>
      </c>
      <c r="AD8">
        <v>8830.171267938802</v>
      </c>
      <c r="AE8">
        <v>8742.6078312164118</v>
      </c>
      <c r="AF8">
        <v>8754.8671691263135</v>
      </c>
      <c r="AG8">
        <v>8840.2334041552531</v>
      </c>
      <c r="AH8">
        <v>8938.1438664977632</v>
      </c>
      <c r="AI8">
        <v>8950.4032044076648</v>
      </c>
      <c r="AJ8">
        <v>8950.4032044076648</v>
      </c>
      <c r="AK8">
        <v>8896.7973427325778</v>
      </c>
      <c r="AL8">
        <v>8821.8654373827085</v>
      </c>
      <c r="AM8">
        <v>8768.328533158352</v>
      </c>
      <c r="AN8">
        <v>8775.1616402437303</v>
      </c>
      <c r="AO8">
        <v>8773.1863832278323</v>
      </c>
      <c r="AP8">
        <v>8730.6658375298011</v>
      </c>
      <c r="AQ8">
        <v>8718.4064996198977</v>
      </c>
      <c r="AR8">
        <v>8718.4064996198977</v>
      </c>
      <c r="AS8">
        <v>8718.4064996198977</v>
      </c>
      <c r="AT8">
        <v>8730.6658375298011</v>
      </c>
      <c r="AU8">
        <v>8742.9251754397028</v>
      </c>
      <c r="AV8">
        <v>8742.9251754397028</v>
      </c>
    </row>
    <row r="9" spans="1:76">
      <c r="A9" t="s">
        <v>66</v>
      </c>
      <c r="B9" t="s">
        <v>7</v>
      </c>
      <c r="C9" t="s">
        <v>156</v>
      </c>
      <c r="D9" t="s">
        <v>71</v>
      </c>
      <c r="E9" t="s">
        <v>4974</v>
      </c>
      <c r="F9" t="s">
        <v>30</v>
      </c>
      <c r="G9" t="s">
        <v>34</v>
      </c>
      <c r="H9" t="s">
        <v>32</v>
      </c>
      <c r="M9">
        <v>1.33</v>
      </c>
      <c r="R9">
        <v>23</v>
      </c>
      <c r="S9">
        <v>117.965</v>
      </c>
      <c r="T9">
        <v>55</v>
      </c>
      <c r="U9">
        <v>-2.6099999985262912E-5</v>
      </c>
      <c r="V9">
        <v>51.039000000000016</v>
      </c>
      <c r="W9">
        <v>0</v>
      </c>
      <c r="X9">
        <v>0</v>
      </c>
      <c r="Y9">
        <v>0</v>
      </c>
      <c r="Z9">
        <v>8.6378521802993475</v>
      </c>
      <c r="AA9">
        <v>8.6378521802993475</v>
      </c>
      <c r="AB9">
        <v>8.6378521802993475</v>
      </c>
      <c r="AC9">
        <v>8.6378521802993475</v>
      </c>
      <c r="AD9">
        <v>16.945149924854576</v>
      </c>
      <c r="AE9">
        <v>8.3072977445552283</v>
      </c>
      <c r="AF9">
        <v>8.3072977445552283</v>
      </c>
      <c r="AG9">
        <v>16.560299425420553</v>
      </c>
      <c r="AH9">
        <v>25.102880112632025</v>
      </c>
      <c r="AI9">
        <v>25.102880112632025</v>
      </c>
      <c r="AJ9">
        <v>25.102880112632025</v>
      </c>
      <c r="AK9">
        <v>21.845116291237815</v>
      </c>
      <c r="AL9">
        <v>13.537818546682587</v>
      </c>
      <c r="AM9">
        <v>8.5425806872114727</v>
      </c>
      <c r="AN9">
        <v>7.8186331713460966</v>
      </c>
      <c r="AO9">
        <v>7.8186331713460966</v>
      </c>
      <c r="AP9">
        <v>7.8186331713460966</v>
      </c>
      <c r="AQ9">
        <v>7.8186331713460966</v>
      </c>
      <c r="AR9">
        <v>7.8186331713460966</v>
      </c>
      <c r="AS9">
        <v>7.8186331713460966</v>
      </c>
      <c r="AT9">
        <v>7.8186331713460966</v>
      </c>
      <c r="AU9">
        <v>7.8186331713460966</v>
      </c>
      <c r="AV9">
        <v>7.8186331713460966</v>
      </c>
      <c r="AW9">
        <v>0</v>
      </c>
      <c r="AX9">
        <v>0</v>
      </c>
      <c r="AY9">
        <v>0</v>
      </c>
      <c r="AZ9">
        <v>0</v>
      </c>
    </row>
    <row r="10" spans="1:76">
      <c r="A10" t="s">
        <v>66</v>
      </c>
      <c r="B10" t="s">
        <v>7</v>
      </c>
      <c r="C10" t="s">
        <v>156</v>
      </c>
      <c r="D10" t="s">
        <v>73</v>
      </c>
      <c r="E10" t="s">
        <v>4975</v>
      </c>
      <c r="F10" t="s">
        <v>68</v>
      </c>
      <c r="G10" t="s">
        <v>4976</v>
      </c>
      <c r="H10" t="s">
        <v>69</v>
      </c>
      <c r="M10">
        <v>1.33</v>
      </c>
      <c r="R10">
        <v>75.87</v>
      </c>
      <c r="S10">
        <v>152.56</v>
      </c>
      <c r="T10">
        <v>0</v>
      </c>
      <c r="U10">
        <v>0.17</v>
      </c>
      <c r="V10">
        <v>25.63</v>
      </c>
      <c r="W10">
        <v>0</v>
      </c>
      <c r="X10">
        <v>0</v>
      </c>
      <c r="Y10">
        <v>0</v>
      </c>
      <c r="Z10">
        <v>228.81972277303913</v>
      </c>
      <c r="AA10">
        <v>228.81972277303913</v>
      </c>
      <c r="AB10">
        <v>228.81972277303913</v>
      </c>
      <c r="AC10">
        <v>228.81972277303913</v>
      </c>
      <c r="AD10">
        <v>448.88294303022406</v>
      </c>
      <c r="AE10">
        <v>220.06322025718492</v>
      </c>
      <c r="AF10">
        <v>220.06322025718492</v>
      </c>
      <c r="AG10">
        <v>438.68811881334244</v>
      </c>
      <c r="AH10">
        <v>664.98406644164584</v>
      </c>
      <c r="AI10">
        <v>664.98406644164584</v>
      </c>
      <c r="AJ10">
        <v>664.98406644164584</v>
      </c>
      <c r="AK10">
        <v>578.68476438000459</v>
      </c>
      <c r="AL10">
        <v>358.62154412281967</v>
      </c>
      <c r="AM10">
        <v>226.29594762830337</v>
      </c>
      <c r="AN10">
        <v>207.11832494793873</v>
      </c>
      <c r="AO10">
        <v>207.11832494793873</v>
      </c>
      <c r="AP10">
        <v>207.11832494793873</v>
      </c>
      <c r="AQ10">
        <v>207.11832494793873</v>
      </c>
      <c r="AR10">
        <v>207.11832494793873</v>
      </c>
      <c r="AS10">
        <v>207.11832494793873</v>
      </c>
      <c r="AT10">
        <v>207.11832494793873</v>
      </c>
      <c r="AU10">
        <v>207.11832494793873</v>
      </c>
      <c r="AV10">
        <v>207.11832494793873</v>
      </c>
      <c r="AW10">
        <v>0</v>
      </c>
      <c r="AX10">
        <v>0</v>
      </c>
      <c r="AY10">
        <v>0</v>
      </c>
      <c r="AZ10">
        <v>0</v>
      </c>
    </row>
    <row r="11" spans="1:76">
      <c r="A11" t="s">
        <v>66</v>
      </c>
      <c r="B11" t="s">
        <v>7</v>
      </c>
      <c r="C11" t="s">
        <v>156</v>
      </c>
      <c r="D11" t="s">
        <v>76</v>
      </c>
      <c r="E11" t="s">
        <v>5184</v>
      </c>
      <c r="F11" t="s">
        <v>77</v>
      </c>
      <c r="G11" t="s">
        <v>4992</v>
      </c>
      <c r="H11" t="s">
        <v>5169</v>
      </c>
      <c r="M11">
        <v>1.33</v>
      </c>
      <c r="T11">
        <v>159.542551</v>
      </c>
      <c r="U11">
        <v>0</v>
      </c>
      <c r="V11">
        <v>1.478999999999985</v>
      </c>
      <c r="W11">
        <v>0</v>
      </c>
      <c r="X11">
        <v>0</v>
      </c>
      <c r="Y11">
        <v>0</v>
      </c>
      <c r="Z11">
        <v>10.235980893429684</v>
      </c>
      <c r="AA11">
        <v>10.235980893429684</v>
      </c>
      <c r="AB11">
        <v>10.235980893429684</v>
      </c>
      <c r="AC11">
        <v>10.235980893429684</v>
      </c>
      <c r="AD11">
        <v>20.080249956430936</v>
      </c>
      <c r="AE11">
        <v>9.8442690630012564</v>
      </c>
      <c r="AF11">
        <v>9.8442690630012564</v>
      </c>
      <c r="AG11">
        <v>19.624196498139757</v>
      </c>
      <c r="AH11">
        <v>29.747279281879603</v>
      </c>
      <c r="AI11">
        <v>29.747279281879603</v>
      </c>
      <c r="AJ11">
        <v>29.747279281879603</v>
      </c>
      <c r="AK11">
        <v>25.886781610114404</v>
      </c>
      <c r="AL11">
        <v>16.042512547113148</v>
      </c>
      <c r="AM11">
        <v>10.123082783739848</v>
      </c>
      <c r="AN11">
        <v>9.2651944122364753</v>
      </c>
      <c r="AO11">
        <v>9.2651944122364753</v>
      </c>
      <c r="AP11">
        <v>9.2651944122364753</v>
      </c>
      <c r="AQ11">
        <v>9.2651944122364753</v>
      </c>
      <c r="AR11">
        <v>9.2651944122364753</v>
      </c>
      <c r="AS11">
        <v>9.2651944122364753</v>
      </c>
      <c r="AT11">
        <v>9.2651944122364753</v>
      </c>
      <c r="AU11">
        <v>9.2651944122364753</v>
      </c>
      <c r="AV11">
        <v>9.2651944122364753</v>
      </c>
      <c r="AW11">
        <v>0</v>
      </c>
      <c r="AX11">
        <v>0</v>
      </c>
      <c r="AY11">
        <v>0</v>
      </c>
      <c r="AZ11">
        <v>0</v>
      </c>
    </row>
    <row r="12" spans="1:76">
      <c r="A12" t="s">
        <v>66</v>
      </c>
      <c r="B12" t="s">
        <v>7</v>
      </c>
      <c r="C12" t="s">
        <v>156</v>
      </c>
      <c r="D12" t="s">
        <v>5181</v>
      </c>
      <c r="E12" t="s">
        <v>5183</v>
      </c>
      <c r="F12" t="s">
        <v>4971</v>
      </c>
      <c r="G12" t="s">
        <v>4998</v>
      </c>
      <c r="H12" t="s">
        <v>5185</v>
      </c>
      <c r="M12">
        <v>1.33</v>
      </c>
      <c r="P12">
        <v>323.02</v>
      </c>
      <c r="Q12">
        <v>362.56000000000006</v>
      </c>
      <c r="R12">
        <v>202.17999999999995</v>
      </c>
      <c r="S12">
        <v>0</v>
      </c>
      <c r="T12">
        <v>56.886852999999974</v>
      </c>
      <c r="U12">
        <v>1.4699999996992119E-4</v>
      </c>
      <c r="V12">
        <v>348.03900000000021</v>
      </c>
      <c r="W12">
        <v>0</v>
      </c>
      <c r="X12">
        <v>0</v>
      </c>
      <c r="Z12">
        <v>32.541208439720918</v>
      </c>
      <c r="AA12">
        <v>50.705921653592064</v>
      </c>
      <c r="AB12">
        <v>35.575317759527778</v>
      </c>
      <c r="AC12">
        <v>45.47665008356455</v>
      </c>
      <c r="AD12">
        <v>98.000729101570684</v>
      </c>
      <c r="AE12">
        <v>86.56175290142825</v>
      </c>
      <c r="AF12">
        <v>74.30241499152541</v>
      </c>
      <c r="AG12">
        <v>83.527643581621604</v>
      </c>
      <c r="AH12">
        <v>83.527643581621604</v>
      </c>
      <c r="AI12">
        <v>71.268305671718565</v>
      </c>
      <c r="AJ12">
        <v>71.268305671718565</v>
      </c>
      <c r="AK12">
        <v>87.535431707714565</v>
      </c>
      <c r="AL12">
        <v>67.253561177896813</v>
      </c>
      <c r="AM12">
        <v>63.537737422310741</v>
      </c>
      <c r="AN12">
        <v>48.407133528246248</v>
      </c>
      <c r="AO12">
        <v>50.382390544144208</v>
      </c>
      <c r="AP12">
        <v>92.902936242175628</v>
      </c>
      <c r="AQ12">
        <v>205.162274152078</v>
      </c>
      <c r="AR12">
        <v>205.162274152078</v>
      </c>
      <c r="AS12">
        <v>224.34615977466001</v>
      </c>
      <c r="AT12">
        <v>92.902936242175628</v>
      </c>
      <c r="AU12">
        <v>80.643598332272802</v>
      </c>
      <c r="AV12">
        <v>80.643598332272802</v>
      </c>
    </row>
    <row r="13" spans="1:76">
      <c r="A13" t="s">
        <v>66</v>
      </c>
      <c r="B13" t="s">
        <v>5187</v>
      </c>
      <c r="C13" t="s">
        <v>5188</v>
      </c>
      <c r="D13" t="s">
        <v>4967</v>
      </c>
      <c r="E13" t="s">
        <v>4968</v>
      </c>
      <c r="F13" t="s">
        <v>4973</v>
      </c>
      <c r="G13" t="s">
        <v>4983</v>
      </c>
      <c r="H13" t="s">
        <v>5444</v>
      </c>
      <c r="M13">
        <v>1.2705</v>
      </c>
      <c r="N13">
        <v>0</v>
      </c>
      <c r="O13">
        <v>0</v>
      </c>
      <c r="P13">
        <v>0</v>
      </c>
      <c r="Q13">
        <v>0</v>
      </c>
      <c r="R13">
        <v>5.538487500096811</v>
      </c>
      <c r="S13">
        <v>6.5198953128267361</v>
      </c>
      <c r="T13">
        <v>7.4176171870764511</v>
      </c>
      <c r="U13">
        <v>339.62300000000005</v>
      </c>
      <c r="V13">
        <v>4.4250000000000114</v>
      </c>
      <c r="W13">
        <v>283.99860577350512</v>
      </c>
      <c r="X13">
        <v>388.39539422649494</v>
      </c>
      <c r="Y13">
        <v>4798.2734444875359</v>
      </c>
      <c r="Z13">
        <v>8531.6992094490524</v>
      </c>
      <c r="AA13">
        <v>9013.9791777859118</v>
      </c>
      <c r="AB13">
        <v>7769.1149094243174</v>
      </c>
      <c r="AC13">
        <v>10606.26431200823</v>
      </c>
      <c r="AD13">
        <v>16799.384722406641</v>
      </c>
      <c r="AE13">
        <v>11714.255567484917</v>
      </c>
      <c r="AF13">
        <v>10096.232696152359</v>
      </c>
      <c r="AG13">
        <v>14196.2897175612</v>
      </c>
      <c r="AH13">
        <v>19131.0055563405</v>
      </c>
      <c r="AI13">
        <v>17512.982685007933</v>
      </c>
      <c r="AJ13">
        <v>17512.982685007933</v>
      </c>
      <c r="AK13">
        <v>15356.425476392538</v>
      </c>
      <c r="AL13">
        <v>11556.927889840355</v>
      </c>
      <c r="AM13">
        <v>8947.6934783351844</v>
      </c>
      <c r="AN13">
        <v>7885.5219139200972</v>
      </c>
      <c r="AO13">
        <v>8186.859503664924</v>
      </c>
      <c r="AP13">
        <v>10239.396492779204</v>
      </c>
      <c r="AQ13">
        <v>10829.812154641029</v>
      </c>
      <c r="AR13">
        <v>10829.812154641029</v>
      </c>
      <c r="AS13">
        <v>10829.812154641029</v>
      </c>
      <c r="AT13">
        <v>10239.396492779204</v>
      </c>
      <c r="AU13">
        <v>9648.9808309173804</v>
      </c>
      <c r="AV13">
        <v>9648.9808309173804</v>
      </c>
      <c r="AW13">
        <v>3010.6386032726364</v>
      </c>
      <c r="AX13">
        <v>3779.9241057295312</v>
      </c>
      <c r="AY13">
        <v>3779.9241057295312</v>
      </c>
      <c r="AZ13">
        <v>3010.6386032726364</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2623</v>
      </c>
      <c r="C14" t="s">
        <v>169</v>
      </c>
      <c r="D14" t="s">
        <v>4967</v>
      </c>
      <c r="E14" t="s">
        <v>4968</v>
      </c>
      <c r="F14" t="s">
        <v>4973</v>
      </c>
      <c r="G14" t="s">
        <v>4983</v>
      </c>
      <c r="H14" t="s">
        <v>5444</v>
      </c>
      <c r="M14">
        <v>0.33</v>
      </c>
      <c r="N14">
        <v>0</v>
      </c>
      <c r="O14">
        <v>0</v>
      </c>
      <c r="P14">
        <v>0</v>
      </c>
      <c r="Q14">
        <v>0</v>
      </c>
      <c r="R14">
        <v>0</v>
      </c>
      <c r="S14">
        <v>0</v>
      </c>
      <c r="T14">
        <v>0</v>
      </c>
      <c r="U14">
        <v>0</v>
      </c>
      <c r="V14">
        <v>0</v>
      </c>
      <c r="W14">
        <v>0</v>
      </c>
      <c r="X14">
        <v>0</v>
      </c>
      <c r="Y14">
        <v>0</v>
      </c>
      <c r="Z14">
        <v>0</v>
      </c>
      <c r="AA14">
        <v>0</v>
      </c>
      <c r="AB14">
        <v>0</v>
      </c>
      <c r="AC14">
        <v>0</v>
      </c>
      <c r="AD14">
        <v>0</v>
      </c>
      <c r="AE14">
        <v>1012.5</v>
      </c>
      <c r="AF14">
        <v>1012.5</v>
      </c>
      <c r="AG14">
        <v>1012.5</v>
      </c>
      <c r="AH14">
        <v>1012.5</v>
      </c>
      <c r="AI14">
        <v>1012.5</v>
      </c>
      <c r="AJ14">
        <v>1012.5</v>
      </c>
      <c r="AK14">
        <v>1012.5</v>
      </c>
      <c r="AL14">
        <v>1012.5</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t="s">
        <v>66</v>
      </c>
      <c r="B15" t="s">
        <v>9</v>
      </c>
      <c r="C15" t="s">
        <v>173</v>
      </c>
      <c r="D15" t="s">
        <v>71</v>
      </c>
      <c r="E15" t="s">
        <v>4974</v>
      </c>
      <c r="F15" t="s">
        <v>30</v>
      </c>
      <c r="G15" t="s">
        <v>34</v>
      </c>
      <c r="H15" t="s">
        <v>32</v>
      </c>
      <c r="M15">
        <v>1.1454545454545457</v>
      </c>
      <c r="R15">
        <v>0</v>
      </c>
      <c r="S15">
        <v>0</v>
      </c>
      <c r="T15">
        <v>0</v>
      </c>
      <c r="U15">
        <v>0</v>
      </c>
      <c r="V15">
        <v>0</v>
      </c>
      <c r="W15">
        <v>0</v>
      </c>
      <c r="X15">
        <v>0</v>
      </c>
      <c r="Y15">
        <v>0</v>
      </c>
      <c r="Z15">
        <v>55.307789873778503</v>
      </c>
      <c r="AA15">
        <v>55.307789873778503</v>
      </c>
      <c r="AB15">
        <v>55.307789873778503</v>
      </c>
      <c r="AC15">
        <v>55.307789873778503</v>
      </c>
      <c r="AD15">
        <v>108.49905414693626</v>
      </c>
      <c r="AE15">
        <v>53.191264273157771</v>
      </c>
      <c r="AF15">
        <v>53.191264273157771</v>
      </c>
      <c r="AG15">
        <v>106.03487322426874</v>
      </c>
      <c r="AH15">
        <v>160.73264389296253</v>
      </c>
      <c r="AI15">
        <v>160.73264389296253</v>
      </c>
      <c r="AJ15">
        <v>160.73264389296253</v>
      </c>
      <c r="AK15">
        <v>139.87332457015557</v>
      </c>
      <c r="AL15">
        <v>86.68206029699779</v>
      </c>
      <c r="AM15">
        <v>54.697770668693799</v>
      </c>
      <c r="AN15">
        <v>50.062366374736712</v>
      </c>
      <c r="AO15">
        <v>50.062366374736712</v>
      </c>
      <c r="AP15">
        <v>50.062366374736712</v>
      </c>
      <c r="AQ15">
        <v>50.062366374736712</v>
      </c>
      <c r="AR15">
        <v>50.062366374736712</v>
      </c>
      <c r="AS15">
        <v>50.062366374736712</v>
      </c>
      <c r="AT15">
        <v>50.062366374736712</v>
      </c>
      <c r="AU15">
        <v>50.062366374736712</v>
      </c>
      <c r="AV15">
        <v>50.062366374736712</v>
      </c>
      <c r="AW15">
        <v>0</v>
      </c>
      <c r="AX15">
        <v>0</v>
      </c>
      <c r="AY15">
        <v>0</v>
      </c>
      <c r="AZ15">
        <v>0</v>
      </c>
    </row>
    <row r="16" spans="1:76">
      <c r="A16" t="s">
        <v>66</v>
      </c>
      <c r="B16" t="s">
        <v>9</v>
      </c>
      <c r="C16" t="s">
        <v>173</v>
      </c>
      <c r="D16" t="s">
        <v>73</v>
      </c>
      <c r="E16" t="s">
        <v>4975</v>
      </c>
      <c r="F16" t="s">
        <v>68</v>
      </c>
      <c r="G16" t="s">
        <v>4976</v>
      </c>
      <c r="H16" t="s">
        <v>69</v>
      </c>
      <c r="M16">
        <v>1.1454545454545457</v>
      </c>
      <c r="T16">
        <v>0</v>
      </c>
      <c r="U16">
        <v>0</v>
      </c>
      <c r="V16">
        <v>0</v>
      </c>
      <c r="W16">
        <v>0</v>
      </c>
      <c r="X16">
        <v>0</v>
      </c>
      <c r="Y16">
        <v>0</v>
      </c>
      <c r="Z16">
        <v>15.890502221940654</v>
      </c>
      <c r="AA16">
        <v>15.890502221940654</v>
      </c>
      <c r="AB16">
        <v>15.890502221940654</v>
      </c>
      <c r="AC16">
        <v>15.890502221940654</v>
      </c>
      <c r="AD16">
        <v>31.172904665600285</v>
      </c>
      <c r="AE16">
        <v>15.282402443659633</v>
      </c>
      <c r="AF16">
        <v>15.282402443659633</v>
      </c>
      <c r="AG16">
        <v>30.464919904027369</v>
      </c>
      <c r="AH16">
        <v>46.180157275285197</v>
      </c>
      <c r="AI16">
        <v>46.180157275285197</v>
      </c>
      <c r="AJ16">
        <v>46.180157275285197</v>
      </c>
      <c r="AK16">
        <v>40.187058277771612</v>
      </c>
      <c r="AL16">
        <v>24.904655834111978</v>
      </c>
      <c r="AM16">
        <v>15.715237371257828</v>
      </c>
      <c r="AN16">
        <v>14.383437594032593</v>
      </c>
      <c r="AO16">
        <v>14.383437594032593</v>
      </c>
      <c r="AP16">
        <v>14.383437594032593</v>
      </c>
      <c r="AQ16">
        <v>14.383437594032593</v>
      </c>
      <c r="AR16">
        <v>14.383437594032593</v>
      </c>
      <c r="AS16">
        <v>14.383437594032593</v>
      </c>
      <c r="AT16">
        <v>14.383437594032593</v>
      </c>
      <c r="AU16">
        <v>14.383437594032593</v>
      </c>
      <c r="AV16">
        <v>14.383437594032593</v>
      </c>
      <c r="AW16">
        <v>0</v>
      </c>
      <c r="AX16">
        <v>0</v>
      </c>
      <c r="AY16">
        <v>0</v>
      </c>
      <c r="AZ16">
        <v>0</v>
      </c>
    </row>
    <row r="17" spans="1:76">
      <c r="A17" t="s">
        <v>66</v>
      </c>
      <c r="B17" t="s">
        <v>9</v>
      </c>
      <c r="C17" t="s">
        <v>173</v>
      </c>
      <c r="D17" t="s">
        <v>5181</v>
      </c>
      <c r="E17" t="s">
        <v>5183</v>
      </c>
      <c r="F17" t="s">
        <v>4971</v>
      </c>
      <c r="G17" t="s">
        <v>4998</v>
      </c>
      <c r="H17" t="s">
        <v>5185</v>
      </c>
      <c r="M17">
        <v>1.1454545454545457</v>
      </c>
      <c r="P17">
        <v>0</v>
      </c>
      <c r="Q17">
        <v>0</v>
      </c>
      <c r="R17">
        <v>0</v>
      </c>
      <c r="S17">
        <v>0</v>
      </c>
      <c r="T17">
        <v>0</v>
      </c>
      <c r="U17">
        <v>0</v>
      </c>
      <c r="V17">
        <v>0</v>
      </c>
      <c r="W17">
        <v>0</v>
      </c>
      <c r="X17">
        <v>0</v>
      </c>
      <c r="Z17">
        <v>32.188952359068296</v>
      </c>
      <c r="AA17">
        <v>20.347949506088426</v>
      </c>
      <c r="AB17">
        <v>14.276138680197745</v>
      </c>
      <c r="AC17">
        <v>18.249477564537479</v>
      </c>
      <c r="AD17">
        <v>39.327041542441734</v>
      </c>
      <c r="AE17">
        <v>34.736656385615447</v>
      </c>
      <c r="AF17">
        <v>29.817065524552632</v>
      </c>
      <c r="AG17">
        <v>33.519088472006594</v>
      </c>
      <c r="AH17">
        <v>33.519088472006594</v>
      </c>
      <c r="AI17">
        <v>28.599497610943704</v>
      </c>
      <c r="AJ17">
        <v>28.599497610943704</v>
      </c>
      <c r="AK17">
        <v>35.127387222159939</v>
      </c>
      <c r="AL17">
        <v>26.988407316633978</v>
      </c>
      <c r="AM17">
        <v>25.497271928764874</v>
      </c>
      <c r="AN17">
        <v>19.425461102874113</v>
      </c>
      <c r="AO17">
        <v>20.218118621173875</v>
      </c>
      <c r="AP17">
        <v>37.281331134018053</v>
      </c>
      <c r="AQ17">
        <v>42.200921995080868</v>
      </c>
      <c r="AR17">
        <v>42.200921995080868</v>
      </c>
      <c r="AS17">
        <v>66.488165298643594</v>
      </c>
      <c r="AT17">
        <v>67.472083470856205</v>
      </c>
      <c r="AU17">
        <v>62.55249260979339</v>
      </c>
      <c r="AV17">
        <v>56.648983576517978</v>
      </c>
    </row>
    <row r="18" spans="1:76">
      <c r="A18" t="s">
        <v>66</v>
      </c>
      <c r="B18" t="s">
        <v>9</v>
      </c>
      <c r="C18" t="s">
        <v>173</v>
      </c>
      <c r="D18" t="s">
        <v>4967</v>
      </c>
      <c r="E18" t="s">
        <v>4968</v>
      </c>
      <c r="F18" t="s">
        <v>4973</v>
      </c>
      <c r="G18" t="s">
        <v>4983</v>
      </c>
      <c r="H18" t="s">
        <v>5444</v>
      </c>
      <c r="M18">
        <v>1.1454545454545457</v>
      </c>
      <c r="N18">
        <v>0</v>
      </c>
      <c r="O18">
        <v>0</v>
      </c>
      <c r="P18">
        <v>0</v>
      </c>
      <c r="Q18">
        <v>0</v>
      </c>
      <c r="R18">
        <v>0</v>
      </c>
      <c r="S18">
        <v>0</v>
      </c>
      <c r="T18">
        <v>0</v>
      </c>
      <c r="U18">
        <v>0</v>
      </c>
      <c r="V18">
        <v>0</v>
      </c>
      <c r="W18">
        <v>0</v>
      </c>
      <c r="X18">
        <v>0</v>
      </c>
      <c r="Y18">
        <v>0</v>
      </c>
      <c r="Z18">
        <v>95.472755545212536</v>
      </c>
      <c r="AA18">
        <v>107.31375839819241</v>
      </c>
      <c r="AB18">
        <v>113.38556922408308</v>
      </c>
      <c r="AC18">
        <v>109.41223033974336</v>
      </c>
      <c r="AD18">
        <v>211.11099964502171</v>
      </c>
      <c r="AE18">
        <v>88.039676897567148</v>
      </c>
      <c r="AF18">
        <v>92.959267758629963</v>
      </c>
      <c r="AG18">
        <v>211.23111839969729</v>
      </c>
      <c r="AH18">
        <v>337.4847770264123</v>
      </c>
      <c r="AI18">
        <v>342.40436788747525</v>
      </c>
      <c r="AJ18">
        <v>342.40436788747525</v>
      </c>
      <c r="AK18">
        <v>287.72889659657949</v>
      </c>
      <c r="AL18">
        <v>173.09154321892288</v>
      </c>
      <c r="AM18">
        <v>100.75638669795016</v>
      </c>
      <c r="AN18">
        <v>96.128734928356593</v>
      </c>
      <c r="AO18">
        <v>95.336077410056831</v>
      </c>
      <c r="AP18">
        <v>78.272864897212656</v>
      </c>
      <c r="AQ18">
        <v>73.353274036149827</v>
      </c>
      <c r="AR18">
        <v>73.353274036149827</v>
      </c>
      <c r="AS18">
        <v>49.066030732587109</v>
      </c>
      <c r="AT18">
        <v>48.082112560374497</v>
      </c>
      <c r="AU18">
        <v>53.001703421437313</v>
      </c>
      <c r="AV18">
        <v>58.905212454712725</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row>
    <row r="19" spans="1:76">
      <c r="A19" t="s">
        <v>66</v>
      </c>
      <c r="B19" t="s">
        <v>2624</v>
      </c>
      <c r="C19" t="s">
        <v>184</v>
      </c>
      <c r="D19" t="s">
        <v>4967</v>
      </c>
      <c r="E19" t="s">
        <v>4968</v>
      </c>
      <c r="F19" t="s">
        <v>4973</v>
      </c>
      <c r="G19" t="s">
        <v>4983</v>
      </c>
      <c r="H19" t="s">
        <v>5444</v>
      </c>
      <c r="M19">
        <v>1.331</v>
      </c>
      <c r="N19">
        <v>0</v>
      </c>
      <c r="O19">
        <v>0</v>
      </c>
      <c r="P19">
        <v>0</v>
      </c>
      <c r="Q19">
        <v>0</v>
      </c>
      <c r="R19">
        <v>0</v>
      </c>
      <c r="S19">
        <v>0</v>
      </c>
      <c r="T19">
        <v>0</v>
      </c>
      <c r="U19">
        <v>0</v>
      </c>
      <c r="V19">
        <v>0</v>
      </c>
      <c r="W19">
        <v>0</v>
      </c>
      <c r="X19">
        <v>0</v>
      </c>
      <c r="Y19">
        <v>0</v>
      </c>
      <c r="Z19">
        <v>0</v>
      </c>
      <c r="AA19">
        <v>0</v>
      </c>
      <c r="AB19">
        <v>0</v>
      </c>
      <c r="AC19">
        <v>0</v>
      </c>
      <c r="AD19">
        <v>0</v>
      </c>
      <c r="AE19">
        <v>173.15375</v>
      </c>
      <c r="AF19">
        <v>173.15375</v>
      </c>
      <c r="AG19">
        <v>173.15375</v>
      </c>
      <c r="AH19">
        <v>173.15375</v>
      </c>
      <c r="AI19">
        <v>173.15375</v>
      </c>
      <c r="AJ19">
        <v>173.15375</v>
      </c>
      <c r="AK19">
        <v>173.15375</v>
      </c>
      <c r="AL19">
        <v>173.15375</v>
      </c>
      <c r="AM19">
        <v>0</v>
      </c>
      <c r="AN19">
        <v>0</v>
      </c>
      <c r="AO19">
        <v>0</v>
      </c>
      <c r="AP19">
        <v>0</v>
      </c>
      <c r="AQ19">
        <v>173.15375</v>
      </c>
      <c r="AR19">
        <v>173.15375</v>
      </c>
      <c r="AS19">
        <v>173.15375</v>
      </c>
      <c r="AT19">
        <v>173.15375</v>
      </c>
      <c r="AU19">
        <v>173.15375</v>
      </c>
      <c r="AV19">
        <v>173.15375</v>
      </c>
      <c r="AW19">
        <v>173.15375</v>
      </c>
      <c r="AX19">
        <v>173.15375</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row>
    <row r="20" spans="1:76">
      <c r="A20" t="s">
        <v>66</v>
      </c>
      <c r="B20" t="s">
        <v>12</v>
      </c>
      <c r="C20" t="s">
        <v>200</v>
      </c>
      <c r="D20" t="s">
        <v>71</v>
      </c>
      <c r="E20" t="s">
        <v>4974</v>
      </c>
      <c r="F20" t="s">
        <v>30</v>
      </c>
      <c r="G20" t="s">
        <v>34</v>
      </c>
      <c r="H20" t="s">
        <v>32</v>
      </c>
      <c r="M20">
        <v>1.5625</v>
      </c>
      <c r="R20">
        <v>343</v>
      </c>
      <c r="S20">
        <v>762.91</v>
      </c>
      <c r="T20">
        <v>529.52099999999996</v>
      </c>
      <c r="U20">
        <v>1062.5190999999995</v>
      </c>
      <c r="V20">
        <v>1451.63</v>
      </c>
      <c r="W20">
        <v>1038.2800000000007</v>
      </c>
      <c r="X20">
        <v>0</v>
      </c>
      <c r="Y20">
        <v>77.718507430161409</v>
      </c>
      <c r="Z20">
        <v>53.051353118298181</v>
      </c>
      <c r="AA20">
        <v>82.664961868777638</v>
      </c>
      <c r="AB20">
        <v>57.997807556914402</v>
      </c>
      <c r="AC20">
        <v>74.139773471828647</v>
      </c>
      <c r="AD20">
        <v>159.76884494160154</v>
      </c>
      <c r="AE20">
        <v>141.12008557454561</v>
      </c>
      <c r="AF20">
        <v>121.13390510864365</v>
      </c>
      <c r="AG20">
        <v>136.17363113592975</v>
      </c>
      <c r="AH20">
        <v>136.17363113592975</v>
      </c>
      <c r="AI20">
        <v>116.18745067002745</v>
      </c>
      <c r="AJ20">
        <v>116.18745067002745</v>
      </c>
      <c r="AK20">
        <v>109.64228415551347</v>
      </c>
      <c r="AL20">
        <v>109.64228415551347</v>
      </c>
      <c r="AM20">
        <v>103.58444280189198</v>
      </c>
      <c r="AN20">
        <v>78.917288490028412</v>
      </c>
      <c r="AO20">
        <v>82.13751485758668</v>
      </c>
      <c r="AP20">
        <v>151.45800394721513</v>
      </c>
      <c r="AQ20">
        <v>171.44418441311711</v>
      </c>
      <c r="AR20">
        <v>171.44418441311711</v>
      </c>
      <c r="AS20">
        <v>171.44418441311711</v>
      </c>
      <c r="AT20">
        <v>184.52317659961165</v>
      </c>
      <c r="AU20">
        <v>254.12385728784818</v>
      </c>
      <c r="AV20">
        <v>254.12385728784818</v>
      </c>
      <c r="AW20">
        <v>197.33723449490594</v>
      </c>
    </row>
    <row r="21" spans="1:76">
      <c r="A21" t="s">
        <v>66</v>
      </c>
      <c r="B21" t="s">
        <v>12</v>
      </c>
      <c r="C21" t="s">
        <v>200</v>
      </c>
      <c r="D21" t="s">
        <v>73</v>
      </c>
      <c r="E21" t="s">
        <v>4975</v>
      </c>
      <c r="F21" t="s">
        <v>68</v>
      </c>
      <c r="G21" t="s">
        <v>4976</v>
      </c>
      <c r="H21" t="s">
        <v>69</v>
      </c>
      <c r="M21">
        <v>1.5625</v>
      </c>
      <c r="R21">
        <v>1767</v>
      </c>
      <c r="S21">
        <v>1962.05</v>
      </c>
      <c r="T21">
        <v>-1431.28</v>
      </c>
      <c r="U21">
        <v>0</v>
      </c>
      <c r="V21">
        <v>838.3</v>
      </c>
      <c r="W21">
        <v>0</v>
      </c>
      <c r="X21">
        <v>0</v>
      </c>
      <c r="Y21">
        <v>8.5395234691199473</v>
      </c>
      <c r="Z21">
        <v>5.8291556284631039</v>
      </c>
      <c r="AA21">
        <v>9.0830280366189218</v>
      </c>
      <c r="AB21">
        <v>6.3726601959620792</v>
      </c>
      <c r="AC21">
        <v>8.1463007524538913</v>
      </c>
      <c r="AD21">
        <v>17.55501805331259</v>
      </c>
      <c r="AE21">
        <v>15.505937035794986</v>
      </c>
      <c r="AF21">
        <v>16.943025374494237</v>
      </c>
      <c r="AG21">
        <v>14.962432468296049</v>
      </c>
      <c r="AH21">
        <v>14.962432468296049</v>
      </c>
      <c r="AI21">
        <v>12.766398823414136</v>
      </c>
      <c r="AJ21">
        <v>12.766398823414136</v>
      </c>
      <c r="AK21">
        <v>12.047231601755694</v>
      </c>
      <c r="AL21">
        <v>12.047231601755694</v>
      </c>
      <c r="AM21">
        <v>11.381610501685779</v>
      </c>
      <c r="AN21">
        <v>8.6712426610288986</v>
      </c>
      <c r="AO21">
        <v>9.0250734222070346</v>
      </c>
      <c r="AP21">
        <v>16.641842748402599</v>
      </c>
      <c r="AQ21">
        <v>18.837876393284475</v>
      </c>
      <c r="AR21">
        <v>18.837876393284475</v>
      </c>
      <c r="AS21">
        <v>18.837876393284475</v>
      </c>
      <c r="AT21">
        <v>16.641842748402599</v>
      </c>
      <c r="AU21">
        <v>27.922520840006321</v>
      </c>
      <c r="AV21">
        <v>27.922520840006321</v>
      </c>
      <c r="AW21">
        <v>21.682942725254776</v>
      </c>
    </row>
    <row r="22" spans="1:76">
      <c r="A22" t="s">
        <v>66</v>
      </c>
      <c r="B22" t="s">
        <v>12</v>
      </c>
      <c r="C22" t="s">
        <v>200</v>
      </c>
      <c r="D22" t="s">
        <v>76</v>
      </c>
      <c r="E22" t="s">
        <v>5184</v>
      </c>
      <c r="F22" t="s">
        <v>77</v>
      </c>
      <c r="G22" t="s">
        <v>4992</v>
      </c>
      <c r="H22" t="s">
        <v>5169</v>
      </c>
      <c r="M22">
        <v>1.5625</v>
      </c>
      <c r="R22">
        <v>366</v>
      </c>
      <c r="S22">
        <v>979</v>
      </c>
      <c r="T22">
        <v>905</v>
      </c>
      <c r="U22">
        <v>1151.2905000000001</v>
      </c>
      <c r="V22">
        <v>226.93949999999995</v>
      </c>
      <c r="W22">
        <v>192.88230000000021</v>
      </c>
      <c r="X22">
        <v>872.57549999999947</v>
      </c>
      <c r="Y22">
        <v>7.8680141823489373</v>
      </c>
      <c r="Z22">
        <v>5.3707773415831372</v>
      </c>
      <c r="AA22">
        <v>8.3687800225878028</v>
      </c>
      <c r="AB22">
        <v>5.8715431818220027</v>
      </c>
      <c r="AC22">
        <v>7.6651141304894503</v>
      </c>
      <c r="AD22">
        <v>16.333972694853475</v>
      </c>
      <c r="AE22">
        <v>14.44602208907196</v>
      </c>
      <c r="AF22">
        <v>12.422674542182824</v>
      </c>
      <c r="AG22">
        <v>13.945256248833129</v>
      </c>
      <c r="AH22">
        <v>13.945256248833129</v>
      </c>
      <c r="AI22">
        <v>11.921908701943961</v>
      </c>
      <c r="AJ22">
        <v>11.921908701943961</v>
      </c>
      <c r="AK22">
        <v>11.259293519732601</v>
      </c>
      <c r="AL22">
        <v>11.259293519732601</v>
      </c>
      <c r="AM22">
        <v>10.646013835642627</v>
      </c>
      <c r="AN22">
        <v>8.1487769948767923</v>
      </c>
      <c r="AO22">
        <v>8.4747841142632563</v>
      </c>
      <c r="AP22">
        <v>15.492605342683992</v>
      </c>
      <c r="AQ22">
        <v>17.515952889573125</v>
      </c>
      <c r="AR22">
        <v>17.515952889573125</v>
      </c>
      <c r="AS22">
        <v>17.515952889573125</v>
      </c>
      <c r="AT22">
        <v>15.492605342683992</v>
      </c>
      <c r="AU22">
        <v>25.886222215125059</v>
      </c>
      <c r="AV22">
        <v>25.886222215125059</v>
      </c>
      <c r="AW22">
        <v>20.137296144921365</v>
      </c>
    </row>
    <row r="23" spans="1:76">
      <c r="A23" t="s">
        <v>66</v>
      </c>
      <c r="B23" t="s">
        <v>12</v>
      </c>
      <c r="C23" t="s">
        <v>200</v>
      </c>
      <c r="D23" t="s">
        <v>5181</v>
      </c>
      <c r="E23" t="s">
        <v>5183</v>
      </c>
      <c r="F23" t="s">
        <v>4971</v>
      </c>
      <c r="G23" t="s">
        <v>4998</v>
      </c>
      <c r="H23" t="s">
        <v>5185</v>
      </c>
      <c r="M23">
        <v>1.5625</v>
      </c>
      <c r="P23">
        <v>1935.6</v>
      </c>
      <c r="Q23">
        <v>2705.81</v>
      </c>
      <c r="R23">
        <v>752.8100000000004</v>
      </c>
      <c r="S23">
        <v>0</v>
      </c>
      <c r="T23">
        <v>4402.4379999999992</v>
      </c>
      <c r="U23">
        <v>3116.7651750000005</v>
      </c>
      <c r="V23">
        <v>1517.3968249999998</v>
      </c>
      <c r="W23">
        <v>1379</v>
      </c>
      <c r="X23">
        <v>1246.1500000000015</v>
      </c>
      <c r="Y23">
        <v>69.080903686954173</v>
      </c>
      <c r="Z23">
        <v>47.155247011414986</v>
      </c>
      <c r="AA23">
        <v>73.477611163265578</v>
      </c>
      <c r="AB23">
        <v>51.551954487726391</v>
      </c>
      <c r="AC23">
        <v>65.899908785334702</v>
      </c>
      <c r="AD23">
        <v>142.01219959743338</v>
      </c>
      <c r="AE23">
        <v>125.43605586648962</v>
      </c>
      <c r="AF23">
        <v>107.67113148119135</v>
      </c>
      <c r="AG23">
        <v>121.03934839017853</v>
      </c>
      <c r="AH23">
        <v>121.03934839017853</v>
      </c>
      <c r="AI23">
        <v>103.27442400487998</v>
      </c>
      <c r="AJ23">
        <v>103.27442400487998</v>
      </c>
      <c r="AK23">
        <v>126.84700729766637</v>
      </c>
      <c r="AL23">
        <v>97.456684671549098</v>
      </c>
      <c r="AM23">
        <v>92.072109376193296</v>
      </c>
      <c r="AN23">
        <v>70.146452700653811</v>
      </c>
      <c r="AO23">
        <v>73.008784401341501</v>
      </c>
      <c r="AP23">
        <v>134.62502213771813</v>
      </c>
      <c r="AQ23">
        <v>152.38994652301642</v>
      </c>
      <c r="AR23">
        <v>152.38994652301642</v>
      </c>
      <c r="AS23">
        <v>152.38994652301642</v>
      </c>
      <c r="AT23">
        <v>134.62502213771813</v>
      </c>
      <c r="AU23">
        <v>225.88063371693471</v>
      </c>
      <c r="AV23">
        <v>225.88063371693471</v>
      </c>
      <c r="AW23">
        <v>175.4052534043135</v>
      </c>
    </row>
    <row r="24" spans="1:76">
      <c r="A24" t="s">
        <v>66</v>
      </c>
      <c r="B24" t="s">
        <v>12</v>
      </c>
      <c r="C24" t="s">
        <v>200</v>
      </c>
      <c r="D24" t="s">
        <v>4967</v>
      </c>
      <c r="E24" t="s">
        <v>4968</v>
      </c>
      <c r="F24" t="s">
        <v>4973</v>
      </c>
      <c r="G24" t="s">
        <v>4983</v>
      </c>
      <c r="H24" t="s">
        <v>5444</v>
      </c>
      <c r="M24">
        <v>1.5625</v>
      </c>
      <c r="N24">
        <v>0</v>
      </c>
      <c r="O24">
        <v>0</v>
      </c>
      <c r="P24">
        <v>1194.615999691267</v>
      </c>
      <c r="Q24">
        <v>4977.2960003087319</v>
      </c>
      <c r="R24">
        <v>0</v>
      </c>
      <c r="S24">
        <v>0</v>
      </c>
      <c r="T24">
        <v>0</v>
      </c>
      <c r="U24">
        <v>0</v>
      </c>
      <c r="V24">
        <v>0</v>
      </c>
      <c r="Y24">
        <v>4367.3282702416082</v>
      </c>
      <c r="Z24">
        <v>7578.4364457613001</v>
      </c>
      <c r="AA24">
        <v>5494.3780669706657</v>
      </c>
      <c r="AB24">
        <v>5411.1230054307844</v>
      </c>
      <c r="AC24">
        <v>3331.0553018252181</v>
      </c>
      <c r="AD24">
        <v>5451.8411411144561</v>
      </c>
      <c r="AE24">
        <v>10505.322575319033</v>
      </c>
      <c r="AF24">
        <v>8333.0921467478965</v>
      </c>
      <c r="AG24">
        <v>7109.8213338901023</v>
      </c>
      <c r="AH24">
        <v>7109.8213338901023</v>
      </c>
      <c r="AI24">
        <v>2137.4723204497946</v>
      </c>
      <c r="AJ24">
        <v>2137.4723204497946</v>
      </c>
      <c r="AK24">
        <v>2121.826686075392</v>
      </c>
      <c r="AL24">
        <v>2151.2170087015093</v>
      </c>
      <c r="AM24">
        <v>2163.9383261346466</v>
      </c>
      <c r="AN24">
        <v>2215.7387418034723</v>
      </c>
      <c r="AO24">
        <v>2208.9763458546618</v>
      </c>
      <c r="AP24">
        <v>2063.4050284740401</v>
      </c>
      <c r="AQ24">
        <v>2021.4345424310688</v>
      </c>
      <c r="AR24">
        <v>2021.4345424310688</v>
      </c>
      <c r="AS24">
        <v>2021.4345424310688</v>
      </c>
      <c r="AT24">
        <v>2030.3398558216434</v>
      </c>
      <c r="AU24">
        <v>1847.8092685901452</v>
      </c>
      <c r="AV24">
        <v>1847.8092685901452</v>
      </c>
      <c r="AW24">
        <v>1967.0597758806646</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row>
    <row r="25" spans="1:76">
      <c r="A25" t="s">
        <v>66</v>
      </c>
      <c r="B25" t="s">
        <v>2626</v>
      </c>
      <c r="C25" t="s">
        <v>205</v>
      </c>
      <c r="D25" t="s">
        <v>4967</v>
      </c>
      <c r="E25" t="s">
        <v>4968</v>
      </c>
      <c r="F25" t="s">
        <v>4973</v>
      </c>
      <c r="G25" t="s">
        <v>4983</v>
      </c>
      <c r="H25" t="s">
        <v>5444</v>
      </c>
      <c r="M25">
        <v>1.6964600329384885</v>
      </c>
      <c r="N25">
        <v>0</v>
      </c>
      <c r="O25">
        <v>0</v>
      </c>
      <c r="P25">
        <v>0</v>
      </c>
      <c r="Q25">
        <v>0</v>
      </c>
      <c r="R25">
        <v>0</v>
      </c>
      <c r="S25">
        <v>0</v>
      </c>
      <c r="T25">
        <v>0</v>
      </c>
      <c r="U25">
        <v>0</v>
      </c>
      <c r="V25">
        <v>0</v>
      </c>
      <c r="W25">
        <v>0</v>
      </c>
      <c r="X25">
        <v>0</v>
      </c>
      <c r="Y25">
        <v>0</v>
      </c>
      <c r="Z25">
        <v>0</v>
      </c>
      <c r="AA25">
        <v>0</v>
      </c>
      <c r="AB25">
        <v>0</v>
      </c>
      <c r="AC25">
        <v>0</v>
      </c>
      <c r="AD25">
        <v>0</v>
      </c>
      <c r="AE25">
        <v>60014.312500000007</v>
      </c>
      <c r="AF25">
        <v>60014.312500000007</v>
      </c>
      <c r="AG25">
        <v>60014.312500000007</v>
      </c>
      <c r="AH25">
        <v>60014.312500000007</v>
      </c>
      <c r="AI25">
        <v>60014.312500000007</v>
      </c>
      <c r="AJ25">
        <v>60014.312500000007</v>
      </c>
      <c r="AK25">
        <v>60014.312500000007</v>
      </c>
      <c r="AL25">
        <v>60014.312500000007</v>
      </c>
      <c r="AQ25">
        <v>60014.312500000007</v>
      </c>
      <c r="AR25">
        <v>60014.312500000007</v>
      </c>
      <c r="AS25">
        <v>60014.312500000007</v>
      </c>
      <c r="AT25">
        <v>60014.312500000007</v>
      </c>
      <c r="AU25">
        <v>60014.312500000007</v>
      </c>
      <c r="AV25">
        <v>60014.312500000007</v>
      </c>
      <c r="AW25">
        <v>60014.312500000007</v>
      </c>
      <c r="AX25">
        <v>60014.312500000007</v>
      </c>
      <c r="BF25">
        <v>0</v>
      </c>
      <c r="BG25">
        <v>0</v>
      </c>
      <c r="BH25">
        <v>0</v>
      </c>
      <c r="BI25">
        <v>0</v>
      </c>
      <c r="BJ25">
        <v>0</v>
      </c>
      <c r="BK25">
        <v>0</v>
      </c>
      <c r="BL25">
        <v>0</v>
      </c>
      <c r="BM25">
        <v>0</v>
      </c>
      <c r="BN25">
        <v>0</v>
      </c>
      <c r="BO25">
        <v>0</v>
      </c>
      <c r="BP25">
        <v>0</v>
      </c>
      <c r="BQ25">
        <v>0</v>
      </c>
      <c r="BR25">
        <v>0</v>
      </c>
      <c r="BS25">
        <v>0</v>
      </c>
      <c r="BT25">
        <v>0</v>
      </c>
      <c r="BU25">
        <v>0</v>
      </c>
      <c r="BV25">
        <v>0</v>
      </c>
      <c r="BW25">
        <v>0</v>
      </c>
      <c r="BX25">
        <v>0</v>
      </c>
    </row>
    <row r="26" spans="1:76">
      <c r="A26" t="s">
        <v>66</v>
      </c>
      <c r="B26" t="s">
        <v>2627</v>
      </c>
      <c r="C26" t="s">
        <v>210</v>
      </c>
      <c r="D26" t="s">
        <v>4967</v>
      </c>
      <c r="E26" t="s">
        <v>4968</v>
      </c>
      <c r="F26" t="s">
        <v>4973</v>
      </c>
      <c r="G26" t="s">
        <v>4983</v>
      </c>
      <c r="H26" t="s">
        <v>5444</v>
      </c>
      <c r="M26">
        <v>0.46181452726374039</v>
      </c>
      <c r="N26">
        <v>0</v>
      </c>
      <c r="O26">
        <v>0</v>
      </c>
      <c r="P26">
        <v>0</v>
      </c>
      <c r="Q26">
        <v>0</v>
      </c>
      <c r="R26">
        <v>0</v>
      </c>
      <c r="S26">
        <v>0</v>
      </c>
      <c r="T26">
        <v>0</v>
      </c>
      <c r="U26">
        <v>0</v>
      </c>
      <c r="V26">
        <v>0</v>
      </c>
      <c r="W26">
        <v>0</v>
      </c>
      <c r="X26">
        <v>0</v>
      </c>
      <c r="Y26">
        <v>0</v>
      </c>
      <c r="Z26">
        <v>0</v>
      </c>
      <c r="AA26">
        <v>0</v>
      </c>
      <c r="AB26">
        <v>0</v>
      </c>
      <c r="AC26">
        <v>0</v>
      </c>
      <c r="AD26">
        <v>0</v>
      </c>
      <c r="AE26">
        <v>70885</v>
      </c>
      <c r="AF26">
        <v>70885</v>
      </c>
      <c r="AG26">
        <v>70885</v>
      </c>
      <c r="AH26">
        <v>70885</v>
      </c>
      <c r="AI26">
        <v>70885</v>
      </c>
      <c r="AJ26">
        <v>70885</v>
      </c>
      <c r="AK26">
        <v>70885</v>
      </c>
      <c r="AL26">
        <v>70885</v>
      </c>
      <c r="AM26">
        <v>0</v>
      </c>
      <c r="AN26">
        <v>0</v>
      </c>
      <c r="AO26">
        <v>0</v>
      </c>
      <c r="AP26">
        <v>0</v>
      </c>
      <c r="AQ26">
        <v>70885</v>
      </c>
      <c r="AR26">
        <v>70885</v>
      </c>
      <c r="AS26">
        <v>70885</v>
      </c>
      <c r="AT26">
        <v>70885</v>
      </c>
      <c r="AU26">
        <v>70885</v>
      </c>
      <c r="AV26">
        <v>70885</v>
      </c>
      <c r="AW26">
        <v>70885</v>
      </c>
      <c r="AX26">
        <v>70885</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row>
    <row r="27" spans="1:76">
      <c r="A27" t="s">
        <v>66</v>
      </c>
      <c r="B27" t="s">
        <v>2640</v>
      </c>
      <c r="C27" t="s">
        <v>252</v>
      </c>
      <c r="D27" t="s">
        <v>4967</v>
      </c>
      <c r="E27" t="s">
        <v>4968</v>
      </c>
      <c r="F27" t="s">
        <v>4973</v>
      </c>
      <c r="G27" t="s">
        <v>4983</v>
      </c>
      <c r="H27" t="s">
        <v>5444</v>
      </c>
      <c r="M27">
        <v>1.6949999999999998</v>
      </c>
      <c r="N27">
        <v>0</v>
      </c>
      <c r="O27">
        <v>0</v>
      </c>
      <c r="P27">
        <v>0</v>
      </c>
      <c r="Q27">
        <v>0</v>
      </c>
      <c r="R27">
        <v>0</v>
      </c>
      <c r="S27">
        <v>0</v>
      </c>
      <c r="T27">
        <v>0</v>
      </c>
      <c r="Y27">
        <v>449.27744360902261</v>
      </c>
      <c r="Z27">
        <v>826.59089390142015</v>
      </c>
      <c r="AA27">
        <v>787.64352548036754</v>
      </c>
      <c r="AB27">
        <v>787.64352548036754</v>
      </c>
      <c r="AC27">
        <v>669.24352548036757</v>
      </c>
      <c r="AD27">
        <v>499.43299916457818</v>
      </c>
      <c r="AE27">
        <v>470.28738512949042</v>
      </c>
      <c r="AF27">
        <v>588.45370091896416</v>
      </c>
      <c r="AG27">
        <v>517.37475355054312</v>
      </c>
      <c r="AH27">
        <v>556.32212197159572</v>
      </c>
      <c r="AI27">
        <v>605.65545530492909</v>
      </c>
      <c r="AJ27">
        <v>514.77826232247298</v>
      </c>
      <c r="AK27">
        <v>318.58738512949043</v>
      </c>
      <c r="AL27">
        <v>318.58738512949043</v>
      </c>
      <c r="AM27">
        <v>318.58738512949043</v>
      </c>
      <c r="AN27">
        <v>318.58738512949043</v>
      </c>
      <c r="AO27">
        <v>460.09615705931503</v>
      </c>
      <c r="AP27">
        <v>460.09615705931503</v>
      </c>
      <c r="AQ27">
        <v>499.04352548036763</v>
      </c>
      <c r="AR27">
        <v>576.93826232247284</v>
      </c>
      <c r="AS27">
        <v>576.93826232247295</v>
      </c>
      <c r="AT27">
        <v>576.93826232247284</v>
      </c>
      <c r="AU27">
        <v>576.93826232247295</v>
      </c>
      <c r="AV27">
        <v>499.04352548036763</v>
      </c>
      <c r="AW27">
        <v>460.09615705931503</v>
      </c>
      <c r="AX27">
        <v>460.09615705931503</v>
      </c>
      <c r="AY27">
        <v>460.09615705931503</v>
      </c>
      <c r="AZ27">
        <v>460.09615705931503</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row>
    <row r="28" spans="1:76">
      <c r="A28" t="s">
        <v>66</v>
      </c>
      <c r="B28" t="s">
        <v>2641</v>
      </c>
      <c r="C28" t="s">
        <v>256</v>
      </c>
      <c r="D28" t="s">
        <v>4967</v>
      </c>
      <c r="E28" t="s">
        <v>4968</v>
      </c>
      <c r="F28" t="s">
        <v>4973</v>
      </c>
      <c r="G28" t="s">
        <v>4983</v>
      </c>
      <c r="H28" t="s">
        <v>5444</v>
      </c>
      <c r="M28">
        <v>1.5</v>
      </c>
      <c r="N28">
        <v>0</v>
      </c>
      <c r="O28">
        <v>0</v>
      </c>
      <c r="P28">
        <v>0</v>
      </c>
      <c r="Q28">
        <v>0</v>
      </c>
      <c r="R28">
        <v>0</v>
      </c>
      <c r="S28">
        <v>0</v>
      </c>
      <c r="T28">
        <v>0</v>
      </c>
      <c r="Y28">
        <v>163.45257533524727</v>
      </c>
      <c r="Z28">
        <v>512.54648407220998</v>
      </c>
      <c r="AA28">
        <v>493.33614110131123</v>
      </c>
      <c r="AB28">
        <v>493.33614110131123</v>
      </c>
      <c r="AC28">
        <v>434.93669846977895</v>
      </c>
      <c r="AD28">
        <v>351.1796031166603</v>
      </c>
      <c r="AE28">
        <v>334.33434229343777</v>
      </c>
      <c r="AF28">
        <v>553.13737703381116</v>
      </c>
      <c r="AG28">
        <v>518.0785011119209</v>
      </c>
      <c r="AH28">
        <v>537.28884408281965</v>
      </c>
      <c r="AI28">
        <v>561.6219451792914</v>
      </c>
      <c r="AJ28">
        <v>436.53838449719439</v>
      </c>
      <c r="AK28">
        <v>259.51005642178694</v>
      </c>
      <c r="AL28">
        <v>179.25062933845359</v>
      </c>
      <c r="AM28">
        <v>98.991202255120299</v>
      </c>
      <c r="AN28">
        <v>98.991202255120299</v>
      </c>
      <c r="AO28">
        <v>168.78878171605248</v>
      </c>
      <c r="AP28">
        <v>168.78878171605248</v>
      </c>
      <c r="AQ28">
        <v>350.32072906195128</v>
      </c>
      <c r="AR28">
        <v>551.06301937874878</v>
      </c>
      <c r="AS28">
        <v>551.06301937874878</v>
      </c>
      <c r="AT28">
        <v>551.06301937874878</v>
      </c>
      <c r="AU28">
        <v>551.06301937874878</v>
      </c>
      <c r="AV28">
        <v>350.32072906195128</v>
      </c>
      <c r="AW28">
        <v>168.78878171605248</v>
      </c>
      <c r="AX28">
        <v>168.78878171605248</v>
      </c>
      <c r="AY28">
        <v>168.78878171605248</v>
      </c>
      <c r="AZ28">
        <v>168.78878171605248</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row>
    <row r="29" spans="1:76">
      <c r="A29" t="s">
        <v>66</v>
      </c>
      <c r="B29" t="s">
        <v>2642</v>
      </c>
      <c r="C29" t="s">
        <v>261</v>
      </c>
      <c r="D29" t="s">
        <v>4967</v>
      </c>
      <c r="E29" t="s">
        <v>4968</v>
      </c>
      <c r="F29" t="s">
        <v>4973</v>
      </c>
      <c r="G29" t="s">
        <v>4983</v>
      </c>
      <c r="H29" t="s">
        <v>5444</v>
      </c>
      <c r="M29">
        <v>1.2704999999999997</v>
      </c>
      <c r="N29">
        <v>0</v>
      </c>
      <c r="O29">
        <v>0</v>
      </c>
      <c r="P29">
        <v>0</v>
      </c>
      <c r="Q29">
        <v>0</v>
      </c>
      <c r="R29">
        <v>0</v>
      </c>
      <c r="S29">
        <v>0</v>
      </c>
      <c r="T29">
        <v>0</v>
      </c>
      <c r="Y29">
        <v>3480.7577138637216</v>
      </c>
      <c r="Z29">
        <v>9739.2773444779414</v>
      </c>
      <c r="AA29">
        <v>9330.1889630634669</v>
      </c>
      <c r="AB29">
        <v>9330.1889630634669</v>
      </c>
      <c r="AC29">
        <v>8086.5602835634672</v>
      </c>
      <c r="AD29">
        <v>6302.9349405963621</v>
      </c>
      <c r="AE29">
        <v>5962.0222518378632</v>
      </c>
      <c r="AF29">
        <v>9463.7804843827107</v>
      </c>
      <c r="AG29">
        <v>8717.1941883012951</v>
      </c>
      <c r="AH29">
        <v>9126.2825697157696</v>
      </c>
      <c r="AI29">
        <v>9644.4611861741032</v>
      </c>
      <c r="AJ29">
        <v>7559.6295878736619</v>
      </c>
      <c r="AK29">
        <v>4368.6230062284885</v>
      </c>
      <c r="AL29">
        <v>3238.3309645618215</v>
      </c>
      <c r="AM29">
        <v>2108.0389228951544</v>
      </c>
      <c r="AN29">
        <v>2108.0389228951544</v>
      </c>
      <c r="AO29">
        <v>3594.3933753677425</v>
      </c>
      <c r="AP29">
        <v>3594.3933753677425</v>
      </c>
      <c r="AQ29">
        <v>6289.4539382822168</v>
      </c>
      <c r="AR29">
        <v>9393.6028826111633</v>
      </c>
      <c r="AS29">
        <v>9393.6028826111633</v>
      </c>
      <c r="AT29">
        <v>9393.6028826111633</v>
      </c>
      <c r="AU29">
        <v>9393.6028826111633</v>
      </c>
      <c r="AV29">
        <v>6289.4539382822168</v>
      </c>
      <c r="AW29">
        <v>3594.3933753677425</v>
      </c>
      <c r="AX29">
        <v>3594.3933753677425</v>
      </c>
      <c r="AY29">
        <v>3594.3933753677425</v>
      </c>
      <c r="AZ29">
        <v>3594.3933753677425</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row>
    <row r="30" spans="1:76">
      <c r="A30" t="s">
        <v>66</v>
      </c>
      <c r="B30" t="s">
        <v>2643</v>
      </c>
      <c r="C30" t="s">
        <v>265</v>
      </c>
      <c r="D30" t="s">
        <v>4967</v>
      </c>
      <c r="E30" t="s">
        <v>4968</v>
      </c>
      <c r="F30" t="s">
        <v>4973</v>
      </c>
      <c r="G30" t="s">
        <v>4983</v>
      </c>
      <c r="H30" t="s">
        <v>5444</v>
      </c>
      <c r="M30">
        <v>1.2705</v>
      </c>
      <c r="N30">
        <v>0</v>
      </c>
      <c r="O30">
        <v>0</v>
      </c>
      <c r="P30">
        <v>0</v>
      </c>
      <c r="Q30">
        <v>0</v>
      </c>
      <c r="R30">
        <v>0</v>
      </c>
      <c r="S30">
        <v>0</v>
      </c>
      <c r="T30">
        <v>0</v>
      </c>
      <c r="AC30">
        <v>2365.9870730537277</v>
      </c>
      <c r="AD30">
        <v>2365.9870730537277</v>
      </c>
      <c r="AE30">
        <v>2768.278710594846</v>
      </c>
      <c r="AF30">
        <v>3344.2393153097587</v>
      </c>
      <c r="AG30">
        <v>2999.2920445449558</v>
      </c>
      <c r="AH30">
        <v>2036.5152764528509</v>
      </c>
      <c r="AI30">
        <v>1689.0802593201752</v>
      </c>
      <c r="AJ30">
        <v>1496.5808760964908</v>
      </c>
      <c r="AK30">
        <v>863.13148300438593</v>
      </c>
      <c r="AL30">
        <v>634.22605537280697</v>
      </c>
      <c r="AM30">
        <v>550.94480537280697</v>
      </c>
      <c r="AN30">
        <v>550.94480537280697</v>
      </c>
      <c r="AO30">
        <v>947.77068941885955</v>
      </c>
      <c r="AP30">
        <v>947.77068941885955</v>
      </c>
      <c r="AQ30">
        <v>1225.4219476425437</v>
      </c>
      <c r="AR30">
        <v>1612.2913390899121</v>
      </c>
      <c r="AS30">
        <v>1612.2913390899121</v>
      </c>
      <c r="AT30">
        <v>1612.2913390899121</v>
      </c>
      <c r="AU30">
        <v>1612.2913390899121</v>
      </c>
      <c r="AV30">
        <v>1225.4219476425437</v>
      </c>
      <c r="AW30">
        <v>947.77068941885955</v>
      </c>
      <c r="AX30">
        <v>947.77068941885955</v>
      </c>
      <c r="AY30">
        <v>947.77068941885955</v>
      </c>
      <c r="AZ30">
        <v>947.77068941885955</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row>
    <row r="31" spans="1:76">
      <c r="A31" t="s">
        <v>66</v>
      </c>
      <c r="B31" t="s">
        <v>2650</v>
      </c>
      <c r="C31" t="s">
        <v>300</v>
      </c>
      <c r="D31" t="s">
        <v>4967</v>
      </c>
      <c r="E31" t="s">
        <v>4968</v>
      </c>
      <c r="F31" t="s">
        <v>4973</v>
      </c>
      <c r="G31" t="s">
        <v>4983</v>
      </c>
      <c r="H31" t="s">
        <v>5444</v>
      </c>
      <c r="M31">
        <v>1.2705</v>
      </c>
      <c r="N31">
        <v>0</v>
      </c>
      <c r="O31">
        <v>0</v>
      </c>
      <c r="P31">
        <v>0</v>
      </c>
      <c r="Q31">
        <v>0</v>
      </c>
      <c r="R31">
        <v>0</v>
      </c>
      <c r="S31">
        <v>0</v>
      </c>
      <c r="T31">
        <v>0</v>
      </c>
      <c r="AC31">
        <v>52.717874999999992</v>
      </c>
      <c r="AD31">
        <v>52.717874999999992</v>
      </c>
      <c r="AE31">
        <v>62.935687499999993</v>
      </c>
      <c r="AF31">
        <v>76.910137500000005</v>
      </c>
      <c r="AG31">
        <v>69.448574999999991</v>
      </c>
      <c r="AH31">
        <v>47.083574999999989</v>
      </c>
      <c r="AI31">
        <v>39.568199999999997</v>
      </c>
      <c r="AJ31">
        <v>34.646324999999997</v>
      </c>
      <c r="AK31">
        <v>20.186249999999998</v>
      </c>
      <c r="AL31">
        <v>14.476874999999994</v>
      </c>
      <c r="AM31">
        <v>11.917499999999997</v>
      </c>
      <c r="AN31">
        <v>11.917499999999997</v>
      </c>
      <c r="AO31">
        <v>20.501249999999995</v>
      </c>
      <c r="AP31">
        <v>20.501249999999995</v>
      </c>
      <c r="AQ31">
        <v>28.039987499999992</v>
      </c>
      <c r="AR31">
        <v>37.941224999999996</v>
      </c>
      <c r="AS31">
        <v>37.941224999999996</v>
      </c>
      <c r="AT31">
        <v>37.941224999999996</v>
      </c>
      <c r="AU31">
        <v>37.941224999999996</v>
      </c>
      <c r="AV31">
        <v>28.039987499999992</v>
      </c>
      <c r="AW31">
        <v>20.501249999999995</v>
      </c>
      <c r="AX31">
        <v>20.501249999999995</v>
      </c>
      <c r="AY31">
        <v>20.501249999999995</v>
      </c>
      <c r="AZ31">
        <v>20.501249999999995</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row>
    <row r="32" spans="1:76">
      <c r="A32" t="s">
        <v>66</v>
      </c>
      <c r="B32" t="s">
        <v>21</v>
      </c>
      <c r="C32" t="s">
        <v>328</v>
      </c>
      <c r="D32" t="s">
        <v>72</v>
      </c>
      <c r="E32" t="s">
        <v>4974</v>
      </c>
      <c r="F32" t="s">
        <v>30</v>
      </c>
      <c r="G32" t="s">
        <v>34</v>
      </c>
      <c r="H32" t="s">
        <v>32</v>
      </c>
      <c r="M32">
        <v>2.4258822016193458</v>
      </c>
      <c r="R32">
        <v>0</v>
      </c>
      <c r="S32">
        <v>0</v>
      </c>
      <c r="T32">
        <v>230.51300000000001</v>
      </c>
      <c r="U32">
        <v>683.12693500724981</v>
      </c>
      <c r="V32">
        <v>1350.4244649927509</v>
      </c>
      <c r="W32">
        <v>1018.4710000000005</v>
      </c>
      <c r="X32">
        <v>1508.8660000000013</v>
      </c>
      <c r="Y32">
        <v>907.18159540838894</v>
      </c>
      <c r="Z32">
        <v>835.01942304635702</v>
      </c>
      <c r="AA32">
        <v>453.59079770419379</v>
      </c>
      <c r="AB32">
        <v>453.59079770419379</v>
      </c>
      <c r="AC32">
        <v>453.59079770419379</v>
      </c>
      <c r="AD32">
        <v>453.59079770419379</v>
      </c>
      <c r="AE32">
        <v>453.59079770419379</v>
      </c>
      <c r="AF32">
        <v>340.19309827814538</v>
      </c>
      <c r="AG32">
        <v>453.59079770419379</v>
      </c>
      <c r="AH32">
        <v>340.19309827814538</v>
      </c>
      <c r="AI32">
        <v>453.59079770419379</v>
      </c>
      <c r="AJ32">
        <v>453.59079770419379</v>
      </c>
      <c r="AK32">
        <v>453.59079770419379</v>
      </c>
      <c r="AL32">
        <v>453.59079770419379</v>
      </c>
      <c r="AM32">
        <v>453.59079770419379</v>
      </c>
      <c r="AN32">
        <v>453.59079770419379</v>
      </c>
      <c r="AO32">
        <v>453.59079770419379</v>
      </c>
      <c r="AP32">
        <v>453.59079770419379</v>
      </c>
      <c r="AQ32">
        <v>340.19309827814538</v>
      </c>
      <c r="AR32">
        <v>402.04638887417173</v>
      </c>
      <c r="AS32">
        <v>247.41316238410644</v>
      </c>
      <c r="AT32">
        <v>762.8572506843359</v>
      </c>
      <c r="AU32">
        <v>247.41316238410644</v>
      </c>
      <c r="AV32">
        <v>247.41316238410644</v>
      </c>
      <c r="AW32">
        <v>247.41316238410644</v>
      </c>
      <c r="AX32">
        <v>247.41316238410644</v>
      </c>
      <c r="AY32">
        <v>159.7876673730679</v>
      </c>
      <c r="AZ32">
        <v>0</v>
      </c>
    </row>
    <row r="33" spans="1:76">
      <c r="A33" t="s">
        <v>66</v>
      </c>
      <c r="B33" t="s">
        <v>21</v>
      </c>
      <c r="C33" t="s">
        <v>328</v>
      </c>
      <c r="D33" t="s">
        <v>74</v>
      </c>
      <c r="E33" t="s">
        <v>4975</v>
      </c>
      <c r="F33" t="s">
        <v>68</v>
      </c>
      <c r="G33" t="s">
        <v>4976</v>
      </c>
      <c r="H33" t="s">
        <v>69</v>
      </c>
      <c r="M33">
        <v>2.4258822016193458</v>
      </c>
      <c r="R33">
        <v>102.85</v>
      </c>
      <c r="S33">
        <v>746.83</v>
      </c>
      <c r="T33">
        <v>640.82600000000002</v>
      </c>
      <c r="U33">
        <v>1400.69</v>
      </c>
      <c r="V33">
        <v>839.01</v>
      </c>
      <c r="W33">
        <v>2143.7600000000002</v>
      </c>
      <c r="X33">
        <v>641.54999999999995</v>
      </c>
      <c r="Y33">
        <v>2015.953872736422</v>
      </c>
      <c r="Z33">
        <v>1352.6320337022084</v>
      </c>
      <c r="AA33">
        <v>1352.6320337022084</v>
      </c>
      <c r="AB33">
        <v>1461.535619215296</v>
      </c>
      <c r="AC33">
        <v>1174.4261664989933</v>
      </c>
      <c r="AD33">
        <v>1006.1206252515094</v>
      </c>
      <c r="AE33">
        <v>1006.1206252515094</v>
      </c>
      <c r="AF33">
        <v>471.50302364185075</v>
      </c>
    </row>
    <row r="34" spans="1:76">
      <c r="A34" t="s">
        <v>66</v>
      </c>
      <c r="B34" t="s">
        <v>21</v>
      </c>
      <c r="C34" t="s">
        <v>328</v>
      </c>
      <c r="D34" t="s">
        <v>5182</v>
      </c>
      <c r="E34" t="s">
        <v>5183</v>
      </c>
      <c r="F34" t="s">
        <v>4971</v>
      </c>
      <c r="G34" t="s">
        <v>4998</v>
      </c>
      <c r="H34" t="s">
        <v>5185</v>
      </c>
      <c r="M34">
        <v>2.4258822016193458</v>
      </c>
      <c r="P34">
        <v>0</v>
      </c>
      <c r="Q34">
        <v>0</v>
      </c>
      <c r="R34">
        <v>0</v>
      </c>
      <c r="S34">
        <v>0</v>
      </c>
      <c r="T34">
        <v>0</v>
      </c>
      <c r="U34">
        <v>131.13061500000006</v>
      </c>
      <c r="V34">
        <v>312.64838499999985</v>
      </c>
      <c r="W34">
        <v>540.61000000000013</v>
      </c>
      <c r="X34">
        <v>913.68700000000001</v>
      </c>
      <c r="Y34">
        <v>386.23636199575384</v>
      </c>
      <c r="Z34">
        <v>386.23636199575384</v>
      </c>
      <c r="AA34">
        <v>386.23636199575384</v>
      </c>
      <c r="AB34">
        <v>386.23636199575384</v>
      </c>
      <c r="AC34">
        <v>736.54376008492568</v>
      </c>
      <c r="AD34">
        <v>736.54376008492568</v>
      </c>
      <c r="AE34">
        <v>916.18857961783385</v>
      </c>
      <c r="AF34">
        <v>916.18857961783385</v>
      </c>
      <c r="AG34">
        <v>485.04101273885345</v>
      </c>
      <c r="AH34">
        <v>664.68583227176259</v>
      </c>
      <c r="AI34">
        <v>664.68583227176259</v>
      </c>
      <c r="AJ34">
        <v>646.72135031847165</v>
      </c>
      <c r="AK34">
        <v>1032.9577123142258</v>
      </c>
      <c r="AL34">
        <v>116.76913269639061</v>
      </c>
    </row>
    <row r="35" spans="1:76">
      <c r="A35" t="s">
        <v>66</v>
      </c>
      <c r="B35" t="s">
        <v>21</v>
      </c>
      <c r="C35" t="s">
        <v>328</v>
      </c>
      <c r="D35" t="s">
        <v>4967</v>
      </c>
      <c r="E35" t="s">
        <v>4968</v>
      </c>
      <c r="F35" t="s">
        <v>4973</v>
      </c>
      <c r="G35" t="s">
        <v>4983</v>
      </c>
      <c r="H35" t="s">
        <v>5444</v>
      </c>
      <c r="M35">
        <v>2.4258822016193458</v>
      </c>
      <c r="N35">
        <v>0</v>
      </c>
      <c r="O35">
        <v>0</v>
      </c>
      <c r="P35">
        <v>483.00342020770944</v>
      </c>
      <c r="Q35">
        <v>1185.5304797922906</v>
      </c>
      <c r="R35">
        <v>76.717769065638834</v>
      </c>
      <c r="S35">
        <v>0</v>
      </c>
      <c r="T35">
        <v>0</v>
      </c>
      <c r="U35">
        <v>452.93244999274975</v>
      </c>
      <c r="V35">
        <v>820.74815000724857</v>
      </c>
      <c r="W35">
        <v>0</v>
      </c>
      <c r="X35">
        <v>1782.8544197116555</v>
      </c>
      <c r="Y35">
        <v>3185.7075630290119</v>
      </c>
      <c r="Z35">
        <v>3813.3360201030455</v>
      </c>
      <c r="AA35">
        <v>4690.5450778416398</v>
      </c>
      <c r="AB35">
        <v>8352.1636185912121</v>
      </c>
      <c r="AC35">
        <v>7403.1933968691665</v>
      </c>
      <c r="AD35">
        <v>7655.8003893463665</v>
      </c>
      <c r="AE35">
        <v>7587.5794984154345</v>
      </c>
      <c r="AF35">
        <v>7422.1288948134215</v>
      </c>
      <c r="AG35">
        <v>8992.0999903226584</v>
      </c>
      <c r="AH35">
        <v>10284.611285646082</v>
      </c>
      <c r="AI35">
        <v>11538.595994380892</v>
      </c>
      <c r="AJ35">
        <v>12547.257323084821</v>
      </c>
      <c r="AK35">
        <v>12161.020961089067</v>
      </c>
      <c r="AL35">
        <v>10754.891931859167</v>
      </c>
      <c r="AM35">
        <v>11188.481507023896</v>
      </c>
      <c r="AN35">
        <v>11188.481507023896</v>
      </c>
      <c r="AO35">
        <v>10904.104233829519</v>
      </c>
      <c r="AP35">
        <v>11197.315939746015</v>
      </c>
      <c r="AQ35">
        <v>11365.207479675821</v>
      </c>
      <c r="AR35">
        <v>11130.338117182217</v>
      </c>
      <c r="AS35">
        <v>12937.261171929307</v>
      </c>
      <c r="AT35">
        <v>12980.290422353819</v>
      </c>
      <c r="AU35">
        <v>12772.001027797161</v>
      </c>
      <c r="AV35">
        <v>12772.001027797161</v>
      </c>
      <c r="AW35">
        <v>12600.897126976637</v>
      </c>
      <c r="AX35">
        <v>12987.35398376366</v>
      </c>
      <c r="AY35">
        <v>12882.414745739146</v>
      </c>
      <c r="AZ35">
        <v>9591.3426809345256</v>
      </c>
      <c r="BA35">
        <v>6946.6340402267906</v>
      </c>
      <c r="BB35">
        <v>5292.6566451144672</v>
      </c>
      <c r="BC35">
        <v>3650.722892595375</v>
      </c>
      <c r="BD35">
        <v>3650.722892595375</v>
      </c>
      <c r="BE35">
        <v>3110.4060735260537</v>
      </c>
      <c r="BF35">
        <v>0</v>
      </c>
      <c r="BG35">
        <v>0</v>
      </c>
      <c r="BH35">
        <v>0</v>
      </c>
      <c r="BI35">
        <v>0</v>
      </c>
      <c r="BJ35">
        <v>0</v>
      </c>
      <c r="BK35">
        <v>0</v>
      </c>
      <c r="BL35">
        <v>0</v>
      </c>
      <c r="BM35">
        <v>0</v>
      </c>
      <c r="BN35">
        <v>0</v>
      </c>
      <c r="BO35">
        <v>0</v>
      </c>
      <c r="BP35">
        <v>0</v>
      </c>
      <c r="BQ35">
        <v>0</v>
      </c>
      <c r="BR35">
        <v>0</v>
      </c>
      <c r="BS35">
        <v>0</v>
      </c>
      <c r="BT35">
        <v>0</v>
      </c>
      <c r="BU35">
        <v>0</v>
      </c>
      <c r="BV35">
        <v>0</v>
      </c>
      <c r="BW35">
        <v>0</v>
      </c>
      <c r="BX35">
        <v>0</v>
      </c>
    </row>
    <row r="36" spans="1:76">
      <c r="A36" t="s">
        <v>66</v>
      </c>
      <c r="B36" t="s">
        <v>25</v>
      </c>
      <c r="C36" t="s">
        <v>344</v>
      </c>
      <c r="D36" t="s">
        <v>72</v>
      </c>
      <c r="E36" t="s">
        <v>4974</v>
      </c>
      <c r="F36" t="s">
        <v>30</v>
      </c>
      <c r="G36" t="s">
        <v>34</v>
      </c>
      <c r="H36" t="s">
        <v>32</v>
      </c>
      <c r="M36">
        <v>1.452</v>
      </c>
      <c r="R36">
        <v>0</v>
      </c>
      <c r="S36">
        <v>0</v>
      </c>
      <c r="T36">
        <v>0</v>
      </c>
      <c r="U36">
        <v>0</v>
      </c>
      <c r="V36">
        <v>0</v>
      </c>
      <c r="W36">
        <v>0</v>
      </c>
      <c r="X36">
        <v>0</v>
      </c>
      <c r="Y36">
        <v>0</v>
      </c>
      <c r="Z36">
        <v>0</v>
      </c>
      <c r="AA36">
        <v>1516.6217898832692</v>
      </c>
      <c r="AB36">
        <v>2729.9192217898844</v>
      </c>
      <c r="AC36">
        <v>758.3108949416328</v>
      </c>
      <c r="AD36">
        <v>0</v>
      </c>
      <c r="AE36">
        <v>0</v>
      </c>
      <c r="AF36">
        <v>0</v>
      </c>
      <c r="AG36">
        <v>0</v>
      </c>
      <c r="AH36">
        <v>0</v>
      </c>
      <c r="AI36">
        <v>0</v>
      </c>
      <c r="AJ36">
        <v>0</v>
      </c>
      <c r="AK36">
        <v>0</v>
      </c>
      <c r="AL36">
        <v>0</v>
      </c>
      <c r="AM36">
        <v>0</v>
      </c>
      <c r="AN36">
        <v>0</v>
      </c>
      <c r="AO36">
        <v>0</v>
      </c>
      <c r="AP36">
        <v>0</v>
      </c>
      <c r="AQ36">
        <v>0</v>
      </c>
      <c r="AR36">
        <v>0</v>
      </c>
      <c r="AS36">
        <v>1819.9461478599242</v>
      </c>
      <c r="AT36">
        <v>2532.7583891049853</v>
      </c>
      <c r="AU36">
        <v>5490.1708793774451</v>
      </c>
      <c r="AV36">
        <v>5490.1708793774451</v>
      </c>
      <c r="AW36">
        <v>5490.1708793774451</v>
      </c>
      <c r="AX36">
        <v>5490.1708793774451</v>
      </c>
      <c r="AY36">
        <v>5490.1708793774451</v>
      </c>
      <c r="AZ36">
        <v>2168.7691595330739</v>
      </c>
    </row>
    <row r="37" spans="1:76">
      <c r="A37" t="s">
        <v>66</v>
      </c>
      <c r="B37" t="s">
        <v>25</v>
      </c>
      <c r="C37" t="s">
        <v>344</v>
      </c>
      <c r="D37" t="s">
        <v>74</v>
      </c>
      <c r="E37" t="s">
        <v>4975</v>
      </c>
      <c r="F37" t="s">
        <v>68</v>
      </c>
      <c r="G37" t="s">
        <v>4976</v>
      </c>
      <c r="H37" t="s">
        <v>69</v>
      </c>
      <c r="M37">
        <v>1.452</v>
      </c>
      <c r="T37">
        <v>0</v>
      </c>
      <c r="U37">
        <v>0</v>
      </c>
      <c r="V37">
        <v>0</v>
      </c>
      <c r="W37">
        <v>0</v>
      </c>
      <c r="X37">
        <v>0</v>
      </c>
      <c r="Y37">
        <v>0</v>
      </c>
      <c r="Z37">
        <v>0</v>
      </c>
      <c r="AA37">
        <v>0</v>
      </c>
      <c r="AB37">
        <v>0</v>
      </c>
      <c r="AC37">
        <v>3930.4417639999997</v>
      </c>
      <c r="AD37">
        <v>3786.8639826666754</v>
      </c>
      <c r="AE37">
        <v>3768.9167600000001</v>
      </c>
      <c r="AF37">
        <v>4594.4890026666753</v>
      </c>
      <c r="AG37">
        <v>5402.1140226666748</v>
      </c>
      <c r="AH37">
        <v>4630.3834479999996</v>
      </c>
      <c r="AI37">
        <v>807.62501999999995</v>
      </c>
    </row>
    <row r="38" spans="1:76">
      <c r="A38" t="s">
        <v>66</v>
      </c>
      <c r="B38" t="s">
        <v>25</v>
      </c>
      <c r="C38" t="s">
        <v>344</v>
      </c>
      <c r="D38" t="s">
        <v>5182</v>
      </c>
      <c r="E38" t="s">
        <v>5183</v>
      </c>
      <c r="F38" t="s">
        <v>4971</v>
      </c>
      <c r="G38" t="s">
        <v>4998</v>
      </c>
      <c r="H38" t="s">
        <v>5185</v>
      </c>
      <c r="M38">
        <v>1.452</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8241.5244705882287</v>
      </c>
      <c r="AM38">
        <v>8241.5244705882287</v>
      </c>
      <c r="AN38">
        <v>6867.9370588235406</v>
      </c>
    </row>
    <row r="39" spans="1:76">
      <c r="A39" t="s">
        <v>66</v>
      </c>
      <c r="B39" t="s">
        <v>25</v>
      </c>
      <c r="C39" t="s">
        <v>344</v>
      </c>
      <c r="D39" t="s">
        <v>4967</v>
      </c>
      <c r="E39" t="s">
        <v>4968</v>
      </c>
      <c r="F39" t="s">
        <v>4973</v>
      </c>
      <c r="G39" t="s">
        <v>4983</v>
      </c>
      <c r="H39" t="s">
        <v>5444</v>
      </c>
      <c r="M39">
        <v>1.452</v>
      </c>
      <c r="N39">
        <v>0</v>
      </c>
      <c r="O39">
        <v>0</v>
      </c>
      <c r="P39">
        <v>0</v>
      </c>
      <c r="Q39">
        <v>0</v>
      </c>
      <c r="R39">
        <v>0</v>
      </c>
      <c r="S39">
        <v>0</v>
      </c>
      <c r="T39">
        <v>0</v>
      </c>
      <c r="U39">
        <v>0</v>
      </c>
      <c r="V39">
        <v>0</v>
      </c>
      <c r="W39">
        <v>0</v>
      </c>
      <c r="X39">
        <v>0</v>
      </c>
      <c r="Y39">
        <v>0</v>
      </c>
      <c r="Z39">
        <v>3724.0522885714258</v>
      </c>
      <c r="AA39">
        <v>3128.6104986881564</v>
      </c>
      <c r="AB39">
        <v>7247.8852132577167</v>
      </c>
      <c r="AC39">
        <v>6096.5768955345429</v>
      </c>
      <c r="AE39">
        <v>891.70150857142607</v>
      </c>
      <c r="AF39">
        <v>1361.3942859047511</v>
      </c>
      <c r="AJ39">
        <v>0</v>
      </c>
      <c r="AK39">
        <v>12226.712288571427</v>
      </c>
      <c r="AL39">
        <v>2799.4788179831976</v>
      </c>
      <c r="AO39">
        <v>5612.4081065546225</v>
      </c>
      <c r="AP39">
        <v>1773.4752297478854</v>
      </c>
      <c r="AQ39">
        <v>8641.412288571426</v>
      </c>
      <c r="AR39">
        <v>12498.211288571427</v>
      </c>
      <c r="AS39">
        <v>1822.4371407115013</v>
      </c>
      <c r="AT39">
        <v>3754.7998994664404</v>
      </c>
      <c r="AU39">
        <v>849.22940919398116</v>
      </c>
      <c r="AV39">
        <v>1083.4034091939802</v>
      </c>
      <c r="AW39">
        <v>1176.6434091939809</v>
      </c>
      <c r="AX39">
        <v>13035.19140919398</v>
      </c>
      <c r="AY39">
        <v>11710.000409193981</v>
      </c>
      <c r="AZ39">
        <v>12130.163129038352</v>
      </c>
      <c r="BA39">
        <v>15392.972288571429</v>
      </c>
      <c r="BB39">
        <v>25083.427288571427</v>
      </c>
      <c r="BC39">
        <v>27781.000288571428</v>
      </c>
      <c r="BD39">
        <v>27592.470288571425</v>
      </c>
      <c r="BE39">
        <v>27875.49228857143</v>
      </c>
      <c r="BF39">
        <v>27937.652288571429</v>
      </c>
      <c r="BG39">
        <v>27470.614288571429</v>
      </c>
      <c r="BH39">
        <v>27141.99228857143</v>
      </c>
      <c r="BI39">
        <v>22350.164288571428</v>
      </c>
      <c r="BJ39">
        <v>17937.287288571428</v>
      </c>
      <c r="BK39">
        <v>6533.9722885714264</v>
      </c>
      <c r="BL39">
        <v>0</v>
      </c>
      <c r="BM39">
        <v>0</v>
      </c>
      <c r="BN39">
        <v>0</v>
      </c>
      <c r="BO39">
        <v>0</v>
      </c>
      <c r="BP39">
        <v>0</v>
      </c>
      <c r="BQ39">
        <v>0</v>
      </c>
      <c r="BR39">
        <v>0</v>
      </c>
      <c r="BS39">
        <v>0</v>
      </c>
      <c r="BT39">
        <v>0</v>
      </c>
      <c r="BU39">
        <v>0</v>
      </c>
      <c r="BV39">
        <v>0</v>
      </c>
      <c r="BW39">
        <v>0</v>
      </c>
      <c r="BX39">
        <v>0</v>
      </c>
    </row>
    <row r="40" spans="1:76">
      <c r="A40" t="s">
        <v>66</v>
      </c>
      <c r="B40" t="s">
        <v>26</v>
      </c>
      <c r="C40" t="s">
        <v>348</v>
      </c>
      <c r="D40" t="s">
        <v>72</v>
      </c>
      <c r="E40" t="s">
        <v>4974</v>
      </c>
      <c r="F40" t="s">
        <v>30</v>
      </c>
      <c r="G40" t="s">
        <v>34</v>
      </c>
      <c r="H40" t="s">
        <v>32</v>
      </c>
      <c r="M40">
        <v>0.49930649999999988</v>
      </c>
      <c r="R40">
        <v>0</v>
      </c>
      <c r="S40">
        <v>0</v>
      </c>
      <c r="T40">
        <v>0</v>
      </c>
      <c r="U40">
        <v>0</v>
      </c>
      <c r="V40">
        <v>0</v>
      </c>
      <c r="W40">
        <v>0</v>
      </c>
      <c r="X40">
        <v>0</v>
      </c>
      <c r="Y40">
        <v>256.42384105960281</v>
      </c>
      <c r="Z40">
        <v>236.02649006622508</v>
      </c>
      <c r="AA40">
        <v>128.21192052980123</v>
      </c>
      <c r="AB40">
        <v>128.21192052980123</v>
      </c>
      <c r="AC40">
        <v>128.21192052980123</v>
      </c>
      <c r="AD40">
        <v>128.21192052980123</v>
      </c>
      <c r="AE40">
        <v>128.21192052980123</v>
      </c>
      <c r="AF40">
        <v>96.158940397350932</v>
      </c>
      <c r="AG40">
        <v>128.21192052980123</v>
      </c>
      <c r="AH40">
        <v>96.158940397350932</v>
      </c>
      <c r="AI40">
        <v>128.21192052980123</v>
      </c>
      <c r="AJ40">
        <v>128.21192052980123</v>
      </c>
      <c r="AK40">
        <v>128.21192052980123</v>
      </c>
      <c r="AL40">
        <v>128.21192052980123</v>
      </c>
      <c r="AM40">
        <v>128.21192052980123</v>
      </c>
      <c r="AN40">
        <v>128.21192052980123</v>
      </c>
      <c r="AO40">
        <v>128.21192052980123</v>
      </c>
      <c r="AP40">
        <v>128.21192052980123</v>
      </c>
      <c r="AQ40">
        <v>96.158940397350932</v>
      </c>
      <c r="AR40">
        <v>113.64238410596016</v>
      </c>
      <c r="AS40">
        <v>69.933774834437244</v>
      </c>
      <c r="AT40">
        <v>215.62913907284769</v>
      </c>
      <c r="AU40">
        <v>69.933774834437244</v>
      </c>
      <c r="AV40">
        <v>69.933774834437244</v>
      </c>
      <c r="AW40">
        <v>69.933774834437244</v>
      </c>
      <c r="AX40">
        <v>69.933774834437244</v>
      </c>
      <c r="AY40">
        <v>45.165562913907152</v>
      </c>
      <c r="AZ40">
        <v>0</v>
      </c>
    </row>
    <row r="41" spans="1:76">
      <c r="A41" t="s">
        <v>66</v>
      </c>
      <c r="B41" t="s">
        <v>26</v>
      </c>
      <c r="C41" t="s">
        <v>348</v>
      </c>
      <c r="D41" t="s">
        <v>74</v>
      </c>
      <c r="E41" t="s">
        <v>4975</v>
      </c>
      <c r="F41" t="s">
        <v>68</v>
      </c>
      <c r="G41" t="s">
        <v>4976</v>
      </c>
      <c r="H41" t="s">
        <v>69</v>
      </c>
      <c r="M41">
        <v>0.49930649999999988</v>
      </c>
      <c r="T41">
        <v>0</v>
      </c>
      <c r="U41">
        <v>0</v>
      </c>
      <c r="V41">
        <v>0</v>
      </c>
      <c r="W41">
        <v>0</v>
      </c>
      <c r="X41">
        <v>0</v>
      </c>
      <c r="Y41">
        <v>540.81488933601713</v>
      </c>
      <c r="Z41">
        <v>362.86720321931466</v>
      </c>
      <c r="AA41">
        <v>362.86720321931466</v>
      </c>
      <c r="AB41">
        <v>392.08249496982012</v>
      </c>
      <c r="AC41">
        <v>315.06036217303802</v>
      </c>
      <c r="AD41">
        <v>269.90945674044269</v>
      </c>
      <c r="AE41">
        <v>269.90945674044269</v>
      </c>
      <c r="AF41">
        <v>126.48893360160955</v>
      </c>
    </row>
    <row r="42" spans="1:76">
      <c r="A42" t="s">
        <v>66</v>
      </c>
      <c r="B42" t="s">
        <v>26</v>
      </c>
      <c r="C42" t="s">
        <v>348</v>
      </c>
      <c r="D42" t="s">
        <v>5182</v>
      </c>
      <c r="E42" t="s">
        <v>5183</v>
      </c>
      <c r="F42" t="s">
        <v>4971</v>
      </c>
      <c r="G42" t="s">
        <v>4998</v>
      </c>
      <c r="H42" t="s">
        <v>5185</v>
      </c>
      <c r="M42">
        <v>0.49930649999999988</v>
      </c>
      <c r="P42">
        <v>0</v>
      </c>
      <c r="Q42">
        <v>0</v>
      </c>
      <c r="R42">
        <v>0</v>
      </c>
      <c r="S42">
        <v>0</v>
      </c>
      <c r="T42">
        <v>0</v>
      </c>
      <c r="U42">
        <v>0</v>
      </c>
      <c r="V42">
        <v>0</v>
      </c>
      <c r="W42">
        <v>0</v>
      </c>
      <c r="X42">
        <v>0</v>
      </c>
      <c r="Y42">
        <v>93.121019108280279</v>
      </c>
      <c r="Z42">
        <v>93.121019108280279</v>
      </c>
      <c r="AA42">
        <v>93.121019108280279</v>
      </c>
      <c r="AB42">
        <v>93.121019108280279</v>
      </c>
      <c r="AC42">
        <v>177.5796178343949</v>
      </c>
      <c r="AD42">
        <v>177.5796178343949</v>
      </c>
      <c r="AE42">
        <v>220.89171974522279</v>
      </c>
      <c r="AF42">
        <v>220.89171974522279</v>
      </c>
      <c r="AG42">
        <v>116.94267515923565</v>
      </c>
      <c r="AH42">
        <v>160.25477707006377</v>
      </c>
      <c r="AI42">
        <v>160.25477707006377</v>
      </c>
      <c r="AJ42">
        <v>155.92356687898095</v>
      </c>
      <c r="AK42">
        <v>249.04458598726146</v>
      </c>
      <c r="AL42">
        <v>28.152866242038204</v>
      </c>
    </row>
    <row r="43" spans="1:76">
      <c r="A43" t="s">
        <v>66</v>
      </c>
      <c r="B43" t="s">
        <v>26</v>
      </c>
      <c r="C43" t="s">
        <v>348</v>
      </c>
      <c r="D43" t="s">
        <v>4967</v>
      </c>
      <c r="E43" t="s">
        <v>4968</v>
      </c>
      <c r="F43" t="s">
        <v>4973</v>
      </c>
      <c r="G43" t="s">
        <v>4983</v>
      </c>
      <c r="H43" t="s">
        <v>5444</v>
      </c>
      <c r="M43">
        <v>0.49930649999999988</v>
      </c>
      <c r="N43">
        <v>0</v>
      </c>
      <c r="O43">
        <v>0</v>
      </c>
      <c r="P43">
        <v>0</v>
      </c>
      <c r="Q43">
        <v>0</v>
      </c>
      <c r="R43">
        <v>0</v>
      </c>
      <c r="S43">
        <v>0</v>
      </c>
      <c r="T43">
        <v>0</v>
      </c>
      <c r="U43">
        <v>0</v>
      </c>
      <c r="V43">
        <v>0</v>
      </c>
      <c r="W43">
        <v>0</v>
      </c>
      <c r="Y43">
        <v>99.693069951273685</v>
      </c>
      <c r="Z43">
        <v>145.42502528073484</v>
      </c>
      <c r="AA43">
        <v>186.34070965305179</v>
      </c>
      <c r="AB43">
        <v>422.63036839759604</v>
      </c>
      <c r="AC43">
        <v>227.0407879442125</v>
      </c>
      <c r="AD43">
        <v>236.65166063337605</v>
      </c>
      <c r="AE43">
        <v>235.15136195011505</v>
      </c>
      <c r="AF43">
        <v>272.64591457042781</v>
      </c>
      <c r="AG43">
        <v>427.1285192366289</v>
      </c>
      <c r="AH43">
        <v>520.39890552716838</v>
      </c>
      <c r="AI43">
        <v>601.23779410914869</v>
      </c>
      <c r="AJ43">
        <v>689.19261075536497</v>
      </c>
      <c r="AK43">
        <v>596.07159164708446</v>
      </c>
      <c r="AL43">
        <v>678.98436074133724</v>
      </c>
      <c r="AM43">
        <v>769.85493182472567</v>
      </c>
      <c r="AN43">
        <v>769.85493182472567</v>
      </c>
      <c r="AO43">
        <v>748.94903021094228</v>
      </c>
      <c r="AP43">
        <v>763.58316134059055</v>
      </c>
      <c r="AQ43">
        <v>739.19020711582561</v>
      </c>
      <c r="AR43">
        <v>746.79384534375663</v>
      </c>
      <c r="AS43">
        <v>1003.7426510758704</v>
      </c>
      <c r="AT43">
        <v>891.49672941951349</v>
      </c>
      <c r="AU43">
        <v>1003.7426510758704</v>
      </c>
      <c r="AV43">
        <v>1003.7426510758704</v>
      </c>
      <c r="AW43">
        <v>1003.7426510758704</v>
      </c>
      <c r="AX43">
        <v>966.11202817106039</v>
      </c>
      <c r="AY43">
        <v>955.34020734815851</v>
      </c>
      <c r="AZ43">
        <v>707.82314766909769</v>
      </c>
      <c r="BA43">
        <v>513.39826266091188</v>
      </c>
      <c r="BB43">
        <v>362.87577104167116</v>
      </c>
      <c r="BC43">
        <v>195.62855813140374</v>
      </c>
      <c r="BD43">
        <v>195.62855813140374</v>
      </c>
      <c r="BE43">
        <v>155.9073450652152</v>
      </c>
      <c r="BF43">
        <v>0</v>
      </c>
      <c r="BG43">
        <v>0</v>
      </c>
      <c r="BH43">
        <v>0</v>
      </c>
      <c r="BI43">
        <v>0</v>
      </c>
      <c r="BJ43">
        <v>0</v>
      </c>
      <c r="BK43">
        <v>0</v>
      </c>
      <c r="BL43">
        <v>0</v>
      </c>
      <c r="BM43">
        <v>0</v>
      </c>
      <c r="BN43">
        <v>0</v>
      </c>
      <c r="BO43">
        <v>0</v>
      </c>
      <c r="BP43">
        <v>0</v>
      </c>
      <c r="BQ43">
        <v>0</v>
      </c>
      <c r="BR43">
        <v>0</v>
      </c>
      <c r="BS43">
        <v>0</v>
      </c>
      <c r="BT43">
        <v>0</v>
      </c>
      <c r="BU43">
        <v>0</v>
      </c>
      <c r="BV43">
        <v>0</v>
      </c>
      <c r="BW43">
        <v>0</v>
      </c>
      <c r="BX43">
        <v>0</v>
      </c>
    </row>
    <row r="44" spans="1:76">
      <c r="A44" t="s">
        <v>66</v>
      </c>
      <c r="B44" t="s">
        <v>29</v>
      </c>
      <c r="C44" t="s">
        <v>360</v>
      </c>
      <c r="D44" t="s">
        <v>72</v>
      </c>
      <c r="E44" t="s">
        <v>4974</v>
      </c>
      <c r="F44" t="s">
        <v>30</v>
      </c>
      <c r="G44" t="s">
        <v>34</v>
      </c>
      <c r="H44" t="s">
        <v>32</v>
      </c>
      <c r="M44">
        <v>1.375</v>
      </c>
      <c r="R44">
        <v>0</v>
      </c>
      <c r="S44">
        <v>0</v>
      </c>
      <c r="T44">
        <v>0</v>
      </c>
      <c r="U44">
        <v>0</v>
      </c>
      <c r="V44">
        <v>0</v>
      </c>
      <c r="W44">
        <v>0</v>
      </c>
      <c r="X44">
        <v>0</v>
      </c>
      <c r="Y44">
        <v>13.389986754966896</v>
      </c>
      <c r="Z44">
        <v>12.324874172185426</v>
      </c>
      <c r="AA44">
        <v>6.6949933774834385</v>
      </c>
      <c r="AB44">
        <v>6.6949933774834385</v>
      </c>
      <c r="AC44">
        <v>6.6949933774834385</v>
      </c>
      <c r="AD44">
        <v>6.6949933774834385</v>
      </c>
      <c r="AE44">
        <v>6.6949933774834385</v>
      </c>
      <c r="AF44">
        <v>5.0212450331125789</v>
      </c>
      <c r="AG44">
        <v>6.6949933774834385</v>
      </c>
      <c r="AH44">
        <v>5.0212450331125789</v>
      </c>
      <c r="AI44">
        <v>6.6949933774834385</v>
      </c>
      <c r="AJ44">
        <v>6.6949933774834385</v>
      </c>
      <c r="AK44">
        <v>6.6949933774834385</v>
      </c>
      <c r="AL44">
        <v>6.6949933774834385</v>
      </c>
      <c r="AM44">
        <v>6.6949933774834385</v>
      </c>
      <c r="AN44">
        <v>6.6949933774834385</v>
      </c>
      <c r="AO44">
        <v>6.6949933774834385</v>
      </c>
      <c r="AP44">
        <v>6.6949933774834385</v>
      </c>
      <c r="AQ44">
        <v>5.0212450331125789</v>
      </c>
      <c r="AR44">
        <v>5.9341986754966838</v>
      </c>
      <c r="AS44">
        <v>3.6518145695364321</v>
      </c>
      <c r="AT44">
        <v>11.259761589403961</v>
      </c>
      <c r="AU44">
        <v>3.6518145695364321</v>
      </c>
      <c r="AV44">
        <v>3.6518145695364321</v>
      </c>
      <c r="AW44">
        <v>3.6518145695364321</v>
      </c>
      <c r="AX44">
        <v>3.6518145695364321</v>
      </c>
      <c r="AY44">
        <v>2.3584635761589334</v>
      </c>
      <c r="AZ44">
        <v>0</v>
      </c>
    </row>
    <row r="45" spans="1:76">
      <c r="A45" t="s">
        <v>66</v>
      </c>
      <c r="B45" t="s">
        <v>29</v>
      </c>
      <c r="C45" t="s">
        <v>360</v>
      </c>
      <c r="D45" t="s">
        <v>74</v>
      </c>
      <c r="E45" t="s">
        <v>4975</v>
      </c>
      <c r="F45" t="s">
        <v>68</v>
      </c>
      <c r="G45" t="s">
        <v>4976</v>
      </c>
      <c r="H45" t="s">
        <v>69</v>
      </c>
      <c r="M45">
        <v>1.375</v>
      </c>
      <c r="T45">
        <v>0</v>
      </c>
      <c r="U45">
        <v>0</v>
      </c>
      <c r="V45">
        <v>0</v>
      </c>
      <c r="W45">
        <v>0</v>
      </c>
      <c r="X45">
        <v>0</v>
      </c>
      <c r="Y45">
        <v>43.665885814889421</v>
      </c>
      <c r="Z45">
        <v>29.298227867203121</v>
      </c>
      <c r="AA45">
        <v>29.298227867203121</v>
      </c>
      <c r="AB45">
        <v>31.657097082495071</v>
      </c>
      <c r="AC45">
        <v>25.438260060362161</v>
      </c>
      <c r="AD45">
        <v>21.792734909456748</v>
      </c>
      <c r="AE45">
        <v>21.792734909456748</v>
      </c>
      <c r="AF45">
        <v>10.212831488933595</v>
      </c>
    </row>
    <row r="46" spans="1:76">
      <c r="A46" t="s">
        <v>66</v>
      </c>
      <c r="B46" t="s">
        <v>29</v>
      </c>
      <c r="C46" t="s">
        <v>360</v>
      </c>
      <c r="D46" t="s">
        <v>5182</v>
      </c>
      <c r="E46" t="s">
        <v>5183</v>
      </c>
      <c r="F46" t="s">
        <v>4971</v>
      </c>
      <c r="G46" t="s">
        <v>4998</v>
      </c>
      <c r="H46" t="s">
        <v>5185</v>
      </c>
      <c r="M46">
        <v>1.375</v>
      </c>
      <c r="P46">
        <v>0</v>
      </c>
      <c r="Q46">
        <v>0</v>
      </c>
      <c r="R46">
        <v>0</v>
      </c>
      <c r="S46">
        <v>0</v>
      </c>
      <c r="T46">
        <v>0</v>
      </c>
      <c r="U46">
        <v>0</v>
      </c>
      <c r="V46">
        <v>0</v>
      </c>
      <c r="W46">
        <v>0</v>
      </c>
      <c r="X46">
        <v>0</v>
      </c>
      <c r="Y46">
        <v>4.9995031847133768</v>
      </c>
      <c r="Z46">
        <v>4.9995031847133768</v>
      </c>
      <c r="AA46">
        <v>4.9995031847133768</v>
      </c>
      <c r="AB46">
        <v>4.9995031847133768</v>
      </c>
      <c r="AC46">
        <v>9.5339363057324835</v>
      </c>
      <c r="AD46">
        <v>9.5339363057324835</v>
      </c>
      <c r="AE46">
        <v>11.859286624203815</v>
      </c>
      <c r="AF46">
        <v>11.859286624203815</v>
      </c>
      <c r="AG46">
        <v>6.2784458598726101</v>
      </c>
      <c r="AH46">
        <v>8.6037961783439538</v>
      </c>
      <c r="AI46">
        <v>8.6037961783439538</v>
      </c>
      <c r="AJ46">
        <v>8.3712611464968187</v>
      </c>
      <c r="AK46">
        <v>13.370764331210195</v>
      </c>
      <c r="AL46">
        <v>1.5114777070063687</v>
      </c>
    </row>
    <row r="47" spans="1:76">
      <c r="A47" t="s">
        <v>66</v>
      </c>
      <c r="B47" t="s">
        <v>29</v>
      </c>
      <c r="C47" t="s">
        <v>360</v>
      </c>
      <c r="D47" t="s">
        <v>4967</v>
      </c>
      <c r="E47" t="s">
        <v>4968</v>
      </c>
      <c r="F47" t="s">
        <v>4973</v>
      </c>
      <c r="G47" t="s">
        <v>4983</v>
      </c>
      <c r="H47" t="s">
        <v>5444</v>
      </c>
      <c r="M47">
        <v>1.375</v>
      </c>
      <c r="N47">
        <v>0</v>
      </c>
      <c r="O47">
        <v>0</v>
      </c>
      <c r="P47">
        <v>0</v>
      </c>
      <c r="Q47">
        <v>0</v>
      </c>
      <c r="R47">
        <v>0</v>
      </c>
      <c r="S47">
        <v>0</v>
      </c>
      <c r="T47">
        <v>0</v>
      </c>
      <c r="U47">
        <v>0</v>
      </c>
      <c r="V47">
        <v>0</v>
      </c>
      <c r="W47">
        <v>0</v>
      </c>
      <c r="Y47">
        <v>67.812844137640099</v>
      </c>
      <c r="Z47">
        <v>70.200450144787936</v>
      </c>
      <c r="AA47">
        <v>83.499420150307117</v>
      </c>
      <c r="AB47">
        <v>149.5515783121825</v>
      </c>
      <c r="AC47">
        <v>128.59246996744096</v>
      </c>
      <c r="AD47">
        <v>129.8574297802781</v>
      </c>
      <c r="AE47">
        <v>131.57612215519771</v>
      </c>
      <c r="AF47">
        <v>126.22300841431455</v>
      </c>
      <c r="AG47">
        <v>149.48580410321503</v>
      </c>
      <c r="AH47">
        <v>172.4730908626473</v>
      </c>
      <c r="AI47">
        <v>196.44982980805781</v>
      </c>
      <c r="AJ47">
        <v>214.8221893336617</v>
      </c>
      <c r="AK47">
        <v>209.82268614894832</v>
      </c>
      <c r="AL47">
        <v>180.60575562198261</v>
      </c>
      <c r="AM47">
        <v>190.65766782116563</v>
      </c>
      <c r="AN47">
        <v>190.65766782116563</v>
      </c>
      <c r="AO47">
        <v>185.26908516012668</v>
      </c>
      <c r="AP47">
        <v>194.4974238217977</v>
      </c>
      <c r="AQ47">
        <v>195.00590419420695</v>
      </c>
      <c r="AR47">
        <v>196.03992780730073</v>
      </c>
      <c r="AS47">
        <v>237.99353691219059</v>
      </c>
      <c r="AT47">
        <v>245.06921707389316</v>
      </c>
      <c r="AU47">
        <v>240.99113144471437</v>
      </c>
      <c r="AV47">
        <v>240.99113144471437</v>
      </c>
      <c r="AW47">
        <v>238.43754778522782</v>
      </c>
      <c r="AX47">
        <v>246.19627299388821</v>
      </c>
      <c r="AY47">
        <v>242.67012568462661</v>
      </c>
      <c r="AZ47">
        <v>177.50454135064803</v>
      </c>
      <c r="BA47">
        <v>127.39072260298548</v>
      </c>
      <c r="BB47">
        <v>94.466169860323902</v>
      </c>
      <c r="BC47">
        <v>60.805768112112276</v>
      </c>
      <c r="BD47">
        <v>60.805768112112276</v>
      </c>
      <c r="BE47">
        <v>50.5674610561382</v>
      </c>
      <c r="BF47">
        <v>0</v>
      </c>
      <c r="BG47">
        <v>0</v>
      </c>
      <c r="BH47">
        <v>0</v>
      </c>
      <c r="BI47">
        <v>0</v>
      </c>
      <c r="BJ47">
        <v>0</v>
      </c>
      <c r="BK47">
        <v>0</v>
      </c>
      <c r="BL47">
        <v>0</v>
      </c>
      <c r="BM47">
        <v>0</v>
      </c>
      <c r="BN47">
        <v>0</v>
      </c>
      <c r="BO47">
        <v>0</v>
      </c>
      <c r="BP47">
        <v>0</v>
      </c>
      <c r="BQ47">
        <v>0</v>
      </c>
      <c r="BR47">
        <v>0</v>
      </c>
      <c r="BS47">
        <v>0</v>
      </c>
      <c r="BT47">
        <v>0</v>
      </c>
      <c r="BU47">
        <v>0</v>
      </c>
      <c r="BV47">
        <v>0</v>
      </c>
      <c r="BW47">
        <v>0</v>
      </c>
      <c r="BX47">
        <v>0</v>
      </c>
    </row>
    <row r="48" spans="1:76">
      <c r="A48" t="s">
        <v>66</v>
      </c>
      <c r="B48" t="s">
        <v>2655</v>
      </c>
      <c r="C48" t="s">
        <v>367</v>
      </c>
      <c r="D48" t="s">
        <v>4967</v>
      </c>
      <c r="E48" t="s">
        <v>4968</v>
      </c>
      <c r="F48" t="s">
        <v>4973</v>
      </c>
      <c r="G48" t="s">
        <v>4983</v>
      </c>
      <c r="H48" t="s">
        <v>5444</v>
      </c>
      <c r="M48">
        <v>0.86776859504132253</v>
      </c>
      <c r="N48">
        <v>0</v>
      </c>
      <c r="O48">
        <v>0</v>
      </c>
      <c r="P48">
        <v>0</v>
      </c>
      <c r="Q48">
        <v>0</v>
      </c>
      <c r="R48">
        <v>0</v>
      </c>
      <c r="S48">
        <v>0</v>
      </c>
      <c r="T48">
        <v>0</v>
      </c>
      <c r="U48">
        <v>0</v>
      </c>
      <c r="V48">
        <v>0</v>
      </c>
      <c r="W48">
        <v>0</v>
      </c>
      <c r="X48">
        <v>0</v>
      </c>
      <c r="Y48">
        <v>0</v>
      </c>
      <c r="Z48">
        <v>0</v>
      </c>
      <c r="AA48">
        <v>0</v>
      </c>
      <c r="AB48">
        <v>0</v>
      </c>
      <c r="AC48">
        <v>0</v>
      </c>
      <c r="AD48">
        <v>0</v>
      </c>
      <c r="AE48">
        <v>0</v>
      </c>
      <c r="AF48">
        <v>19592.357142857141</v>
      </c>
      <c r="AG48">
        <v>19592.357142857141</v>
      </c>
      <c r="AH48">
        <v>19592.357142857141</v>
      </c>
      <c r="AI48">
        <v>19592.357142857141</v>
      </c>
      <c r="AJ48">
        <v>19592.357142857141</v>
      </c>
      <c r="AK48">
        <v>19592.357142857141</v>
      </c>
      <c r="AL48">
        <v>19592.357142857141</v>
      </c>
      <c r="AQ48">
        <v>19592.357142857141</v>
      </c>
      <c r="AR48">
        <v>19592.357142857141</v>
      </c>
      <c r="AS48">
        <v>19592.357142857141</v>
      </c>
      <c r="AT48">
        <v>19592.357142857141</v>
      </c>
      <c r="AU48">
        <v>19592.357142857141</v>
      </c>
      <c r="AV48">
        <v>19592.357142857141</v>
      </c>
      <c r="AW48">
        <v>19592.357142857141</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row>
    <row r="50" spans="1:76">
      <c r="A50" s="3" t="s">
        <v>66</v>
      </c>
      <c r="B50" t="s">
        <v>5286</v>
      </c>
      <c r="D50" t="s">
        <v>4967</v>
      </c>
      <c r="F50" t="s">
        <v>4973</v>
      </c>
      <c r="G50" t="s">
        <v>4983</v>
      </c>
      <c r="H50" t="s">
        <v>5444</v>
      </c>
      <c r="N50">
        <f>+SUMPRODUCT($M$2:$M$48,N2:N48)</f>
        <v>0</v>
      </c>
      <c r="O50">
        <f t="shared" ref="O50:BX50" si="0">+SUMPRODUCT($M$2:$M$48,O2:O48)</f>
        <v>0</v>
      </c>
      <c r="P50">
        <f t="shared" si="0"/>
        <v>6492.2884999207572</v>
      </c>
      <c r="Q50">
        <f t="shared" si="0"/>
        <v>15363.015215887754</v>
      </c>
      <c r="R50">
        <f t="shared" si="0"/>
        <v>6008.4511752068038</v>
      </c>
      <c r="S50">
        <f t="shared" si="0"/>
        <v>8108.9662523405495</v>
      </c>
      <c r="T50">
        <f t="shared" si="0"/>
        <v>9529.3038815456475</v>
      </c>
      <c r="U50">
        <f t="shared" si="0"/>
        <v>15234.022976290718</v>
      </c>
      <c r="V50">
        <f t="shared" si="0"/>
        <v>15039.89688720151</v>
      </c>
      <c r="W50">
        <f t="shared" si="0"/>
        <v>13670.769082642075</v>
      </c>
      <c r="X50">
        <f t="shared" si="0"/>
        <v>15574.673465669646</v>
      </c>
      <c r="Y50">
        <f t="shared" si="0"/>
        <v>114220.47566539046</v>
      </c>
      <c r="Z50">
        <f t="shared" si="0"/>
        <v>124404.38500764448</v>
      </c>
      <c r="AA50">
        <f t="shared" si="0"/>
        <v>123857.91723441008</v>
      </c>
      <c r="AB50">
        <f t="shared" si="0"/>
        <v>139123.84204851193</v>
      </c>
      <c r="AC50">
        <f t="shared" si="0"/>
        <v>113651.06583551998</v>
      </c>
      <c r="AD50">
        <f t="shared" si="0"/>
        <v>139824.89334729742</v>
      </c>
      <c r="AE50">
        <f t="shared" si="0"/>
        <v>287215.11869777582</v>
      </c>
      <c r="AF50">
        <f t="shared" si="0"/>
        <v>356725.55681881082</v>
      </c>
      <c r="AG50">
        <f t="shared" si="0"/>
        <v>360543.9657999801</v>
      </c>
      <c r="AH50">
        <f t="shared" si="0"/>
        <v>395705.10835545644</v>
      </c>
      <c r="AI50">
        <f t="shared" si="0"/>
        <v>383978.78674825904</v>
      </c>
      <c r="AJ50">
        <f t="shared" si="0"/>
        <v>382034.860698545</v>
      </c>
      <c r="AK50">
        <f t="shared" si="0"/>
        <v>391132.4551931349</v>
      </c>
      <c r="AL50">
        <f t="shared" si="0"/>
        <v>339229.74479940906</v>
      </c>
      <c r="AM50">
        <f t="shared" si="0"/>
        <v>125738.57448367139</v>
      </c>
      <c r="AN50">
        <f t="shared" si="0"/>
        <v>90750.518261568883</v>
      </c>
      <c r="AO50">
        <f t="shared" si="0"/>
        <v>91376.099209010514</v>
      </c>
      <c r="AP50">
        <f t="shared" si="0"/>
        <v>89278.004239976421</v>
      </c>
      <c r="AQ50">
        <f t="shared" si="0"/>
        <v>277161.55967874883</v>
      </c>
      <c r="AR50">
        <f t="shared" si="0"/>
        <v>287238.18178641179</v>
      </c>
      <c r="AS50">
        <f t="shared" si="0"/>
        <v>341574.31473510282</v>
      </c>
      <c r="AT50">
        <f t="shared" si="0"/>
        <v>356376.80229774228</v>
      </c>
      <c r="AU50">
        <f t="shared" si="0"/>
        <v>353892.14087451767</v>
      </c>
      <c r="AV50">
        <f t="shared" si="0"/>
        <v>349351.09819024761</v>
      </c>
      <c r="AW50">
        <f t="shared" si="0"/>
        <v>322145.92818443675</v>
      </c>
      <c r="AX50">
        <f t="shared" si="0"/>
        <v>311627.91226971347</v>
      </c>
      <c r="AY50">
        <f t="shared" si="0"/>
        <v>139500.65043278673</v>
      </c>
      <c r="AZ50">
        <f t="shared" si="0"/>
        <v>55608.276360485419</v>
      </c>
      <c r="BA50">
        <f t="shared" si="0"/>
        <v>39633.816975569374</v>
      </c>
      <c r="BB50">
        <f t="shared" si="0"/>
        <v>49571.575192402815</v>
      </c>
      <c r="BC50">
        <f t="shared" si="0"/>
        <v>49375.522649011917</v>
      </c>
      <c r="BD50">
        <f t="shared" si="0"/>
        <v>49101.777089011914</v>
      </c>
      <c r="BE50">
        <f t="shared" si="0"/>
        <v>48168.069346322278</v>
      </c>
      <c r="BF50">
        <f t="shared" si="0"/>
        <v>40565.471123005715</v>
      </c>
      <c r="BG50">
        <f t="shared" si="0"/>
        <v>39887.33194700571</v>
      </c>
      <c r="BH50">
        <f t="shared" si="0"/>
        <v>39410.172803005713</v>
      </c>
      <c r="BI50">
        <f t="shared" si="0"/>
        <v>32452.438547005713</v>
      </c>
      <c r="BJ50">
        <f t="shared" si="0"/>
        <v>26044.941143005712</v>
      </c>
      <c r="BK50">
        <f t="shared" si="0"/>
        <v>9487.3277630057109</v>
      </c>
      <c r="BL50">
        <f t="shared" si="0"/>
        <v>0</v>
      </c>
      <c r="BM50">
        <f t="shared" si="0"/>
        <v>0</v>
      </c>
      <c r="BN50">
        <f t="shared" si="0"/>
        <v>0</v>
      </c>
      <c r="BO50">
        <f t="shared" si="0"/>
        <v>0</v>
      </c>
      <c r="BP50">
        <f t="shared" si="0"/>
        <v>0</v>
      </c>
      <c r="BQ50">
        <f t="shared" si="0"/>
        <v>0</v>
      </c>
      <c r="BR50">
        <f t="shared" si="0"/>
        <v>0</v>
      </c>
      <c r="BS50">
        <f t="shared" si="0"/>
        <v>0</v>
      </c>
      <c r="BT50">
        <f t="shared" si="0"/>
        <v>0</v>
      </c>
      <c r="BU50">
        <f t="shared" si="0"/>
        <v>0</v>
      </c>
      <c r="BV50">
        <f t="shared" si="0"/>
        <v>0</v>
      </c>
      <c r="BW50">
        <f t="shared" si="0"/>
        <v>0</v>
      </c>
      <c r="BX50">
        <f t="shared" si="0"/>
        <v>0</v>
      </c>
    </row>
  </sheetData>
  <autoFilter ref="A1:BX1" xr:uid="{E5A0ACFD-BE1C-4523-9919-C3D53E66E54C}"/>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D888-F643-45A5-80A7-79BA84AE0DA3}">
  <sheetPr codeName="Sheet3">
    <tabColor rgb="FF92D050"/>
  </sheetPr>
  <dimension ref="A1:BX67"/>
  <sheetViews>
    <sheetView topLeftCell="A46" workbookViewId="0">
      <selection activeCell="E82" sqref="E82"/>
    </sheetView>
  </sheetViews>
  <sheetFormatPr defaultRowHeight="14.5"/>
  <cols>
    <col min="1" max="1" width="9.26953125" bestFit="1" customWidth="1"/>
    <col min="2" max="2" width="18.7265625" bestFit="1" customWidth="1"/>
    <col min="3" max="3" width="18.54296875" bestFit="1" customWidth="1"/>
    <col min="4" max="5" width="12.54296875" bestFit="1" customWidth="1"/>
    <col min="6" max="6" width="6.7265625" bestFit="1" customWidth="1"/>
    <col min="7" max="7" width="21.81640625" bestFit="1" customWidth="1"/>
    <col min="8" max="8" width="6.6328125" bestFit="1" customWidth="1"/>
    <col min="9" max="9" width="18.36328125" bestFit="1" customWidth="1"/>
    <col min="12" max="12" width="13.6328125" bestFit="1" customWidth="1"/>
    <col min="15" max="15" width="8.81640625" bestFit="1" customWidth="1"/>
    <col min="16" max="24" width="10.08984375" bestFit="1" customWidth="1"/>
    <col min="25" max="51" width="11.08984375" bestFit="1" customWidth="1"/>
    <col min="52" max="52" width="10.08984375" bestFit="1" customWidth="1"/>
    <col min="53" max="64" width="9.08984375" bestFit="1" customWidth="1"/>
    <col min="65" max="76" width="8.81640625" bestFit="1" customWidth="1"/>
  </cols>
  <sheetData>
    <row r="1" spans="1:76">
      <c r="A1" s="1" t="s">
        <v>0</v>
      </c>
      <c r="B1" s="1" t="s">
        <v>1</v>
      </c>
      <c r="C1" s="1" t="s">
        <v>4966</v>
      </c>
      <c r="D1" s="1" t="s">
        <v>3</v>
      </c>
      <c r="E1" s="1" t="s">
        <v>5162</v>
      </c>
      <c r="F1" s="76" t="s">
        <v>4</v>
      </c>
      <c r="G1" s="1" t="s">
        <v>5163</v>
      </c>
      <c r="H1" s="1" t="s">
        <v>31</v>
      </c>
      <c r="I1" s="1" t="s">
        <v>65</v>
      </c>
      <c r="J1" s="4" t="s">
        <v>35</v>
      </c>
      <c r="K1" s="4" t="s">
        <v>36</v>
      </c>
      <c r="L1" s="4" t="s">
        <v>67</v>
      </c>
      <c r="M1" s="4" t="s">
        <v>37</v>
      </c>
      <c r="N1" s="2">
        <v>45200</v>
      </c>
      <c r="O1" s="2">
        <f>+EDATE(N1,1)</f>
        <v>45231</v>
      </c>
      <c r="P1" s="2">
        <f t="shared" ref="P1:BX1" si="0">+EDATE(O1,1)</f>
        <v>45261</v>
      </c>
      <c r="Q1" s="2">
        <f t="shared" si="0"/>
        <v>45292</v>
      </c>
      <c r="R1" s="2">
        <f t="shared" si="0"/>
        <v>45323</v>
      </c>
      <c r="S1" s="2">
        <f t="shared" si="0"/>
        <v>45352</v>
      </c>
      <c r="T1" s="2">
        <f t="shared" si="0"/>
        <v>45383</v>
      </c>
      <c r="U1" s="2">
        <f t="shared" si="0"/>
        <v>45413</v>
      </c>
      <c r="V1" s="2">
        <f t="shared" si="0"/>
        <v>45444</v>
      </c>
      <c r="W1" s="6">
        <v>45474</v>
      </c>
      <c r="X1" s="7">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si="0"/>
        <v>46753</v>
      </c>
      <c r="BN1" s="2">
        <f t="shared" si="0"/>
        <v>46784</v>
      </c>
      <c r="BO1" s="2">
        <f t="shared" si="0"/>
        <v>46813</v>
      </c>
      <c r="BP1" s="2">
        <f t="shared" si="0"/>
        <v>46844</v>
      </c>
      <c r="BQ1" s="2">
        <f t="shared" si="0"/>
        <v>46874</v>
      </c>
      <c r="BR1" s="2">
        <f t="shared" si="0"/>
        <v>46905</v>
      </c>
      <c r="BS1" s="2">
        <f t="shared" si="0"/>
        <v>46935</v>
      </c>
      <c r="BT1" s="2">
        <f t="shared" si="0"/>
        <v>46966</v>
      </c>
      <c r="BU1" s="2">
        <f t="shared" si="0"/>
        <v>46997</v>
      </c>
      <c r="BV1" s="2">
        <f t="shared" si="0"/>
        <v>47027</v>
      </c>
      <c r="BW1" s="2">
        <f t="shared" si="0"/>
        <v>47058</v>
      </c>
      <c r="BX1" s="2">
        <f t="shared" si="0"/>
        <v>47088</v>
      </c>
    </row>
    <row r="2" spans="1:76">
      <c r="A2" t="s">
        <v>66</v>
      </c>
      <c r="B2" t="s">
        <v>2</v>
      </c>
      <c r="C2" t="s">
        <v>110</v>
      </c>
      <c r="D2" t="s">
        <v>4967</v>
      </c>
      <c r="E2" t="s">
        <v>4968</v>
      </c>
      <c r="F2" t="s">
        <v>4973</v>
      </c>
      <c r="G2" t="s">
        <v>4983</v>
      </c>
      <c r="H2" t="s">
        <v>5444</v>
      </c>
      <c r="M2">
        <v>4.0000000000000008E-2</v>
      </c>
      <c r="N2">
        <v>0</v>
      </c>
      <c r="R2">
        <v>0</v>
      </c>
      <c r="S2">
        <v>0</v>
      </c>
      <c r="T2">
        <v>0</v>
      </c>
      <c r="U2">
        <v>0</v>
      </c>
      <c r="V2">
        <v>113673</v>
      </c>
      <c r="W2">
        <v>134056.60999999999</v>
      </c>
      <c r="X2">
        <v>282725</v>
      </c>
      <c r="Y2">
        <v>811178.61455377808</v>
      </c>
      <c r="Z2">
        <v>811410.90231038653</v>
      </c>
      <c r="AA2">
        <v>570678.59621379152</v>
      </c>
      <c r="AB2">
        <v>494457.42407314345</v>
      </c>
      <c r="AC2">
        <v>881878.34897387167</v>
      </c>
      <c r="AD2">
        <v>815882.25234293239</v>
      </c>
      <c r="AE2">
        <v>943360.1180136574</v>
      </c>
      <c r="AF2">
        <v>943838.29311299534</v>
      </c>
      <c r="AG2">
        <v>940125.45354806026</v>
      </c>
      <c r="AH2">
        <v>981207.6550484217</v>
      </c>
      <c r="AI2">
        <v>980729.47994908388</v>
      </c>
      <c r="AJ2">
        <v>980729.47994908388</v>
      </c>
      <c r="AK2">
        <v>978374.58965700842</v>
      </c>
      <c r="AL2">
        <v>980729.47994908388</v>
      </c>
      <c r="AM2">
        <v>731439.53507528885</v>
      </c>
      <c r="AN2">
        <v>644565.69580558711</v>
      </c>
      <c r="AO2">
        <v>644565.69580558711</v>
      </c>
      <c r="AP2">
        <v>731439.53507528885</v>
      </c>
      <c r="AQ2">
        <v>818791.54944432806</v>
      </c>
      <c r="AR2">
        <v>899738.77946491772</v>
      </c>
      <c r="AS2">
        <v>900390.83641856024</v>
      </c>
      <c r="AT2">
        <v>880319.52165396349</v>
      </c>
      <c r="AU2">
        <v>900390.83641856024</v>
      </c>
      <c r="AV2">
        <v>859786.81001753686</v>
      </c>
      <c r="AW2">
        <v>834012.99821922334</v>
      </c>
      <c r="AX2">
        <v>545628.44194654096</v>
      </c>
      <c r="AY2">
        <v>478953.89188694331</v>
      </c>
      <c r="AZ2">
        <v>479627.68407237378</v>
      </c>
    </row>
    <row r="3" spans="1:76">
      <c r="A3" t="s">
        <v>66</v>
      </c>
      <c r="B3" t="s">
        <v>2</v>
      </c>
      <c r="C3" t="s">
        <v>110</v>
      </c>
      <c r="D3" t="s">
        <v>76</v>
      </c>
      <c r="E3" t="s">
        <v>5184</v>
      </c>
      <c r="F3" t="s">
        <v>77</v>
      </c>
      <c r="G3" t="s">
        <v>4992</v>
      </c>
      <c r="H3" t="s">
        <v>5195</v>
      </c>
      <c r="M3">
        <v>4.0000000000000008E-2</v>
      </c>
      <c r="R3">
        <v>112308.24</v>
      </c>
      <c r="S3">
        <v>203414.24</v>
      </c>
      <c r="T3">
        <v>316338.5</v>
      </c>
      <c r="U3">
        <v>283653.91700000002</v>
      </c>
      <c r="V3">
        <v>315142.50099999981</v>
      </c>
      <c r="W3">
        <v>343938.91200000024</v>
      </c>
      <c r="X3">
        <v>352585.47</v>
      </c>
      <c r="Y3">
        <v>25386.502771734693</v>
      </c>
      <c r="Z3">
        <v>25386.502771734693</v>
      </c>
      <c r="AA3">
        <v>4231.0837952891097</v>
      </c>
      <c r="AB3">
        <v>0</v>
      </c>
      <c r="AC3">
        <v>22364.300060813872</v>
      </c>
      <c r="AD3">
        <v>22364.300060813872</v>
      </c>
      <c r="AE3">
        <v>30826.467651392104</v>
      </c>
      <c r="AF3">
        <v>30826.467651392104</v>
      </c>
      <c r="AG3">
        <v>30826.467651392104</v>
      </c>
      <c r="AH3">
        <v>35057.551446681238</v>
      </c>
      <c r="AI3">
        <v>35057.551446681238</v>
      </c>
      <c r="AJ3">
        <v>35057.551446681238</v>
      </c>
      <c r="AK3">
        <v>35057.551446681238</v>
      </c>
      <c r="AL3">
        <v>35057.551446681238</v>
      </c>
      <c r="AM3">
        <v>13902.132470235638</v>
      </c>
      <c r="AN3">
        <v>9671.0486749465508</v>
      </c>
      <c r="AO3">
        <v>9671.0486749465508</v>
      </c>
      <c r="AP3">
        <v>13902.132470235638</v>
      </c>
      <c r="AQ3">
        <v>18133.216265524781</v>
      </c>
      <c r="AR3">
        <v>26595.383856103013</v>
      </c>
      <c r="AS3">
        <v>26595.383856103013</v>
      </c>
      <c r="AT3">
        <v>26595.383856103013</v>
      </c>
      <c r="AU3">
        <v>26595.383856103013</v>
      </c>
      <c r="AV3">
        <v>22364.300060813872</v>
      </c>
      <c r="AW3">
        <v>19678.577310916153</v>
      </c>
      <c r="AX3">
        <v>0</v>
      </c>
      <c r="AY3">
        <v>0</v>
      </c>
      <c r="AZ3">
        <v>0</v>
      </c>
    </row>
    <row r="4" spans="1:76">
      <c r="A4" t="s">
        <v>66</v>
      </c>
      <c r="B4" t="s">
        <v>2</v>
      </c>
      <c r="C4" t="s">
        <v>110</v>
      </c>
      <c r="D4" t="s">
        <v>76</v>
      </c>
      <c r="E4" t="s">
        <v>5184</v>
      </c>
      <c r="F4" t="s">
        <v>77</v>
      </c>
      <c r="G4" t="s">
        <v>4992</v>
      </c>
      <c r="H4" t="s">
        <v>75</v>
      </c>
      <c r="M4">
        <v>4.0000000000000008E-2</v>
      </c>
      <c r="P4">
        <v>155000</v>
      </c>
      <c r="Q4">
        <v>259190.93</v>
      </c>
      <c r="R4">
        <v>308457.84999999998</v>
      </c>
      <c r="S4">
        <v>398212.13</v>
      </c>
      <c r="T4">
        <v>188311.14000000013</v>
      </c>
      <c r="U4">
        <v>49036.518999999855</v>
      </c>
      <c r="V4">
        <v>22426.989999999991</v>
      </c>
      <c r="W4">
        <v>39003.969999999972</v>
      </c>
      <c r="X4">
        <v>0</v>
      </c>
      <c r="Y4">
        <v>22109.140725848854</v>
      </c>
      <c r="Z4">
        <v>22109.140725848854</v>
      </c>
      <c r="AA4">
        <v>3684.8567876414709</v>
      </c>
      <c r="AB4">
        <v>0</v>
      </c>
      <c r="AC4">
        <v>19477.100163247775</v>
      </c>
      <c r="AD4">
        <v>19477.100163247775</v>
      </c>
      <c r="AE4">
        <v>26846.813738530727</v>
      </c>
      <c r="AF4">
        <v>26846.813738530727</v>
      </c>
      <c r="AG4">
        <v>26846.813738530727</v>
      </c>
      <c r="AH4">
        <v>30531.670526172227</v>
      </c>
      <c r="AI4">
        <v>30531.670526172227</v>
      </c>
      <c r="AJ4">
        <v>30531.670526172227</v>
      </c>
      <c r="AK4">
        <v>30531.670526172227</v>
      </c>
      <c r="AL4">
        <v>30531.670526172227</v>
      </c>
      <c r="AM4">
        <v>12107.386587964822</v>
      </c>
      <c r="AN4">
        <v>8422.5298003233711</v>
      </c>
      <c r="AO4">
        <v>8422.5298003233711</v>
      </c>
      <c r="AP4">
        <v>12107.386587964822</v>
      </c>
      <c r="AQ4">
        <v>15792.243375606324</v>
      </c>
      <c r="AR4">
        <v>23161.956950889275</v>
      </c>
      <c r="AS4">
        <v>23161.956950889275</v>
      </c>
      <c r="AT4">
        <v>23161.956950889275</v>
      </c>
      <c r="AU4">
        <v>23161.956950889275</v>
      </c>
      <c r="AV4">
        <v>19477.100163247775</v>
      </c>
      <c r="AW4">
        <v>17138.100468724471</v>
      </c>
      <c r="AX4">
        <v>0</v>
      </c>
      <c r="AY4">
        <v>0</v>
      </c>
      <c r="AZ4">
        <v>0</v>
      </c>
    </row>
    <row r="5" spans="1:76">
      <c r="A5" t="s">
        <v>66</v>
      </c>
      <c r="B5" t="s">
        <v>2</v>
      </c>
      <c r="C5" t="s">
        <v>110</v>
      </c>
      <c r="D5" t="s">
        <v>71</v>
      </c>
      <c r="E5" t="s">
        <v>4974</v>
      </c>
      <c r="F5" t="s">
        <v>30</v>
      </c>
      <c r="G5" t="s">
        <v>34</v>
      </c>
      <c r="H5" t="s">
        <v>32</v>
      </c>
      <c r="M5">
        <v>4.0000000000000008E-2</v>
      </c>
      <c r="R5">
        <v>12090</v>
      </c>
      <c r="S5">
        <v>9489.42</v>
      </c>
      <c r="T5">
        <v>0</v>
      </c>
      <c r="U5">
        <v>7730.1640000000007</v>
      </c>
      <c r="V5">
        <v>3281</v>
      </c>
      <c r="W5">
        <v>18179.115999999998</v>
      </c>
      <c r="X5">
        <v>0</v>
      </c>
    </row>
    <row r="6" spans="1:76">
      <c r="A6" t="s">
        <v>66</v>
      </c>
      <c r="B6" t="s">
        <v>2</v>
      </c>
      <c r="C6" t="s">
        <v>110</v>
      </c>
      <c r="D6" t="s">
        <v>73</v>
      </c>
      <c r="E6" t="s">
        <v>4975</v>
      </c>
      <c r="F6" t="s">
        <v>68</v>
      </c>
      <c r="G6" t="s">
        <v>4976</v>
      </c>
      <c r="H6" t="s">
        <v>69</v>
      </c>
      <c r="M6">
        <v>4.0000000000000008E-2</v>
      </c>
      <c r="R6">
        <v>80609.759999999995</v>
      </c>
      <c r="S6">
        <v>8293.17</v>
      </c>
      <c r="T6">
        <v>-550.91</v>
      </c>
      <c r="U6">
        <v>0</v>
      </c>
      <c r="V6">
        <v>0</v>
      </c>
      <c r="W6">
        <v>0</v>
      </c>
      <c r="X6">
        <v>0</v>
      </c>
      <c r="AF6">
        <v>0</v>
      </c>
    </row>
    <row r="7" spans="1:76">
      <c r="A7" t="s">
        <v>66</v>
      </c>
      <c r="B7" t="s">
        <v>2</v>
      </c>
      <c r="C7" t="s">
        <v>110</v>
      </c>
      <c r="D7" t="s">
        <v>5181</v>
      </c>
      <c r="E7" t="s">
        <v>5183</v>
      </c>
      <c r="F7" t="s">
        <v>4971</v>
      </c>
      <c r="G7" t="s">
        <v>4998</v>
      </c>
      <c r="H7" t="s">
        <v>5185</v>
      </c>
      <c r="M7">
        <v>4.0000000000000008E-2</v>
      </c>
      <c r="P7">
        <v>190071.49</v>
      </c>
      <c r="Q7">
        <v>210000</v>
      </c>
      <c r="R7">
        <v>262239.94000000006</v>
      </c>
      <c r="S7">
        <v>139106.76</v>
      </c>
      <c r="T7">
        <v>39333.630000000005</v>
      </c>
      <c r="U7">
        <v>46951.930999999982</v>
      </c>
      <c r="V7">
        <v>0</v>
      </c>
      <c r="W7">
        <v>0</v>
      </c>
      <c r="X7">
        <v>10576.33600000001</v>
      </c>
      <c r="Y7">
        <v>0</v>
      </c>
      <c r="Z7">
        <v>0</v>
      </c>
      <c r="AA7">
        <v>0</v>
      </c>
      <c r="AB7">
        <v>0</v>
      </c>
      <c r="AC7">
        <v>0</v>
      </c>
      <c r="AD7">
        <v>0</v>
      </c>
      <c r="AE7">
        <v>0</v>
      </c>
      <c r="AF7">
        <v>0</v>
      </c>
      <c r="AG7">
        <v>0</v>
      </c>
      <c r="AH7">
        <v>0</v>
      </c>
      <c r="AI7">
        <v>0</v>
      </c>
      <c r="AJ7">
        <v>0</v>
      </c>
      <c r="AK7">
        <v>0</v>
      </c>
      <c r="AL7">
        <v>0</v>
      </c>
      <c r="AM7">
        <v>0</v>
      </c>
      <c r="AN7">
        <v>0</v>
      </c>
      <c r="AO7">
        <v>0</v>
      </c>
    </row>
    <row r="8" spans="1:76">
      <c r="A8" t="s">
        <v>66</v>
      </c>
      <c r="B8" t="s">
        <v>2</v>
      </c>
      <c r="C8" t="s">
        <v>110</v>
      </c>
      <c r="D8" t="s">
        <v>71</v>
      </c>
      <c r="E8" t="s">
        <v>4974</v>
      </c>
      <c r="F8" t="s">
        <v>30</v>
      </c>
      <c r="G8" t="s">
        <v>34</v>
      </c>
      <c r="H8" t="s">
        <v>33</v>
      </c>
      <c r="M8">
        <v>4.0000000000000008E-2</v>
      </c>
      <c r="R8">
        <v>0</v>
      </c>
      <c r="S8">
        <v>226504</v>
      </c>
      <c r="T8">
        <v>283287.908</v>
      </c>
      <c r="U8">
        <v>356674.79100000003</v>
      </c>
      <c r="V8">
        <v>234643.89099999983</v>
      </c>
      <c r="W8">
        <v>167357.10500000021</v>
      </c>
      <c r="X8">
        <v>55972.464999999851</v>
      </c>
      <c r="Y8">
        <v>5948.8845979629596</v>
      </c>
      <c r="Z8">
        <v>3521.10754966887</v>
      </c>
      <c r="AA8">
        <v>1912.70039735099</v>
      </c>
      <c r="AB8">
        <v>1912.70039735099</v>
      </c>
      <c r="AC8">
        <v>6728.6208456329523</v>
      </c>
      <c r="AD8">
        <v>9136.5810697739144</v>
      </c>
      <c r="AE8">
        <v>11544.541293914896</v>
      </c>
      <c r="AF8">
        <v>11066.366194577146</v>
      </c>
      <c r="AG8">
        <v>11544.541293914896</v>
      </c>
      <c r="AH8">
        <v>11066.366194577146</v>
      </c>
      <c r="AI8">
        <v>11544.541293914896</v>
      </c>
      <c r="AJ8">
        <v>11544.541293914896</v>
      </c>
      <c r="AK8">
        <v>11544.541293914896</v>
      </c>
      <c r="AL8">
        <v>11544.541293914896</v>
      </c>
      <c r="AM8">
        <v>9136.5810697739144</v>
      </c>
      <c r="AN8">
        <v>6728.6208456329523</v>
      </c>
      <c r="AO8">
        <v>6728.6208456329523</v>
      </c>
      <c r="AP8">
        <v>9136.5810697739144</v>
      </c>
      <c r="AQ8">
        <v>11066.366194577146</v>
      </c>
      <c r="AR8">
        <v>11327.188976034107</v>
      </c>
      <c r="AS8">
        <v>10675.132022391726</v>
      </c>
      <c r="AT8">
        <v>30746.446786988367</v>
      </c>
      <c r="AU8">
        <v>10675.132022391726</v>
      </c>
      <c r="AV8">
        <v>10675.132022391726</v>
      </c>
      <c r="AW8">
        <v>10675.132022391726</v>
      </c>
      <c r="AX8">
        <v>1043.29112582782</v>
      </c>
      <c r="AY8">
        <v>673.79218543046204</v>
      </c>
      <c r="AZ8">
        <v>0</v>
      </c>
    </row>
    <row r="9" spans="1:76">
      <c r="A9" t="s">
        <v>66</v>
      </c>
      <c r="B9" t="s">
        <v>2</v>
      </c>
      <c r="C9" t="s">
        <v>110</v>
      </c>
      <c r="D9" t="s">
        <v>73</v>
      </c>
      <c r="E9" t="s">
        <v>4975</v>
      </c>
      <c r="F9" t="s">
        <v>68</v>
      </c>
      <c r="G9" t="s">
        <v>4976</v>
      </c>
      <c r="H9" t="s">
        <v>70</v>
      </c>
      <c r="M9">
        <v>4.0000000000000008E-2</v>
      </c>
      <c r="S9">
        <v>29958.22</v>
      </c>
      <c r="T9">
        <v>53724.01</v>
      </c>
      <c r="U9">
        <v>137575.53</v>
      </c>
      <c r="V9">
        <v>79290.77</v>
      </c>
      <c r="W9">
        <v>84925.52</v>
      </c>
      <c r="X9">
        <v>52947.4</v>
      </c>
      <c r="Y9">
        <v>4933.6566855719229</v>
      </c>
      <c r="Z9">
        <v>4933.6566855719229</v>
      </c>
      <c r="AA9">
        <v>4933.6566855719229</v>
      </c>
      <c r="AB9">
        <v>4933.6566855719229</v>
      </c>
      <c r="AC9">
        <v>0</v>
      </c>
      <c r="AD9">
        <v>5032.0611022781404</v>
      </c>
      <c r="AE9">
        <v>5164.3251032273583</v>
      </c>
      <c r="AF9">
        <v>5164.3251032273583</v>
      </c>
      <c r="AG9">
        <v>5164.3251032273583</v>
      </c>
      <c r="AH9">
        <v>5164.3251032273583</v>
      </c>
      <c r="AI9">
        <v>5164.3251032273583</v>
      </c>
      <c r="AJ9">
        <v>5164.3251032273583</v>
      </c>
      <c r="AK9">
        <v>5164.3251032273583</v>
      </c>
      <c r="AL9">
        <v>5164.3251032273583</v>
      </c>
      <c r="AM9">
        <v>5032.0611022781404</v>
      </c>
      <c r="AN9">
        <v>4899.7971013289234</v>
      </c>
      <c r="AO9">
        <v>4899.7971013289234</v>
      </c>
      <c r="AP9">
        <v>5032.0611022781404</v>
      </c>
      <c r="AQ9">
        <v>5164.3251032273583</v>
      </c>
      <c r="AR9">
        <v>5164.3251032273583</v>
      </c>
      <c r="AS9">
        <v>5164.3251032273583</v>
      </c>
      <c r="AT9">
        <v>5164.3251032273583</v>
      </c>
      <c r="AU9">
        <v>5164.3251032273583</v>
      </c>
      <c r="AV9">
        <v>5164.3251032273583</v>
      </c>
      <c r="AW9">
        <v>5164.3251032273583</v>
      </c>
      <c r="AX9">
        <v>0</v>
      </c>
      <c r="AY9">
        <v>0</v>
      </c>
      <c r="AZ9">
        <v>0</v>
      </c>
    </row>
    <row r="10" spans="1:76">
      <c r="A10" t="s">
        <v>66</v>
      </c>
      <c r="B10" t="s">
        <v>2</v>
      </c>
      <c r="C10" t="s">
        <v>110</v>
      </c>
      <c r="D10" t="s">
        <v>5181</v>
      </c>
      <c r="E10" t="s">
        <v>5183</v>
      </c>
      <c r="F10" t="s">
        <v>4971</v>
      </c>
      <c r="G10" t="s">
        <v>4998</v>
      </c>
      <c r="H10" t="s">
        <v>5186</v>
      </c>
      <c r="M10">
        <v>4.0000000000000008E-2</v>
      </c>
      <c r="P10">
        <v>0</v>
      </c>
      <c r="Q10">
        <v>0</v>
      </c>
      <c r="R10">
        <v>0</v>
      </c>
      <c r="S10">
        <v>162000</v>
      </c>
      <c r="T10">
        <v>186141.05</v>
      </c>
      <c r="U10">
        <v>132741.90500000003</v>
      </c>
      <c r="V10">
        <v>179340.79399999994</v>
      </c>
      <c r="W10">
        <v>95132.021000000066</v>
      </c>
      <c r="X10">
        <v>81957.364999999991</v>
      </c>
      <c r="Y10">
        <v>2354.8902920752862</v>
      </c>
      <c r="Z10">
        <v>2354.8902920752862</v>
      </c>
      <c r="AA10">
        <v>2354.8902920752862</v>
      </c>
      <c r="AB10">
        <v>1011.465982003098</v>
      </c>
      <c r="AC10">
        <v>4060.155675991884</v>
      </c>
      <c r="AD10">
        <v>6090.2335139878269</v>
      </c>
      <c r="AE10">
        <v>8120.311351983768</v>
      </c>
      <c r="AF10">
        <v>8120.311351983768</v>
      </c>
      <c r="AG10">
        <v>8120.311351983768</v>
      </c>
      <c r="AH10">
        <v>8120.311351983768</v>
      </c>
      <c r="AI10">
        <v>8120.311351983768</v>
      </c>
      <c r="AJ10">
        <v>8120.311351983768</v>
      </c>
      <c r="AK10">
        <v>10475.201644059143</v>
      </c>
      <c r="AL10">
        <v>8120.311351983768</v>
      </c>
      <c r="AM10">
        <v>6090.2335139878269</v>
      </c>
      <c r="AN10">
        <v>4060.155675991884</v>
      </c>
      <c r="AO10">
        <v>4060.155675991884</v>
      </c>
      <c r="AP10">
        <v>6090.2335139878269</v>
      </c>
      <c r="AQ10">
        <v>8120.311351983768</v>
      </c>
      <c r="AR10">
        <v>8120.311351983768</v>
      </c>
      <c r="AS10">
        <v>8120.311351983768</v>
      </c>
      <c r="AT10">
        <v>8120.311351983768</v>
      </c>
      <c r="AU10">
        <v>8120.311351983768</v>
      </c>
      <c r="AV10">
        <v>8120.311351983768</v>
      </c>
      <c r="AW10">
        <v>8120.311351983768</v>
      </c>
    </row>
    <row r="11" spans="1:76">
      <c r="A11" t="s">
        <v>66</v>
      </c>
      <c r="B11" t="s">
        <v>2615</v>
      </c>
      <c r="C11" t="s">
        <v>120</v>
      </c>
      <c r="D11" t="s">
        <v>4967</v>
      </c>
      <c r="E11" t="s">
        <v>4968</v>
      </c>
      <c r="F11" t="s">
        <v>4973</v>
      </c>
      <c r="G11" t="s">
        <v>4983</v>
      </c>
      <c r="H11" t="s">
        <v>5444</v>
      </c>
      <c r="M11">
        <v>0.1</v>
      </c>
      <c r="N11">
        <v>0</v>
      </c>
      <c r="O11">
        <v>0</v>
      </c>
      <c r="P11">
        <v>0</v>
      </c>
      <c r="Q11">
        <v>0</v>
      </c>
      <c r="R11">
        <v>0</v>
      </c>
      <c r="S11">
        <v>0</v>
      </c>
      <c r="T11">
        <v>0</v>
      </c>
      <c r="U11">
        <v>0</v>
      </c>
      <c r="V11">
        <v>0</v>
      </c>
      <c r="W11">
        <v>0</v>
      </c>
      <c r="Y11">
        <v>300000</v>
      </c>
      <c r="Z11">
        <v>300000</v>
      </c>
      <c r="AA11">
        <v>300000</v>
      </c>
      <c r="AB11">
        <v>270000</v>
      </c>
      <c r="AC11">
        <v>150000</v>
      </c>
      <c r="AD11">
        <v>150000</v>
      </c>
      <c r="AE11">
        <v>250000</v>
      </c>
      <c r="AF11">
        <v>350000</v>
      </c>
      <c r="AG11">
        <v>450000</v>
      </c>
      <c r="AH11">
        <v>450000</v>
      </c>
      <c r="AI11">
        <v>450000</v>
      </c>
      <c r="AJ11">
        <v>450000</v>
      </c>
      <c r="AK11">
        <v>450000</v>
      </c>
      <c r="AL11">
        <v>450000</v>
      </c>
      <c r="AM11">
        <v>300000</v>
      </c>
      <c r="AN11">
        <v>150000</v>
      </c>
      <c r="AO11">
        <v>0</v>
      </c>
      <c r="AP11">
        <v>150000</v>
      </c>
      <c r="AQ11">
        <v>250000</v>
      </c>
      <c r="AR11">
        <v>350000</v>
      </c>
      <c r="AS11">
        <v>450000</v>
      </c>
      <c r="AT11">
        <v>450000</v>
      </c>
      <c r="AU11">
        <v>450000</v>
      </c>
      <c r="AV11">
        <v>450000</v>
      </c>
      <c r="AW11">
        <v>450000</v>
      </c>
      <c r="AX11">
        <v>450000</v>
      </c>
      <c r="AY11">
        <v>200000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t="s">
        <v>66</v>
      </c>
      <c r="B12" t="s">
        <v>2616</v>
      </c>
      <c r="C12" t="s">
        <v>125</v>
      </c>
      <c r="D12" t="s">
        <v>4967</v>
      </c>
      <c r="E12" t="s">
        <v>4968</v>
      </c>
      <c r="F12" t="s">
        <v>4973</v>
      </c>
      <c r="G12" t="s">
        <v>4983</v>
      </c>
      <c r="H12" t="s">
        <v>5444</v>
      </c>
      <c r="M12">
        <v>0.1</v>
      </c>
      <c r="N12">
        <v>0</v>
      </c>
      <c r="O12">
        <v>0</v>
      </c>
      <c r="P12">
        <v>0</v>
      </c>
      <c r="Q12">
        <v>0</v>
      </c>
      <c r="R12">
        <v>0</v>
      </c>
      <c r="S12">
        <v>0</v>
      </c>
      <c r="T12">
        <v>0</v>
      </c>
      <c r="U12">
        <v>0</v>
      </c>
      <c r="V12">
        <v>2286.7539999999999</v>
      </c>
      <c r="W12">
        <v>442.34000000000015</v>
      </c>
      <c r="Y12">
        <v>49934.562198058949</v>
      </c>
      <c r="Z12">
        <v>49934.562198058949</v>
      </c>
      <c r="AA12">
        <v>49934.562198058949</v>
      </c>
      <c r="AB12">
        <v>49934.562198058949</v>
      </c>
      <c r="AC12">
        <v>24967.281099029475</v>
      </c>
      <c r="AD12">
        <v>49934.562198058949</v>
      </c>
      <c r="AE12">
        <v>49934.562198058949</v>
      </c>
      <c r="AF12">
        <v>49934.562198058949</v>
      </c>
      <c r="AG12">
        <v>99869.124396117899</v>
      </c>
      <c r="AH12">
        <v>124836.40549514737</v>
      </c>
      <c r="AI12">
        <v>124836.40549514737</v>
      </c>
      <c r="AJ12">
        <v>124836.40549514737</v>
      </c>
      <c r="AK12">
        <v>99869.124396117899</v>
      </c>
      <c r="AL12">
        <v>99869.124396117899</v>
      </c>
      <c r="AM12">
        <v>49934.562198058949</v>
      </c>
      <c r="AN12">
        <v>24967.281099029475</v>
      </c>
      <c r="AO12">
        <v>24967.281099029475</v>
      </c>
      <c r="AP12">
        <v>24967.281099029475</v>
      </c>
      <c r="AQ12">
        <v>49934.562198058949</v>
      </c>
      <c r="AR12">
        <v>74901.843297088431</v>
      </c>
      <c r="AS12">
        <v>124836.40549514737</v>
      </c>
      <c r="AT12">
        <v>124836.40549514737</v>
      </c>
      <c r="AU12">
        <v>124836.40549514737</v>
      </c>
      <c r="AV12">
        <v>124836.40549514737</v>
      </c>
      <c r="AW12">
        <v>124836.40549514737</v>
      </c>
      <c r="AX12">
        <v>99869.124396117899</v>
      </c>
      <c r="AY12">
        <v>60179.136978612856</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t="s">
        <v>66</v>
      </c>
      <c r="B13" t="s">
        <v>2617</v>
      </c>
      <c r="C13" t="s">
        <v>130</v>
      </c>
      <c r="D13" t="s">
        <v>4967</v>
      </c>
      <c r="E13" t="s">
        <v>4968</v>
      </c>
      <c r="F13" t="s">
        <v>4973</v>
      </c>
      <c r="G13" t="s">
        <v>4983</v>
      </c>
      <c r="H13" t="s">
        <v>5444</v>
      </c>
      <c r="M13">
        <v>1.05</v>
      </c>
      <c r="N13">
        <v>0</v>
      </c>
      <c r="O13">
        <v>0</v>
      </c>
      <c r="P13">
        <v>0</v>
      </c>
      <c r="Q13">
        <v>0</v>
      </c>
      <c r="R13">
        <v>0</v>
      </c>
      <c r="S13">
        <v>0</v>
      </c>
      <c r="T13">
        <v>0</v>
      </c>
      <c r="U13">
        <v>0</v>
      </c>
      <c r="V13">
        <v>0</v>
      </c>
      <c r="W13">
        <v>0</v>
      </c>
      <c r="Y13">
        <v>50763.059310238306</v>
      </c>
      <c r="Z13">
        <v>50763.059310238306</v>
      </c>
      <c r="AA13">
        <v>50763.059310238306</v>
      </c>
      <c r="AB13">
        <v>50763.059310238306</v>
      </c>
      <c r="AC13">
        <v>50763.059310238306</v>
      </c>
      <c r="AD13">
        <v>75787.102632186783</v>
      </c>
      <c r="AE13">
        <v>75787.102632186783</v>
      </c>
      <c r="AF13">
        <v>125835.18927608371</v>
      </c>
      <c r="AG13">
        <v>125835.18927608371</v>
      </c>
      <c r="AH13">
        <v>150859.23259803216</v>
      </c>
      <c r="AI13">
        <v>150859.23259803216</v>
      </c>
      <c r="AJ13">
        <v>150859.23259803216</v>
      </c>
      <c r="AK13">
        <v>125835.18927608371</v>
      </c>
      <c r="AL13">
        <v>125835.18927608371</v>
      </c>
      <c r="AM13">
        <v>75787.102632186783</v>
      </c>
      <c r="AN13">
        <v>50763.059310238306</v>
      </c>
      <c r="AO13">
        <v>60772.676639017693</v>
      </c>
      <c r="AP13">
        <v>60772.676639017693</v>
      </c>
      <c r="AQ13">
        <v>85796.719960966162</v>
      </c>
      <c r="AR13">
        <v>110820.76328291462</v>
      </c>
      <c r="AS13">
        <v>160868.84992681153</v>
      </c>
      <c r="AT13">
        <v>160868.84992681153</v>
      </c>
      <c r="AU13">
        <v>160868.84992681153</v>
      </c>
      <c r="AV13">
        <v>160868.84992681153</v>
      </c>
      <c r="AW13">
        <v>160868.84992681153</v>
      </c>
      <c r="AX13">
        <v>135844.80660486309</v>
      </c>
      <c r="AY13">
        <v>76045.350759269277</v>
      </c>
      <c r="AZ13">
        <v>15428.731823472343</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2618</v>
      </c>
      <c r="C14" t="s">
        <v>135</v>
      </c>
      <c r="D14" t="s">
        <v>4967</v>
      </c>
      <c r="E14" t="s">
        <v>4968</v>
      </c>
      <c r="F14" t="s">
        <v>4973</v>
      </c>
      <c r="G14" t="s">
        <v>4983</v>
      </c>
      <c r="H14" t="s">
        <v>5444</v>
      </c>
      <c r="M14">
        <v>0.1</v>
      </c>
      <c r="N14">
        <v>0</v>
      </c>
      <c r="O14">
        <v>0</v>
      </c>
      <c r="P14">
        <v>0</v>
      </c>
      <c r="Q14">
        <v>0</v>
      </c>
      <c r="R14">
        <v>0</v>
      </c>
      <c r="S14">
        <v>0</v>
      </c>
      <c r="T14">
        <v>0</v>
      </c>
      <c r="U14">
        <v>0</v>
      </c>
      <c r="V14">
        <v>0</v>
      </c>
      <c r="W14">
        <v>0</v>
      </c>
      <c r="X14">
        <v>0</v>
      </c>
      <c r="Y14">
        <v>75000</v>
      </c>
      <c r="Z14">
        <v>50000</v>
      </c>
      <c r="AA14">
        <v>50000</v>
      </c>
      <c r="AB14">
        <v>50000</v>
      </c>
      <c r="AC14">
        <v>25000</v>
      </c>
      <c r="AD14">
        <v>50000</v>
      </c>
      <c r="AE14">
        <v>50000</v>
      </c>
      <c r="AF14">
        <v>100000</v>
      </c>
      <c r="AG14">
        <v>100000</v>
      </c>
      <c r="AH14">
        <v>125000</v>
      </c>
      <c r="AI14">
        <v>125000</v>
      </c>
      <c r="AJ14">
        <v>125000</v>
      </c>
      <c r="AK14">
        <v>125000</v>
      </c>
      <c r="AL14">
        <v>100000</v>
      </c>
      <c r="AM14">
        <v>50000</v>
      </c>
      <c r="AN14">
        <v>20000</v>
      </c>
      <c r="AO14">
        <v>20000</v>
      </c>
      <c r="AP14">
        <v>20000</v>
      </c>
      <c r="AQ14">
        <v>40000</v>
      </c>
      <c r="AR14">
        <v>40000</v>
      </c>
      <c r="AS14">
        <v>100000</v>
      </c>
      <c r="AT14">
        <v>100000</v>
      </c>
      <c r="AU14">
        <v>100000</v>
      </c>
      <c r="AV14">
        <v>100000</v>
      </c>
      <c r="AW14">
        <v>100000</v>
      </c>
      <c r="AX14">
        <v>100000</v>
      </c>
      <c r="AY14">
        <v>66730</v>
      </c>
      <c r="BL14">
        <v>0</v>
      </c>
      <c r="BM14">
        <v>0</v>
      </c>
      <c r="BN14">
        <v>0</v>
      </c>
      <c r="BO14">
        <v>0</v>
      </c>
      <c r="BP14">
        <v>0</v>
      </c>
      <c r="BQ14">
        <v>0</v>
      </c>
      <c r="BR14">
        <v>0</v>
      </c>
      <c r="BS14">
        <v>0</v>
      </c>
      <c r="BT14">
        <v>0</v>
      </c>
      <c r="BU14">
        <v>0</v>
      </c>
      <c r="BV14">
        <v>0</v>
      </c>
      <c r="BW14">
        <v>0</v>
      </c>
      <c r="BX14">
        <v>0</v>
      </c>
    </row>
    <row r="15" spans="1:76">
      <c r="A15" t="s">
        <v>66</v>
      </c>
      <c r="B15" t="s">
        <v>2619</v>
      </c>
      <c r="C15" t="s">
        <v>140</v>
      </c>
      <c r="D15" t="s">
        <v>4967</v>
      </c>
      <c r="E15" t="s">
        <v>4968</v>
      </c>
      <c r="F15" t="s">
        <v>4973</v>
      </c>
      <c r="G15" t="s">
        <v>4983</v>
      </c>
      <c r="H15" t="s">
        <v>5444</v>
      </c>
      <c r="M15">
        <v>0.1</v>
      </c>
      <c r="N15">
        <v>0</v>
      </c>
      <c r="O15">
        <v>0</v>
      </c>
      <c r="P15">
        <v>0</v>
      </c>
      <c r="Q15">
        <v>0</v>
      </c>
      <c r="R15">
        <v>0</v>
      </c>
      <c r="S15">
        <v>0</v>
      </c>
      <c r="T15">
        <v>0</v>
      </c>
      <c r="U15">
        <v>0</v>
      </c>
      <c r="V15">
        <v>0</v>
      </c>
      <c r="W15">
        <v>0</v>
      </c>
      <c r="X15">
        <v>0</v>
      </c>
      <c r="Y15">
        <v>0</v>
      </c>
      <c r="Z15">
        <v>0</v>
      </c>
      <c r="AA15">
        <v>0</v>
      </c>
      <c r="AB15">
        <v>0</v>
      </c>
      <c r="AC15">
        <v>0</v>
      </c>
      <c r="AD15">
        <v>0</v>
      </c>
      <c r="AE15">
        <v>10000</v>
      </c>
      <c r="AF15">
        <v>10000</v>
      </c>
      <c r="AG15">
        <v>10000</v>
      </c>
      <c r="AH15">
        <v>10000</v>
      </c>
      <c r="AI15">
        <v>10000</v>
      </c>
      <c r="AJ15">
        <v>10000</v>
      </c>
      <c r="AK15">
        <v>10000</v>
      </c>
      <c r="AT15">
        <v>10000</v>
      </c>
      <c r="AU15">
        <v>10000</v>
      </c>
      <c r="AV15">
        <v>10000</v>
      </c>
      <c r="AW15">
        <v>8520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t="s">
        <v>66</v>
      </c>
      <c r="B16" t="s">
        <v>6</v>
      </c>
      <c r="C16" t="s">
        <v>152</v>
      </c>
      <c r="D16" t="s">
        <v>4967</v>
      </c>
      <c r="E16" t="s">
        <v>4968</v>
      </c>
      <c r="F16" t="s">
        <v>4973</v>
      </c>
      <c r="G16" t="s">
        <v>4983</v>
      </c>
      <c r="H16" t="s">
        <v>5444</v>
      </c>
      <c r="M16">
        <v>0.252</v>
      </c>
      <c r="N16">
        <v>0</v>
      </c>
      <c r="O16">
        <v>0</v>
      </c>
      <c r="P16">
        <v>0</v>
      </c>
      <c r="Q16">
        <v>0</v>
      </c>
      <c r="R16">
        <v>80.261431251402939</v>
      </c>
      <c r="S16">
        <v>94.483580473484935</v>
      </c>
      <c r="T16">
        <v>107.49298827511211</v>
      </c>
      <c r="U16">
        <v>0.8800000000000523</v>
      </c>
      <c r="V16">
        <v>68.738999999999976</v>
      </c>
      <c r="W16">
        <v>2.9211419536357495</v>
      </c>
      <c r="X16">
        <v>8.3738580463642105</v>
      </c>
      <c r="Y16">
        <v>225.26743350213189</v>
      </c>
      <c r="Z16">
        <v>385.45763522702151</v>
      </c>
      <c r="AA16">
        <v>429.21354583098196</v>
      </c>
      <c r="AB16">
        <v>405.24869638740756</v>
      </c>
      <c r="AC16">
        <v>544.34324405305142</v>
      </c>
      <c r="AD16">
        <v>765.53992679489147</v>
      </c>
      <c r="AE16">
        <v>506.77006985415778</v>
      </c>
      <c r="AF16">
        <v>493.88623381418734</v>
      </c>
      <c r="AG16">
        <v>662.9292235283699</v>
      </c>
      <c r="AH16">
        <v>845.05313011155067</v>
      </c>
      <c r="AI16">
        <v>839.41562964727382</v>
      </c>
      <c r="AJ16">
        <v>839.41562964727382</v>
      </c>
      <c r="AK16">
        <v>734.07204304544655</v>
      </c>
      <c r="AL16">
        <v>566.72666033682685</v>
      </c>
      <c r="AM16">
        <v>435.99269074634611</v>
      </c>
      <c r="AN16">
        <v>396.59361193131554</v>
      </c>
      <c r="AO16">
        <v>409.38728259210939</v>
      </c>
      <c r="AP16">
        <v>462.95448194353503</v>
      </c>
      <c r="AQ16">
        <v>468.59198240781177</v>
      </c>
      <c r="AR16">
        <v>468.59198240781177</v>
      </c>
      <c r="AS16">
        <v>468.59198240781177</v>
      </c>
      <c r="AT16">
        <v>437.01335912753029</v>
      </c>
      <c r="AU16">
        <v>457.31698147925852</v>
      </c>
      <c r="AV16">
        <v>457.31698147925852</v>
      </c>
      <c r="AW16">
        <v>159.22874057825726</v>
      </c>
      <c r="AX16">
        <v>165.94705411303727</v>
      </c>
      <c r="AY16">
        <v>165.94705411303727</v>
      </c>
      <c r="AZ16">
        <v>159.22874057825726</v>
      </c>
    </row>
    <row r="17" spans="1:76">
      <c r="A17" t="s">
        <v>66</v>
      </c>
      <c r="B17" t="s">
        <v>6</v>
      </c>
      <c r="C17" t="s">
        <v>152</v>
      </c>
      <c r="D17" t="s">
        <v>71</v>
      </c>
      <c r="E17" t="s">
        <v>4974</v>
      </c>
      <c r="F17" t="s">
        <v>30</v>
      </c>
      <c r="G17" t="s">
        <v>34</v>
      </c>
      <c r="H17" t="s">
        <v>32</v>
      </c>
      <c r="M17">
        <v>0.252</v>
      </c>
      <c r="R17">
        <v>0</v>
      </c>
      <c r="S17">
        <v>0</v>
      </c>
      <c r="T17">
        <v>0</v>
      </c>
      <c r="U17">
        <v>0</v>
      </c>
      <c r="V17">
        <v>0</v>
      </c>
      <c r="W17">
        <v>0</v>
      </c>
      <c r="X17">
        <v>0</v>
      </c>
      <c r="Y17">
        <v>33.754262090849188</v>
      </c>
      <c r="Z17">
        <v>61.676540127458431</v>
      </c>
      <c r="AA17">
        <v>71.263385141857711</v>
      </c>
      <c r="AB17">
        <v>65.557257262821864</v>
      </c>
      <c r="AC17">
        <v>91.827492548967015</v>
      </c>
      <c r="AD17">
        <v>136.83671977447659</v>
      </c>
      <c r="AE17">
        <v>88.577519028493441</v>
      </c>
      <c r="AF17">
        <v>86.470507632684644</v>
      </c>
      <c r="AG17">
        <v>116.82692923886353</v>
      </c>
      <c r="AH17">
        <v>150.08442947392086</v>
      </c>
      <c r="AI17">
        <v>147.97741807811209</v>
      </c>
      <c r="AJ17">
        <v>147.97741807811209</v>
      </c>
      <c r="AK17">
        <v>130.17053258936372</v>
      </c>
      <c r="AL17">
        <v>97.829022826881896</v>
      </c>
      <c r="AM17">
        <v>73.629190070265608</v>
      </c>
      <c r="AN17">
        <v>65.104629967919806</v>
      </c>
      <c r="AO17">
        <v>67.614489915591378</v>
      </c>
      <c r="AP17">
        <v>81.133757069472097</v>
      </c>
      <c r="AQ17">
        <v>83.240768465280908</v>
      </c>
      <c r="AR17">
        <v>83.240768465280908</v>
      </c>
      <c r="AS17">
        <v>83.240768465280908</v>
      </c>
      <c r="AT17">
        <v>107.0748798854768</v>
      </c>
      <c r="AU17">
        <v>79.026745673663058</v>
      </c>
      <c r="AV17">
        <v>79.026745673663058</v>
      </c>
      <c r="AW17">
        <v>22.824511516143605</v>
      </c>
      <c r="AX17">
        <v>25.344399711477937</v>
      </c>
      <c r="AY17">
        <v>25.344399711477937</v>
      </c>
      <c r="AZ17">
        <v>22.824511516143605</v>
      </c>
    </row>
    <row r="18" spans="1:76">
      <c r="A18" t="s">
        <v>66</v>
      </c>
      <c r="B18" t="s">
        <v>6</v>
      </c>
      <c r="C18" t="s">
        <v>152</v>
      </c>
      <c r="D18" t="s">
        <v>73</v>
      </c>
      <c r="E18" t="s">
        <v>4975</v>
      </c>
      <c r="F18" t="s">
        <v>68</v>
      </c>
      <c r="G18" t="s">
        <v>4976</v>
      </c>
      <c r="H18" t="s">
        <v>69</v>
      </c>
      <c r="M18">
        <v>0.252</v>
      </c>
      <c r="T18">
        <v>0</v>
      </c>
      <c r="U18">
        <v>0</v>
      </c>
      <c r="V18">
        <v>0</v>
      </c>
      <c r="W18">
        <v>0</v>
      </c>
      <c r="X18">
        <v>0</v>
      </c>
      <c r="Y18">
        <v>9.4288405307312981</v>
      </c>
      <c r="Z18">
        <v>17.228587601288755</v>
      </c>
      <c r="AA18">
        <v>19.90655557434993</v>
      </c>
      <c r="AB18">
        <v>18.312618498356947</v>
      </c>
      <c r="AC18">
        <v>25.650887619784552</v>
      </c>
      <c r="AD18">
        <v>38.223665089443124</v>
      </c>
      <c r="AE18">
        <v>24.743047241844483</v>
      </c>
      <c r="AF18">
        <v>31.400814938494054</v>
      </c>
      <c r="AG18">
        <v>32.634174686547304</v>
      </c>
      <c r="AH18">
        <v>41.924250864871645</v>
      </c>
      <c r="AI18">
        <v>41.335682985827397</v>
      </c>
      <c r="AJ18">
        <v>41.335682985827397</v>
      </c>
      <c r="AK18">
        <v>36.361547181273131</v>
      </c>
      <c r="AL18">
        <v>27.327341745148349</v>
      </c>
      <c r="AM18">
        <v>20.567414263446373</v>
      </c>
      <c r="AN18">
        <v>18.186182596069969</v>
      </c>
      <c r="AO18">
        <v>18.887281293987598</v>
      </c>
      <c r="AP18">
        <v>22.66372332501788</v>
      </c>
      <c r="AQ18">
        <v>23.252291204062129</v>
      </c>
      <c r="AR18">
        <v>23.252291204062129</v>
      </c>
      <c r="AS18">
        <v>23.252291204062129</v>
      </c>
      <c r="AT18">
        <v>22.66372332501788</v>
      </c>
      <c r="AU18">
        <v>22.075155445973564</v>
      </c>
      <c r="AV18">
        <v>22.075155445973564</v>
      </c>
      <c r="AW18">
        <v>6.3757483039720002</v>
      </c>
      <c r="AX18">
        <v>7.0796482702971693</v>
      </c>
      <c r="AY18">
        <v>7.0796482702971693</v>
      </c>
      <c r="AZ18">
        <v>6.3757483039720002</v>
      </c>
    </row>
    <row r="19" spans="1:76">
      <c r="A19" t="s">
        <v>66</v>
      </c>
      <c r="B19" t="s">
        <v>6</v>
      </c>
      <c r="C19" t="s">
        <v>152</v>
      </c>
      <c r="D19" t="s">
        <v>5181</v>
      </c>
      <c r="E19" t="s">
        <v>5183</v>
      </c>
      <c r="F19" t="s">
        <v>4971</v>
      </c>
      <c r="G19" t="s">
        <v>4998</v>
      </c>
      <c r="H19" t="s">
        <v>5185</v>
      </c>
      <c r="M19">
        <v>0.252</v>
      </c>
      <c r="P19">
        <v>0</v>
      </c>
      <c r="Q19">
        <v>0</v>
      </c>
      <c r="R19">
        <v>0</v>
      </c>
      <c r="S19">
        <v>0</v>
      </c>
      <c r="T19">
        <v>0</v>
      </c>
      <c r="U19">
        <v>0</v>
      </c>
      <c r="V19">
        <v>0</v>
      </c>
      <c r="W19">
        <v>0</v>
      </c>
      <c r="X19">
        <v>0</v>
      </c>
      <c r="Y19">
        <v>22.946170968187317</v>
      </c>
      <c r="Z19">
        <v>15.663262960113425</v>
      </c>
      <c r="AA19">
        <v>24.406597744098203</v>
      </c>
      <c r="AB19">
        <v>17.123689736024311</v>
      </c>
      <c r="AC19">
        <v>21.889559821462022</v>
      </c>
      <c r="AD19">
        <v>47.171302597572087</v>
      </c>
      <c r="AE19">
        <v>41.665308788239336</v>
      </c>
      <c r="AF19">
        <v>35.764445156964115</v>
      </c>
      <c r="AG19">
        <v>40.204882012328554</v>
      </c>
      <c r="AH19">
        <v>40.204882012328554</v>
      </c>
      <c r="AI19">
        <v>34.30401838105324</v>
      </c>
      <c r="AJ19">
        <v>34.30401838105324</v>
      </c>
      <c r="AK19">
        <v>42.133975685161552</v>
      </c>
      <c r="AL19">
        <v>32.371576356323779</v>
      </c>
      <c r="AM19">
        <v>30.583015716205153</v>
      </c>
      <c r="AN19">
        <v>23.300107708131165</v>
      </c>
      <c r="AO19">
        <v>24.250870495909307</v>
      </c>
      <c r="AP19">
        <v>44.717550143332311</v>
      </c>
      <c r="AQ19">
        <v>50.618413774607532</v>
      </c>
      <c r="AR19">
        <v>50.618413774607532</v>
      </c>
      <c r="AS19">
        <v>50.618413774607532</v>
      </c>
      <c r="AT19">
        <v>44.717550143332311</v>
      </c>
      <c r="AU19">
        <v>38.816686512057096</v>
      </c>
      <c r="AV19">
        <v>38.816686512057096</v>
      </c>
      <c r="AW19">
        <v>29.13163203229557</v>
      </c>
      <c r="AX19">
        <v>36.212668389825872</v>
      </c>
      <c r="AY19">
        <v>36.212668389825872</v>
      </c>
      <c r="AZ19">
        <v>29.13163203229557</v>
      </c>
    </row>
    <row r="20" spans="1:76">
      <c r="A20" t="s">
        <v>66</v>
      </c>
      <c r="B20" t="s">
        <v>7</v>
      </c>
      <c r="C20" t="s">
        <v>156</v>
      </c>
      <c r="D20" t="s">
        <v>4967</v>
      </c>
      <c r="E20" t="s">
        <v>4968</v>
      </c>
      <c r="F20" t="s">
        <v>4973</v>
      </c>
      <c r="G20" t="s">
        <v>4983</v>
      </c>
      <c r="H20" t="s">
        <v>5444</v>
      </c>
      <c r="M20">
        <v>0.23100000000000001</v>
      </c>
      <c r="N20">
        <v>0</v>
      </c>
      <c r="O20">
        <v>0</v>
      </c>
      <c r="P20">
        <v>0</v>
      </c>
      <c r="Q20">
        <v>0</v>
      </c>
      <c r="W20">
        <v>183.85899999999992</v>
      </c>
      <c r="X20">
        <v>0</v>
      </c>
      <c r="Y20">
        <v>0</v>
      </c>
      <c r="Z20">
        <v>8800.4170127209654</v>
      </c>
      <c r="AA20">
        <v>8782.2522995070958</v>
      </c>
      <c r="AB20">
        <v>8797.3829034011596</v>
      </c>
      <c r="AC20">
        <v>8787.4815710771218</v>
      </c>
      <c r="AD20">
        <v>8830.171267938802</v>
      </c>
      <c r="AE20">
        <v>8742.6078312164118</v>
      </c>
      <c r="AF20">
        <v>8754.8671691263135</v>
      </c>
      <c r="AG20">
        <v>8840.2334041552531</v>
      </c>
      <c r="AH20">
        <v>8938.1438664977632</v>
      </c>
      <c r="AI20">
        <v>8950.4032044076648</v>
      </c>
      <c r="AJ20">
        <v>8950.4032044076648</v>
      </c>
      <c r="AK20">
        <v>8896.7973427325778</v>
      </c>
      <c r="AL20">
        <v>8821.8654373827085</v>
      </c>
      <c r="AM20">
        <v>8768.328533158352</v>
      </c>
      <c r="AN20">
        <v>8775.1616402437303</v>
      </c>
      <c r="AO20">
        <v>8773.1863832278323</v>
      </c>
      <c r="AP20">
        <v>8730.6658375298011</v>
      </c>
      <c r="AQ20">
        <v>8718.4064996198977</v>
      </c>
      <c r="AR20">
        <v>8718.4064996198977</v>
      </c>
      <c r="AS20">
        <v>8718.4064996198977</v>
      </c>
      <c r="AT20">
        <v>8730.6658375298011</v>
      </c>
      <c r="AU20">
        <v>8742.9251754397028</v>
      </c>
      <c r="AV20">
        <v>8742.9251754397028</v>
      </c>
    </row>
    <row r="21" spans="1:76">
      <c r="A21" t="s">
        <v>66</v>
      </c>
      <c r="B21" t="s">
        <v>7</v>
      </c>
      <c r="C21" t="s">
        <v>156</v>
      </c>
      <c r="D21" t="s">
        <v>71</v>
      </c>
      <c r="E21" t="s">
        <v>4974</v>
      </c>
      <c r="F21" t="s">
        <v>30</v>
      </c>
      <c r="G21" t="s">
        <v>34</v>
      </c>
      <c r="H21" t="s">
        <v>32</v>
      </c>
      <c r="M21">
        <v>0.23100000000000001</v>
      </c>
      <c r="R21">
        <v>23</v>
      </c>
      <c r="S21">
        <v>117.965</v>
      </c>
      <c r="T21">
        <v>55</v>
      </c>
      <c r="U21">
        <v>-2.6099999985262912E-5</v>
      </c>
      <c r="V21">
        <v>51.039000000000016</v>
      </c>
      <c r="W21">
        <v>0</v>
      </c>
      <c r="X21">
        <v>0</v>
      </c>
      <c r="Y21">
        <v>0</v>
      </c>
      <c r="Z21">
        <v>8.6378521802993475</v>
      </c>
      <c r="AA21">
        <v>8.6378521802993475</v>
      </c>
      <c r="AB21">
        <v>8.6378521802993475</v>
      </c>
      <c r="AC21">
        <v>8.6378521802993475</v>
      </c>
      <c r="AD21">
        <v>16.945149924854576</v>
      </c>
      <c r="AE21">
        <v>8.3072977445552283</v>
      </c>
      <c r="AF21">
        <v>8.3072977445552283</v>
      </c>
      <c r="AG21">
        <v>16.560299425420553</v>
      </c>
      <c r="AH21">
        <v>25.102880112632025</v>
      </c>
      <c r="AI21">
        <v>25.102880112632025</v>
      </c>
      <c r="AJ21">
        <v>25.102880112632025</v>
      </c>
      <c r="AK21">
        <v>21.845116291237815</v>
      </c>
      <c r="AL21">
        <v>13.537818546682587</v>
      </c>
      <c r="AM21">
        <v>8.5425806872114727</v>
      </c>
      <c r="AN21">
        <v>7.8186331713460966</v>
      </c>
      <c r="AO21">
        <v>7.8186331713460966</v>
      </c>
      <c r="AP21">
        <v>7.8186331713460966</v>
      </c>
      <c r="AQ21">
        <v>7.8186331713460966</v>
      </c>
      <c r="AR21">
        <v>7.8186331713460966</v>
      </c>
      <c r="AS21">
        <v>7.8186331713460966</v>
      </c>
      <c r="AT21">
        <v>7.8186331713460966</v>
      </c>
      <c r="AU21">
        <v>7.8186331713460966</v>
      </c>
      <c r="AV21">
        <v>7.8186331713460966</v>
      </c>
      <c r="AW21">
        <v>0</v>
      </c>
      <c r="AX21">
        <v>0</v>
      </c>
      <c r="AY21">
        <v>0</v>
      </c>
      <c r="AZ21">
        <v>0</v>
      </c>
    </row>
    <row r="22" spans="1:76">
      <c r="A22" t="s">
        <v>66</v>
      </c>
      <c r="B22" t="s">
        <v>7</v>
      </c>
      <c r="C22" t="s">
        <v>156</v>
      </c>
      <c r="D22" t="s">
        <v>73</v>
      </c>
      <c r="E22" t="s">
        <v>4975</v>
      </c>
      <c r="F22" t="s">
        <v>68</v>
      </c>
      <c r="G22" t="s">
        <v>4976</v>
      </c>
      <c r="H22" t="s">
        <v>69</v>
      </c>
      <c r="M22">
        <v>0.23100000000000001</v>
      </c>
      <c r="R22">
        <v>75.87</v>
      </c>
      <c r="S22">
        <v>152.56</v>
      </c>
      <c r="T22">
        <v>0</v>
      </c>
      <c r="U22">
        <v>0.17</v>
      </c>
      <c r="V22">
        <v>25.63</v>
      </c>
      <c r="W22">
        <v>0</v>
      </c>
      <c r="X22">
        <v>0</v>
      </c>
      <c r="Y22">
        <v>0</v>
      </c>
      <c r="Z22">
        <v>228.81972277303913</v>
      </c>
      <c r="AA22">
        <v>228.81972277303913</v>
      </c>
      <c r="AB22">
        <v>228.81972277303913</v>
      </c>
      <c r="AC22">
        <v>228.81972277303913</v>
      </c>
      <c r="AD22">
        <v>448.88294303022406</v>
      </c>
      <c r="AE22">
        <v>220.06322025718492</v>
      </c>
      <c r="AF22">
        <v>220.06322025718492</v>
      </c>
      <c r="AG22">
        <v>438.68811881334244</v>
      </c>
      <c r="AH22">
        <v>664.98406644164584</v>
      </c>
      <c r="AI22">
        <v>664.98406644164584</v>
      </c>
      <c r="AJ22">
        <v>664.98406644164584</v>
      </c>
      <c r="AK22">
        <v>578.68476438000459</v>
      </c>
      <c r="AL22">
        <v>358.62154412281967</v>
      </c>
      <c r="AM22">
        <v>226.29594762830337</v>
      </c>
      <c r="AN22">
        <v>207.11832494793873</v>
      </c>
      <c r="AO22">
        <v>207.11832494793873</v>
      </c>
      <c r="AP22">
        <v>207.11832494793873</v>
      </c>
      <c r="AQ22">
        <v>207.11832494793873</v>
      </c>
      <c r="AR22">
        <v>207.11832494793873</v>
      </c>
      <c r="AS22">
        <v>207.11832494793873</v>
      </c>
      <c r="AT22">
        <v>207.11832494793873</v>
      </c>
      <c r="AU22">
        <v>207.11832494793873</v>
      </c>
      <c r="AV22">
        <v>207.11832494793873</v>
      </c>
      <c r="AW22">
        <v>0</v>
      </c>
      <c r="AX22">
        <v>0</v>
      </c>
      <c r="AY22">
        <v>0</v>
      </c>
      <c r="AZ22">
        <v>0</v>
      </c>
    </row>
    <row r="23" spans="1:76">
      <c r="A23" t="s">
        <v>66</v>
      </c>
      <c r="B23" t="s">
        <v>7</v>
      </c>
      <c r="C23" t="s">
        <v>156</v>
      </c>
      <c r="D23" t="s">
        <v>76</v>
      </c>
      <c r="E23" t="s">
        <v>5184</v>
      </c>
      <c r="F23" t="s">
        <v>77</v>
      </c>
      <c r="G23" t="s">
        <v>4992</v>
      </c>
      <c r="H23" t="s">
        <v>5169</v>
      </c>
      <c r="M23">
        <v>0.23100000000000001</v>
      </c>
      <c r="T23">
        <v>159.542551</v>
      </c>
      <c r="U23">
        <v>0</v>
      </c>
      <c r="V23">
        <v>1.478999999999985</v>
      </c>
      <c r="W23">
        <v>0</v>
      </c>
      <c r="X23">
        <v>0</v>
      </c>
      <c r="Y23">
        <v>0</v>
      </c>
      <c r="Z23">
        <v>10.235980893429684</v>
      </c>
      <c r="AA23">
        <v>10.235980893429684</v>
      </c>
      <c r="AB23">
        <v>10.235980893429684</v>
      </c>
      <c r="AC23">
        <v>10.235980893429684</v>
      </c>
      <c r="AD23">
        <v>20.080249956430936</v>
      </c>
      <c r="AE23">
        <v>9.8442690630012564</v>
      </c>
      <c r="AF23">
        <v>9.8442690630012564</v>
      </c>
      <c r="AG23">
        <v>19.624196498139757</v>
      </c>
      <c r="AH23">
        <v>29.747279281879603</v>
      </c>
      <c r="AI23">
        <v>29.747279281879603</v>
      </c>
      <c r="AJ23">
        <v>29.747279281879603</v>
      </c>
      <c r="AK23">
        <v>25.886781610114404</v>
      </c>
      <c r="AL23">
        <v>16.042512547113148</v>
      </c>
      <c r="AM23">
        <v>10.123082783739848</v>
      </c>
      <c r="AN23">
        <v>9.2651944122364753</v>
      </c>
      <c r="AO23">
        <v>9.2651944122364753</v>
      </c>
      <c r="AP23">
        <v>9.2651944122364753</v>
      </c>
      <c r="AQ23">
        <v>9.2651944122364753</v>
      </c>
      <c r="AR23">
        <v>9.2651944122364753</v>
      </c>
      <c r="AS23">
        <v>9.2651944122364753</v>
      </c>
      <c r="AT23">
        <v>9.2651944122364753</v>
      </c>
      <c r="AU23">
        <v>9.2651944122364753</v>
      </c>
      <c r="AV23">
        <v>9.2651944122364753</v>
      </c>
      <c r="AW23">
        <v>0</v>
      </c>
      <c r="AX23">
        <v>0</v>
      </c>
      <c r="AY23">
        <v>0</v>
      </c>
      <c r="AZ23">
        <v>0</v>
      </c>
    </row>
    <row r="24" spans="1:76">
      <c r="A24" t="s">
        <v>66</v>
      </c>
      <c r="B24" t="s">
        <v>7</v>
      </c>
      <c r="C24" t="s">
        <v>156</v>
      </c>
      <c r="D24" t="s">
        <v>5181</v>
      </c>
      <c r="E24" t="s">
        <v>5183</v>
      </c>
      <c r="F24" t="s">
        <v>4971</v>
      </c>
      <c r="G24" t="s">
        <v>4998</v>
      </c>
      <c r="H24" t="s">
        <v>5185</v>
      </c>
      <c r="M24">
        <v>0.23100000000000001</v>
      </c>
      <c r="P24">
        <v>323.02</v>
      </c>
      <c r="Q24">
        <v>362.56000000000006</v>
      </c>
      <c r="R24">
        <v>202.17999999999995</v>
      </c>
      <c r="S24">
        <v>0</v>
      </c>
      <c r="T24">
        <v>56.886852999999974</v>
      </c>
      <c r="U24">
        <v>1.4699999996992119E-4</v>
      </c>
      <c r="V24">
        <v>348.03900000000021</v>
      </c>
      <c r="W24">
        <v>0</v>
      </c>
      <c r="X24">
        <v>0</v>
      </c>
      <c r="Z24">
        <v>32.541208439720918</v>
      </c>
      <c r="AA24">
        <v>50.705921653592064</v>
      </c>
      <c r="AB24">
        <v>35.575317759527778</v>
      </c>
      <c r="AC24">
        <v>45.47665008356455</v>
      </c>
      <c r="AD24">
        <v>98.000729101570684</v>
      </c>
      <c r="AE24">
        <v>86.56175290142825</v>
      </c>
      <c r="AF24">
        <v>74.30241499152541</v>
      </c>
      <c r="AG24">
        <v>83.527643581621604</v>
      </c>
      <c r="AH24">
        <v>83.527643581621604</v>
      </c>
      <c r="AI24">
        <v>71.268305671718565</v>
      </c>
      <c r="AJ24">
        <v>71.268305671718565</v>
      </c>
      <c r="AK24">
        <v>87.535431707714565</v>
      </c>
      <c r="AL24">
        <v>67.253561177896813</v>
      </c>
      <c r="AM24">
        <v>63.537737422310741</v>
      </c>
      <c r="AN24">
        <v>48.407133528246248</v>
      </c>
      <c r="AO24">
        <v>50.382390544144208</v>
      </c>
      <c r="AP24">
        <v>92.902936242175628</v>
      </c>
      <c r="AQ24">
        <v>205.162274152078</v>
      </c>
      <c r="AR24">
        <v>205.162274152078</v>
      </c>
      <c r="AS24">
        <v>224.34615977466001</v>
      </c>
      <c r="AT24">
        <v>92.902936242175628</v>
      </c>
      <c r="AU24">
        <v>80.643598332272802</v>
      </c>
      <c r="AV24">
        <v>80.643598332272802</v>
      </c>
    </row>
    <row r="25" spans="1:76">
      <c r="A25" t="s">
        <v>66</v>
      </c>
      <c r="B25" t="s">
        <v>5187</v>
      </c>
      <c r="C25" t="s">
        <v>5188</v>
      </c>
      <c r="D25" t="s">
        <v>4967</v>
      </c>
      <c r="E25" t="s">
        <v>4968</v>
      </c>
      <c r="F25" t="s">
        <v>4973</v>
      </c>
      <c r="G25" t="s">
        <v>4983</v>
      </c>
      <c r="H25" t="s">
        <v>5444</v>
      </c>
      <c r="M25">
        <v>0.22050000000000003</v>
      </c>
      <c r="N25">
        <v>0</v>
      </c>
      <c r="O25">
        <v>0</v>
      </c>
      <c r="P25">
        <v>0</v>
      </c>
      <c r="Q25">
        <v>0</v>
      </c>
      <c r="R25">
        <v>5.538487500096811</v>
      </c>
      <c r="S25">
        <v>6.5198953128267361</v>
      </c>
      <c r="T25">
        <v>7.4176171870764511</v>
      </c>
      <c r="U25">
        <v>339.62300000000005</v>
      </c>
      <c r="V25">
        <v>4.4250000000000114</v>
      </c>
      <c r="W25">
        <v>283.99860577350512</v>
      </c>
      <c r="X25">
        <v>388.39539422649494</v>
      </c>
      <c r="Y25">
        <v>4798.2734444875359</v>
      </c>
      <c r="Z25">
        <v>8531.6992094490524</v>
      </c>
      <c r="AA25">
        <v>9013.9791777859118</v>
      </c>
      <c r="AB25">
        <v>7769.1149094243174</v>
      </c>
      <c r="AC25">
        <v>10606.26431200823</v>
      </c>
      <c r="AD25">
        <v>16799.384722406641</v>
      </c>
      <c r="AE25">
        <v>11714.255567484917</v>
      </c>
      <c r="AF25">
        <v>10096.232696152359</v>
      </c>
      <c r="AG25">
        <v>14196.2897175612</v>
      </c>
      <c r="AH25">
        <v>19131.0055563405</v>
      </c>
      <c r="AI25">
        <v>17512.982685007933</v>
      </c>
      <c r="AJ25">
        <v>17512.982685007933</v>
      </c>
      <c r="AK25">
        <v>15356.425476392538</v>
      </c>
      <c r="AL25">
        <v>11556.927889840355</v>
      </c>
      <c r="AM25">
        <v>8947.6934783351844</v>
      </c>
      <c r="AN25">
        <v>7885.5219139200972</v>
      </c>
      <c r="AO25">
        <v>8186.859503664924</v>
      </c>
      <c r="AP25">
        <v>10239.396492779204</v>
      </c>
      <c r="AQ25">
        <v>10829.812154641029</v>
      </c>
      <c r="AR25">
        <v>10829.812154641029</v>
      </c>
      <c r="AS25">
        <v>10829.812154641029</v>
      </c>
      <c r="AT25">
        <v>10239.396492779204</v>
      </c>
      <c r="AU25">
        <v>9648.9808309173804</v>
      </c>
      <c r="AV25">
        <v>9648.9808309173804</v>
      </c>
      <c r="AW25">
        <v>3010.6386032726364</v>
      </c>
      <c r="AX25">
        <v>3779.9241057295312</v>
      </c>
      <c r="AY25">
        <v>3779.9241057295312</v>
      </c>
      <c r="AZ25">
        <v>3010.6386032726364</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row>
    <row r="26" spans="1:76">
      <c r="A26" t="s">
        <v>66</v>
      </c>
      <c r="B26" t="s">
        <v>2623</v>
      </c>
      <c r="C26" t="s">
        <v>169</v>
      </c>
      <c r="D26" t="s">
        <v>4967</v>
      </c>
      <c r="E26" t="s">
        <v>4968</v>
      </c>
      <c r="F26" t="s">
        <v>4973</v>
      </c>
      <c r="G26" t="s">
        <v>4983</v>
      </c>
      <c r="H26" t="s">
        <v>5444</v>
      </c>
      <c r="M26">
        <v>8.5800000000000001E-2</v>
      </c>
      <c r="N26">
        <v>0</v>
      </c>
      <c r="O26">
        <v>0</v>
      </c>
      <c r="P26">
        <v>0</v>
      </c>
      <c r="Q26">
        <v>0</v>
      </c>
      <c r="R26">
        <v>0</v>
      </c>
      <c r="S26">
        <v>0</v>
      </c>
      <c r="T26">
        <v>0</v>
      </c>
      <c r="U26">
        <v>0</v>
      </c>
      <c r="V26">
        <v>0</v>
      </c>
      <c r="W26">
        <v>0</v>
      </c>
      <c r="X26">
        <v>0</v>
      </c>
      <c r="Y26">
        <v>0</v>
      </c>
      <c r="Z26">
        <v>0</v>
      </c>
      <c r="AA26">
        <v>0</v>
      </c>
      <c r="AB26">
        <v>0</v>
      </c>
      <c r="AC26">
        <v>0</v>
      </c>
      <c r="AD26">
        <v>0</v>
      </c>
      <c r="AE26">
        <v>1012.5</v>
      </c>
      <c r="AF26">
        <v>1012.5</v>
      </c>
      <c r="AG26">
        <v>1012.5</v>
      </c>
      <c r="AH26">
        <v>1012.5</v>
      </c>
      <c r="AI26">
        <v>1012.5</v>
      </c>
      <c r="AJ26">
        <v>1012.5</v>
      </c>
      <c r="AK26">
        <v>1012.5</v>
      </c>
      <c r="AL26">
        <v>1012.5</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row>
    <row r="27" spans="1:76">
      <c r="A27" t="s">
        <v>66</v>
      </c>
      <c r="B27" t="s">
        <v>9</v>
      </c>
      <c r="C27" t="s">
        <v>173</v>
      </c>
      <c r="D27" t="s">
        <v>4967</v>
      </c>
      <c r="E27" t="s">
        <v>4968</v>
      </c>
      <c r="F27" t="s">
        <v>4973</v>
      </c>
      <c r="G27" t="s">
        <v>4983</v>
      </c>
      <c r="H27" t="s">
        <v>5444</v>
      </c>
      <c r="M27">
        <v>0.10500000000000001</v>
      </c>
      <c r="N27">
        <v>0</v>
      </c>
      <c r="O27">
        <v>0</v>
      </c>
      <c r="P27">
        <v>0</v>
      </c>
      <c r="Q27">
        <v>0</v>
      </c>
      <c r="R27">
        <v>0</v>
      </c>
      <c r="S27">
        <v>0</v>
      </c>
      <c r="T27">
        <v>0</v>
      </c>
      <c r="U27">
        <v>0</v>
      </c>
      <c r="V27">
        <v>0</v>
      </c>
      <c r="W27">
        <v>0</v>
      </c>
      <c r="X27">
        <v>0</v>
      </c>
      <c r="Y27">
        <v>0</v>
      </c>
      <c r="Z27">
        <v>95.472755545212536</v>
      </c>
      <c r="AA27">
        <v>107.31375839819241</v>
      </c>
      <c r="AB27">
        <v>113.38556922408308</v>
      </c>
      <c r="AC27">
        <v>109.41223033974336</v>
      </c>
      <c r="AD27">
        <v>211.11099964502171</v>
      </c>
      <c r="AE27">
        <v>88.039676897567148</v>
      </c>
      <c r="AF27">
        <v>92.959267758629963</v>
      </c>
      <c r="AG27">
        <v>211.23111839969729</v>
      </c>
      <c r="AH27">
        <v>337.4847770264123</v>
      </c>
      <c r="AI27">
        <v>342.40436788747525</v>
      </c>
      <c r="AJ27">
        <v>342.40436788747525</v>
      </c>
      <c r="AK27">
        <v>287.72889659657949</v>
      </c>
      <c r="AL27">
        <v>173.09154321892288</v>
      </c>
      <c r="AM27">
        <v>100.75638669795016</v>
      </c>
      <c r="AN27">
        <v>96.128734928356593</v>
      </c>
      <c r="AO27">
        <v>95.336077410056831</v>
      </c>
      <c r="AP27">
        <v>78.272864897212656</v>
      </c>
      <c r="AQ27">
        <v>73.353274036149827</v>
      </c>
      <c r="AR27">
        <v>73.353274036149827</v>
      </c>
      <c r="AS27">
        <v>49.066030732587109</v>
      </c>
      <c r="AT27">
        <v>48.082112560374497</v>
      </c>
      <c r="AU27">
        <v>53.001703421437313</v>
      </c>
      <c r="AV27">
        <v>58.905212454712725</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row>
    <row r="28" spans="1:76">
      <c r="A28" t="s">
        <v>66</v>
      </c>
      <c r="B28" t="s">
        <v>9</v>
      </c>
      <c r="C28" t="s">
        <v>173</v>
      </c>
      <c r="D28" t="s">
        <v>71</v>
      </c>
      <c r="E28" t="s">
        <v>4974</v>
      </c>
      <c r="F28" t="s">
        <v>30</v>
      </c>
      <c r="G28" t="s">
        <v>34</v>
      </c>
      <c r="H28" t="s">
        <v>32</v>
      </c>
      <c r="M28">
        <v>0.10500000000000001</v>
      </c>
      <c r="R28">
        <v>0</v>
      </c>
      <c r="S28">
        <v>0</v>
      </c>
      <c r="T28">
        <v>0</v>
      </c>
      <c r="U28">
        <v>0</v>
      </c>
      <c r="V28">
        <v>0</v>
      </c>
      <c r="W28">
        <v>0</v>
      </c>
      <c r="X28">
        <v>0</v>
      </c>
      <c r="Y28">
        <v>0</v>
      </c>
      <c r="Z28">
        <v>55.307789873778503</v>
      </c>
      <c r="AA28">
        <v>55.307789873778503</v>
      </c>
      <c r="AB28">
        <v>55.307789873778503</v>
      </c>
      <c r="AC28">
        <v>55.307789873778503</v>
      </c>
      <c r="AD28">
        <v>108.49905414693626</v>
      </c>
      <c r="AE28">
        <v>53.191264273157771</v>
      </c>
      <c r="AF28">
        <v>53.191264273157771</v>
      </c>
      <c r="AG28">
        <v>106.03487322426874</v>
      </c>
      <c r="AH28">
        <v>160.73264389296253</v>
      </c>
      <c r="AI28">
        <v>160.73264389296253</v>
      </c>
      <c r="AJ28">
        <v>160.73264389296253</v>
      </c>
      <c r="AK28">
        <v>139.87332457015557</v>
      </c>
      <c r="AL28">
        <v>86.68206029699779</v>
      </c>
      <c r="AM28">
        <v>54.697770668693799</v>
      </c>
      <c r="AN28">
        <v>50.062366374736712</v>
      </c>
      <c r="AO28">
        <v>50.062366374736712</v>
      </c>
      <c r="AP28">
        <v>50.062366374736712</v>
      </c>
      <c r="AQ28">
        <v>50.062366374736712</v>
      </c>
      <c r="AR28">
        <v>50.062366374736712</v>
      </c>
      <c r="AS28">
        <v>50.062366374736712</v>
      </c>
      <c r="AT28">
        <v>50.062366374736712</v>
      </c>
      <c r="AU28">
        <v>50.062366374736712</v>
      </c>
      <c r="AV28">
        <v>50.062366374736712</v>
      </c>
      <c r="AW28">
        <v>0</v>
      </c>
      <c r="AX28">
        <v>0</v>
      </c>
      <c r="AY28">
        <v>0</v>
      </c>
      <c r="AZ28">
        <v>0</v>
      </c>
    </row>
    <row r="29" spans="1:76">
      <c r="A29" t="s">
        <v>66</v>
      </c>
      <c r="B29" t="s">
        <v>9</v>
      </c>
      <c r="C29" t="s">
        <v>173</v>
      </c>
      <c r="D29" t="s">
        <v>73</v>
      </c>
      <c r="E29" t="s">
        <v>4975</v>
      </c>
      <c r="F29" t="s">
        <v>68</v>
      </c>
      <c r="G29" t="s">
        <v>4976</v>
      </c>
      <c r="H29" t="s">
        <v>69</v>
      </c>
      <c r="M29">
        <v>0.10500000000000001</v>
      </c>
      <c r="T29">
        <v>0</v>
      </c>
      <c r="U29">
        <v>0</v>
      </c>
      <c r="V29">
        <v>0</v>
      </c>
      <c r="W29">
        <v>0</v>
      </c>
      <c r="X29">
        <v>0</v>
      </c>
      <c r="Y29">
        <v>0</v>
      </c>
      <c r="Z29">
        <v>15.890502221940654</v>
      </c>
      <c r="AA29">
        <v>15.890502221940654</v>
      </c>
      <c r="AB29">
        <v>15.890502221940654</v>
      </c>
      <c r="AC29">
        <v>15.890502221940654</v>
      </c>
      <c r="AD29">
        <v>31.172904665600285</v>
      </c>
      <c r="AE29">
        <v>15.282402443659633</v>
      </c>
      <c r="AF29">
        <v>15.282402443659633</v>
      </c>
      <c r="AG29">
        <v>30.464919904027369</v>
      </c>
      <c r="AH29">
        <v>46.180157275285197</v>
      </c>
      <c r="AI29">
        <v>46.180157275285197</v>
      </c>
      <c r="AJ29">
        <v>46.180157275285197</v>
      </c>
      <c r="AK29">
        <v>40.187058277771612</v>
      </c>
      <c r="AL29">
        <v>24.904655834111978</v>
      </c>
      <c r="AM29">
        <v>15.715237371257828</v>
      </c>
      <c r="AN29">
        <v>14.383437594032593</v>
      </c>
      <c r="AO29">
        <v>14.383437594032593</v>
      </c>
      <c r="AP29">
        <v>14.383437594032593</v>
      </c>
      <c r="AQ29">
        <v>14.383437594032593</v>
      </c>
      <c r="AR29">
        <v>14.383437594032593</v>
      </c>
      <c r="AS29">
        <v>14.383437594032593</v>
      </c>
      <c r="AT29">
        <v>14.383437594032593</v>
      </c>
      <c r="AU29">
        <v>14.383437594032593</v>
      </c>
      <c r="AV29">
        <v>14.383437594032593</v>
      </c>
      <c r="AW29">
        <v>0</v>
      </c>
      <c r="AX29">
        <v>0</v>
      </c>
      <c r="AY29">
        <v>0</v>
      </c>
      <c r="AZ29">
        <v>0</v>
      </c>
    </row>
    <row r="30" spans="1:76">
      <c r="A30" t="s">
        <v>66</v>
      </c>
      <c r="B30" t="s">
        <v>9</v>
      </c>
      <c r="C30" t="s">
        <v>173</v>
      </c>
      <c r="D30" t="s">
        <v>5181</v>
      </c>
      <c r="E30" t="s">
        <v>5183</v>
      </c>
      <c r="F30" t="s">
        <v>4971</v>
      </c>
      <c r="G30" t="s">
        <v>4998</v>
      </c>
      <c r="H30" t="s">
        <v>5185</v>
      </c>
      <c r="M30">
        <v>0.10500000000000001</v>
      </c>
      <c r="P30">
        <v>0</v>
      </c>
      <c r="Q30">
        <v>0</v>
      </c>
      <c r="R30">
        <v>0</v>
      </c>
      <c r="S30">
        <v>0</v>
      </c>
      <c r="T30">
        <v>0</v>
      </c>
      <c r="U30">
        <v>0</v>
      </c>
      <c r="V30">
        <v>0</v>
      </c>
      <c r="W30">
        <v>0</v>
      </c>
      <c r="X30">
        <v>0</v>
      </c>
      <c r="Z30">
        <v>32.188952359068296</v>
      </c>
      <c r="AA30">
        <v>20.347949506088426</v>
      </c>
      <c r="AB30">
        <v>14.276138680197745</v>
      </c>
      <c r="AC30">
        <v>18.249477564537479</v>
      </c>
      <c r="AD30">
        <v>39.327041542441734</v>
      </c>
      <c r="AE30">
        <v>34.736656385615447</v>
      </c>
      <c r="AF30">
        <v>29.817065524552632</v>
      </c>
      <c r="AG30">
        <v>33.519088472006594</v>
      </c>
      <c r="AH30">
        <v>33.519088472006594</v>
      </c>
      <c r="AI30">
        <v>28.599497610943704</v>
      </c>
      <c r="AJ30">
        <v>28.599497610943704</v>
      </c>
      <c r="AK30">
        <v>35.127387222159939</v>
      </c>
      <c r="AL30">
        <v>26.988407316633978</v>
      </c>
      <c r="AM30">
        <v>25.497271928764874</v>
      </c>
      <c r="AN30">
        <v>19.425461102874113</v>
      </c>
      <c r="AO30">
        <v>20.218118621173875</v>
      </c>
      <c r="AP30">
        <v>37.281331134018053</v>
      </c>
      <c r="AQ30">
        <v>42.200921995080868</v>
      </c>
      <c r="AR30">
        <v>42.200921995080868</v>
      </c>
      <c r="AS30">
        <v>66.488165298643594</v>
      </c>
      <c r="AT30">
        <v>67.472083470856205</v>
      </c>
      <c r="AU30">
        <v>62.55249260979339</v>
      </c>
      <c r="AV30">
        <v>56.648983576517978</v>
      </c>
    </row>
    <row r="31" spans="1:76">
      <c r="A31" t="s">
        <v>66</v>
      </c>
      <c r="B31" t="s">
        <v>2624</v>
      </c>
      <c r="C31" t="s">
        <v>184</v>
      </c>
      <c r="D31" t="s">
        <v>4967</v>
      </c>
      <c r="E31" t="s">
        <v>4968</v>
      </c>
      <c r="F31" t="s">
        <v>4973</v>
      </c>
      <c r="G31" t="s">
        <v>4983</v>
      </c>
      <c r="H31" t="s">
        <v>5444</v>
      </c>
      <c r="M31">
        <v>0.23100000000000001</v>
      </c>
      <c r="N31">
        <v>0</v>
      </c>
      <c r="O31">
        <v>0</v>
      </c>
      <c r="P31">
        <v>0</v>
      </c>
      <c r="Q31">
        <v>0</v>
      </c>
      <c r="R31">
        <v>0</v>
      </c>
      <c r="S31">
        <v>0</v>
      </c>
      <c r="T31">
        <v>0</v>
      </c>
      <c r="U31">
        <v>0</v>
      </c>
      <c r="V31">
        <v>0</v>
      </c>
      <c r="W31">
        <v>0</v>
      </c>
      <c r="X31">
        <v>0</v>
      </c>
      <c r="Y31">
        <v>0</v>
      </c>
      <c r="Z31">
        <v>0</v>
      </c>
      <c r="AA31">
        <v>0</v>
      </c>
      <c r="AB31">
        <v>0</v>
      </c>
      <c r="AC31">
        <v>0</v>
      </c>
      <c r="AD31">
        <v>0</v>
      </c>
      <c r="AE31">
        <v>173.15375</v>
      </c>
      <c r="AF31">
        <v>173.15375</v>
      </c>
      <c r="AG31">
        <v>173.15375</v>
      </c>
      <c r="AH31">
        <v>173.15375</v>
      </c>
      <c r="AI31">
        <v>173.15375</v>
      </c>
      <c r="AJ31">
        <v>173.15375</v>
      </c>
      <c r="AK31">
        <v>173.15375</v>
      </c>
      <c r="AL31">
        <v>173.15375</v>
      </c>
      <c r="AM31">
        <v>0</v>
      </c>
      <c r="AN31">
        <v>0</v>
      </c>
      <c r="AO31">
        <v>0</v>
      </c>
      <c r="AP31">
        <v>0</v>
      </c>
      <c r="AQ31">
        <v>173.15375</v>
      </c>
      <c r="AR31">
        <v>173.15375</v>
      </c>
      <c r="AS31">
        <v>173.15375</v>
      </c>
      <c r="AT31">
        <v>173.15375</v>
      </c>
      <c r="AU31">
        <v>173.15375</v>
      </c>
      <c r="AV31">
        <v>173.15375</v>
      </c>
      <c r="AW31">
        <v>173.15375</v>
      </c>
      <c r="AX31">
        <v>173.15375</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row>
    <row r="32" spans="1:76">
      <c r="A32" t="s">
        <v>66</v>
      </c>
      <c r="B32" t="s">
        <v>12</v>
      </c>
      <c r="C32" t="s">
        <v>200</v>
      </c>
      <c r="D32" t="s">
        <v>4967</v>
      </c>
      <c r="E32" t="s">
        <v>4968</v>
      </c>
      <c r="F32" t="s">
        <v>4973</v>
      </c>
      <c r="G32" t="s">
        <v>4983</v>
      </c>
      <c r="H32" t="s">
        <v>5444</v>
      </c>
      <c r="M32">
        <v>0.28125</v>
      </c>
      <c r="N32">
        <v>0</v>
      </c>
      <c r="O32">
        <v>0</v>
      </c>
      <c r="P32">
        <v>1194.615999691267</v>
      </c>
      <c r="Q32">
        <v>4977.2960003087319</v>
      </c>
      <c r="R32">
        <v>0</v>
      </c>
      <c r="S32">
        <v>0</v>
      </c>
      <c r="T32">
        <v>0</v>
      </c>
      <c r="U32">
        <v>0</v>
      </c>
      <c r="V32">
        <v>0</v>
      </c>
      <c r="Y32">
        <v>4367.3282702416082</v>
      </c>
      <c r="Z32">
        <v>7578.4364457613001</v>
      </c>
      <c r="AA32">
        <v>5494.3780669706657</v>
      </c>
      <c r="AB32">
        <v>5411.1230054307844</v>
      </c>
      <c r="AC32">
        <v>3331.0553018252181</v>
      </c>
      <c r="AD32">
        <v>5451.8411411144561</v>
      </c>
      <c r="AE32">
        <v>10505.322575319033</v>
      </c>
      <c r="AF32">
        <v>8333.0921467478965</v>
      </c>
      <c r="AG32">
        <v>7109.8213338901023</v>
      </c>
      <c r="AH32">
        <v>7109.8213338901023</v>
      </c>
      <c r="AI32">
        <v>2137.4723204497946</v>
      </c>
      <c r="AJ32">
        <v>2137.4723204497946</v>
      </c>
      <c r="AK32">
        <v>2121.826686075392</v>
      </c>
      <c r="AL32">
        <v>2151.2170087015093</v>
      </c>
      <c r="AM32">
        <v>2163.9383261346466</v>
      </c>
      <c r="AN32">
        <v>2215.7387418034723</v>
      </c>
      <c r="AO32">
        <v>2208.9763458546618</v>
      </c>
      <c r="AP32">
        <v>2063.4050284740401</v>
      </c>
      <c r="AQ32">
        <v>2021.4345424310688</v>
      </c>
      <c r="AR32">
        <v>2021.4345424310688</v>
      </c>
      <c r="AS32">
        <v>2021.4345424310688</v>
      </c>
      <c r="AT32">
        <v>2030.3398558216434</v>
      </c>
      <c r="AU32">
        <v>1847.8092685901452</v>
      </c>
      <c r="AV32">
        <v>1847.8092685901452</v>
      </c>
      <c r="AW32">
        <v>1967.0597758806646</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row>
    <row r="33" spans="1:76">
      <c r="A33" t="s">
        <v>66</v>
      </c>
      <c r="B33" t="s">
        <v>12</v>
      </c>
      <c r="C33" t="s">
        <v>200</v>
      </c>
      <c r="D33" t="s">
        <v>71</v>
      </c>
      <c r="E33" t="s">
        <v>4974</v>
      </c>
      <c r="F33" t="s">
        <v>30</v>
      </c>
      <c r="G33" t="s">
        <v>34</v>
      </c>
      <c r="H33" t="s">
        <v>32</v>
      </c>
      <c r="M33">
        <v>0.28125</v>
      </c>
      <c r="R33">
        <v>343</v>
      </c>
      <c r="S33">
        <v>762.91</v>
      </c>
      <c r="T33">
        <v>529.52099999999996</v>
      </c>
      <c r="U33">
        <v>1062.5190999999995</v>
      </c>
      <c r="V33">
        <v>1451.63</v>
      </c>
      <c r="W33">
        <v>1038.2800000000007</v>
      </c>
      <c r="X33">
        <v>0</v>
      </c>
      <c r="Y33">
        <v>77.718507430161409</v>
      </c>
      <c r="Z33">
        <v>53.051353118298181</v>
      </c>
      <c r="AA33">
        <v>82.664961868777638</v>
      </c>
      <c r="AB33">
        <v>57.997807556914402</v>
      </c>
      <c r="AC33">
        <v>74.139773471828647</v>
      </c>
      <c r="AD33">
        <v>159.76884494160154</v>
      </c>
      <c r="AE33">
        <v>141.12008557454561</v>
      </c>
      <c r="AF33">
        <v>121.13390510864365</v>
      </c>
      <c r="AG33">
        <v>136.17363113592975</v>
      </c>
      <c r="AH33">
        <v>136.17363113592975</v>
      </c>
      <c r="AI33">
        <v>116.18745067002745</v>
      </c>
      <c r="AJ33">
        <v>116.18745067002745</v>
      </c>
      <c r="AK33">
        <v>109.64228415551347</v>
      </c>
      <c r="AL33">
        <v>109.64228415551347</v>
      </c>
      <c r="AM33">
        <v>103.58444280189198</v>
      </c>
      <c r="AN33">
        <v>78.917288490028412</v>
      </c>
      <c r="AO33">
        <v>82.13751485758668</v>
      </c>
      <c r="AP33">
        <v>151.45800394721513</v>
      </c>
      <c r="AQ33">
        <v>171.44418441311711</v>
      </c>
      <c r="AR33">
        <v>171.44418441311711</v>
      </c>
      <c r="AS33">
        <v>171.44418441311711</v>
      </c>
      <c r="AT33">
        <v>184.52317659961165</v>
      </c>
      <c r="AU33">
        <v>254.12385728784818</v>
      </c>
      <c r="AV33">
        <v>254.12385728784818</v>
      </c>
      <c r="AW33">
        <v>197.33723449490594</v>
      </c>
    </row>
    <row r="34" spans="1:76">
      <c r="A34" t="s">
        <v>66</v>
      </c>
      <c r="B34" t="s">
        <v>12</v>
      </c>
      <c r="C34" t="s">
        <v>200</v>
      </c>
      <c r="D34" t="s">
        <v>73</v>
      </c>
      <c r="E34" t="s">
        <v>4975</v>
      </c>
      <c r="F34" t="s">
        <v>68</v>
      </c>
      <c r="G34" t="s">
        <v>4976</v>
      </c>
      <c r="H34" t="s">
        <v>69</v>
      </c>
      <c r="M34">
        <v>0.28125</v>
      </c>
      <c r="R34">
        <v>1767</v>
      </c>
      <c r="S34">
        <v>1962.05</v>
      </c>
      <c r="T34">
        <v>-1431.28</v>
      </c>
      <c r="U34">
        <v>0</v>
      </c>
      <c r="V34">
        <v>838.3</v>
      </c>
      <c r="W34">
        <v>0</v>
      </c>
      <c r="X34">
        <v>0</v>
      </c>
      <c r="Y34">
        <v>8.5395234691199473</v>
      </c>
      <c r="Z34">
        <v>5.8291556284631039</v>
      </c>
      <c r="AA34">
        <v>9.0830280366189218</v>
      </c>
      <c r="AB34">
        <v>6.3726601959620792</v>
      </c>
      <c r="AC34">
        <v>8.1463007524538913</v>
      </c>
      <c r="AD34">
        <v>17.55501805331259</v>
      </c>
      <c r="AE34">
        <v>15.505937035794986</v>
      </c>
      <c r="AF34">
        <v>16.943025374494237</v>
      </c>
      <c r="AG34">
        <v>14.962432468296049</v>
      </c>
      <c r="AH34">
        <v>14.962432468296049</v>
      </c>
      <c r="AI34">
        <v>12.766398823414136</v>
      </c>
      <c r="AJ34">
        <v>12.766398823414136</v>
      </c>
      <c r="AK34">
        <v>12.047231601755694</v>
      </c>
      <c r="AL34">
        <v>12.047231601755694</v>
      </c>
      <c r="AM34">
        <v>11.381610501685779</v>
      </c>
      <c r="AN34">
        <v>8.6712426610288986</v>
      </c>
      <c r="AO34">
        <v>9.0250734222070346</v>
      </c>
      <c r="AP34">
        <v>16.641842748402599</v>
      </c>
      <c r="AQ34">
        <v>18.837876393284475</v>
      </c>
      <c r="AR34">
        <v>18.837876393284475</v>
      </c>
      <c r="AS34">
        <v>18.837876393284475</v>
      </c>
      <c r="AT34">
        <v>16.641842748402599</v>
      </c>
      <c r="AU34">
        <v>27.922520840006321</v>
      </c>
      <c r="AV34">
        <v>27.922520840006321</v>
      </c>
      <c r="AW34">
        <v>21.682942725254776</v>
      </c>
    </row>
    <row r="35" spans="1:76">
      <c r="A35" t="s">
        <v>66</v>
      </c>
      <c r="B35" t="s">
        <v>12</v>
      </c>
      <c r="C35" t="s">
        <v>200</v>
      </c>
      <c r="D35" t="s">
        <v>76</v>
      </c>
      <c r="E35" t="s">
        <v>5184</v>
      </c>
      <c r="F35" t="s">
        <v>77</v>
      </c>
      <c r="G35" t="s">
        <v>4992</v>
      </c>
      <c r="H35" t="s">
        <v>5169</v>
      </c>
      <c r="M35">
        <v>0.28125</v>
      </c>
      <c r="R35">
        <v>366</v>
      </c>
      <c r="S35">
        <v>979</v>
      </c>
      <c r="T35">
        <v>905</v>
      </c>
      <c r="U35">
        <v>1151.2905000000001</v>
      </c>
      <c r="V35">
        <v>226.93949999999995</v>
      </c>
      <c r="W35">
        <v>192.88230000000021</v>
      </c>
      <c r="X35">
        <v>872.57549999999947</v>
      </c>
      <c r="Y35">
        <v>7.8680141823489373</v>
      </c>
      <c r="Z35">
        <v>5.3707773415831372</v>
      </c>
      <c r="AA35">
        <v>8.3687800225878028</v>
      </c>
      <c r="AB35">
        <v>5.8715431818220027</v>
      </c>
      <c r="AC35">
        <v>7.6651141304894503</v>
      </c>
      <c r="AD35">
        <v>16.333972694853475</v>
      </c>
      <c r="AE35">
        <v>14.44602208907196</v>
      </c>
      <c r="AF35">
        <v>12.422674542182824</v>
      </c>
      <c r="AG35">
        <v>13.945256248833129</v>
      </c>
      <c r="AH35">
        <v>13.945256248833129</v>
      </c>
      <c r="AI35">
        <v>11.921908701943961</v>
      </c>
      <c r="AJ35">
        <v>11.921908701943961</v>
      </c>
      <c r="AK35">
        <v>11.259293519732601</v>
      </c>
      <c r="AL35">
        <v>11.259293519732601</v>
      </c>
      <c r="AM35">
        <v>10.646013835642627</v>
      </c>
      <c r="AN35">
        <v>8.1487769948767923</v>
      </c>
      <c r="AO35">
        <v>8.4747841142632563</v>
      </c>
      <c r="AP35">
        <v>15.492605342683992</v>
      </c>
      <c r="AQ35">
        <v>17.515952889573125</v>
      </c>
      <c r="AR35">
        <v>17.515952889573125</v>
      </c>
      <c r="AS35">
        <v>17.515952889573125</v>
      </c>
      <c r="AT35">
        <v>15.492605342683992</v>
      </c>
      <c r="AU35">
        <v>25.886222215125059</v>
      </c>
      <c r="AV35">
        <v>25.886222215125059</v>
      </c>
      <c r="AW35">
        <v>20.137296144921365</v>
      </c>
    </row>
    <row r="36" spans="1:76">
      <c r="A36" t="s">
        <v>66</v>
      </c>
      <c r="B36" t="s">
        <v>12</v>
      </c>
      <c r="C36" t="s">
        <v>200</v>
      </c>
      <c r="D36" t="s">
        <v>5181</v>
      </c>
      <c r="E36" t="s">
        <v>5183</v>
      </c>
      <c r="F36" t="s">
        <v>4971</v>
      </c>
      <c r="G36" t="s">
        <v>4998</v>
      </c>
      <c r="H36" t="s">
        <v>5185</v>
      </c>
      <c r="M36">
        <v>0.28125</v>
      </c>
      <c r="P36">
        <v>1935.6</v>
      </c>
      <c r="Q36">
        <v>2705.81</v>
      </c>
      <c r="R36">
        <v>752.8100000000004</v>
      </c>
      <c r="S36">
        <v>0</v>
      </c>
      <c r="T36">
        <v>4402.4379999999992</v>
      </c>
      <c r="U36">
        <v>3116.7651750000005</v>
      </c>
      <c r="V36">
        <v>1517.3968249999998</v>
      </c>
      <c r="W36">
        <v>1379</v>
      </c>
      <c r="X36">
        <v>1246.1500000000015</v>
      </c>
      <c r="Y36">
        <v>69.080903686954173</v>
      </c>
      <c r="Z36">
        <v>47.155247011414986</v>
      </c>
      <c r="AA36">
        <v>73.477611163265578</v>
      </c>
      <c r="AB36">
        <v>51.551954487726391</v>
      </c>
      <c r="AC36">
        <v>65.899908785334702</v>
      </c>
      <c r="AD36">
        <v>142.01219959743338</v>
      </c>
      <c r="AE36">
        <v>125.43605586648962</v>
      </c>
      <c r="AF36">
        <v>107.67113148119135</v>
      </c>
      <c r="AG36">
        <v>121.03934839017853</v>
      </c>
      <c r="AH36">
        <v>121.03934839017853</v>
      </c>
      <c r="AI36">
        <v>103.27442400487998</v>
      </c>
      <c r="AJ36">
        <v>103.27442400487998</v>
      </c>
      <c r="AK36">
        <v>126.84700729766637</v>
      </c>
      <c r="AL36">
        <v>97.456684671549098</v>
      </c>
      <c r="AM36">
        <v>92.072109376193296</v>
      </c>
      <c r="AN36">
        <v>70.146452700653811</v>
      </c>
      <c r="AO36">
        <v>73.008784401341501</v>
      </c>
      <c r="AP36">
        <v>134.62502213771813</v>
      </c>
      <c r="AQ36">
        <v>152.38994652301642</v>
      </c>
      <c r="AR36">
        <v>152.38994652301642</v>
      </c>
      <c r="AS36">
        <v>152.38994652301642</v>
      </c>
      <c r="AT36">
        <v>134.62502213771813</v>
      </c>
      <c r="AU36">
        <v>225.88063371693471</v>
      </c>
      <c r="AV36">
        <v>225.88063371693471</v>
      </c>
      <c r="AW36">
        <v>175.4052534043135</v>
      </c>
    </row>
    <row r="37" spans="1:76">
      <c r="A37" t="s">
        <v>66</v>
      </c>
      <c r="B37" t="s">
        <v>2626</v>
      </c>
      <c r="C37" t="s">
        <v>205</v>
      </c>
      <c r="D37" t="s">
        <v>4967</v>
      </c>
      <c r="E37" t="s">
        <v>4968</v>
      </c>
      <c r="F37" t="s">
        <v>4973</v>
      </c>
      <c r="G37" t="s">
        <v>4983</v>
      </c>
      <c r="H37" t="s">
        <v>5444</v>
      </c>
      <c r="M37">
        <v>0.27</v>
      </c>
      <c r="N37">
        <v>0</v>
      </c>
      <c r="O37">
        <v>0</v>
      </c>
      <c r="P37">
        <v>0</v>
      </c>
      <c r="Q37">
        <v>0</v>
      </c>
      <c r="R37">
        <v>0</v>
      </c>
      <c r="S37">
        <v>0</v>
      </c>
      <c r="T37">
        <v>0</v>
      </c>
      <c r="U37">
        <v>0</v>
      </c>
      <c r="V37">
        <v>0</v>
      </c>
      <c r="W37">
        <v>0</v>
      </c>
      <c r="X37">
        <v>0</v>
      </c>
      <c r="Y37">
        <v>0</v>
      </c>
      <c r="Z37">
        <v>0</v>
      </c>
      <c r="AA37">
        <v>0</v>
      </c>
      <c r="AB37">
        <v>0</v>
      </c>
      <c r="AC37">
        <v>0</v>
      </c>
      <c r="AD37">
        <v>0</v>
      </c>
      <c r="AE37">
        <v>60014.312500000007</v>
      </c>
      <c r="AF37">
        <v>60014.312500000007</v>
      </c>
      <c r="AG37">
        <v>60014.312500000007</v>
      </c>
      <c r="AH37">
        <v>60014.312500000007</v>
      </c>
      <c r="AI37">
        <v>60014.312500000007</v>
      </c>
      <c r="AJ37">
        <v>60014.312500000007</v>
      </c>
      <c r="AK37">
        <v>60014.312500000007</v>
      </c>
      <c r="AL37">
        <v>60014.312500000007</v>
      </c>
      <c r="AQ37">
        <v>60014.312500000007</v>
      </c>
      <c r="AR37">
        <v>60014.312500000007</v>
      </c>
      <c r="AS37">
        <v>60014.312500000007</v>
      </c>
      <c r="AT37">
        <v>60014.312500000007</v>
      </c>
      <c r="AU37">
        <v>60014.312500000007</v>
      </c>
      <c r="AV37">
        <v>60014.312500000007</v>
      </c>
      <c r="AW37">
        <v>60014.312500000007</v>
      </c>
      <c r="AX37">
        <v>60014.312500000007</v>
      </c>
      <c r="BF37">
        <v>0</v>
      </c>
      <c r="BG37">
        <v>0</v>
      </c>
      <c r="BH37">
        <v>0</v>
      </c>
      <c r="BI37">
        <v>0</v>
      </c>
      <c r="BJ37">
        <v>0</v>
      </c>
      <c r="BK37">
        <v>0</v>
      </c>
      <c r="BL37">
        <v>0</v>
      </c>
      <c r="BM37">
        <v>0</v>
      </c>
      <c r="BN37">
        <v>0</v>
      </c>
      <c r="BO37">
        <v>0</v>
      </c>
      <c r="BP37">
        <v>0</v>
      </c>
      <c r="BQ37">
        <v>0</v>
      </c>
      <c r="BR37">
        <v>0</v>
      </c>
      <c r="BS37">
        <v>0</v>
      </c>
      <c r="BT37">
        <v>0</v>
      </c>
      <c r="BU37">
        <v>0</v>
      </c>
      <c r="BV37">
        <v>0</v>
      </c>
      <c r="BW37">
        <v>0</v>
      </c>
      <c r="BX37">
        <v>0</v>
      </c>
    </row>
    <row r="38" spans="1:76">
      <c r="A38" t="s">
        <v>66</v>
      </c>
      <c r="B38" t="s">
        <v>2628</v>
      </c>
      <c r="C38" t="s">
        <v>220</v>
      </c>
      <c r="D38" t="s">
        <v>4967</v>
      </c>
      <c r="E38" t="s">
        <v>4968</v>
      </c>
      <c r="F38" t="s">
        <v>4973</v>
      </c>
      <c r="G38" t="s">
        <v>4983</v>
      </c>
      <c r="H38" t="s">
        <v>5444</v>
      </c>
      <c r="M38">
        <v>0.24881413816431169</v>
      </c>
      <c r="N38">
        <v>0</v>
      </c>
      <c r="O38">
        <v>0</v>
      </c>
      <c r="P38">
        <v>3004.1999715532347</v>
      </c>
      <c r="Q38">
        <v>7373.8000284467644</v>
      </c>
      <c r="Y38">
        <v>23479.421640188979</v>
      </c>
      <c r="Z38">
        <v>23479.421640188979</v>
      </c>
      <c r="AA38">
        <v>23479.421640188979</v>
      </c>
      <c r="AB38">
        <v>43714.64061829116</v>
      </c>
      <c r="AC38">
        <v>84185.07857449555</v>
      </c>
      <c r="AD38">
        <v>124655.51653069991</v>
      </c>
      <c r="AE38">
        <v>165125.95448690429</v>
      </c>
      <c r="AF38">
        <v>165125.95448690429</v>
      </c>
      <c r="AG38">
        <v>165125.95448690429</v>
      </c>
      <c r="AH38">
        <v>165125.95448690429</v>
      </c>
      <c r="AI38">
        <v>165125.95448690429</v>
      </c>
      <c r="AJ38">
        <v>165125.95448690429</v>
      </c>
      <c r="AK38">
        <v>165125.95448690429</v>
      </c>
      <c r="AL38">
        <v>165125.95448690429</v>
      </c>
      <c r="AM38">
        <v>165125.95448690429</v>
      </c>
      <c r="AN38">
        <v>165125.95448690429</v>
      </c>
      <c r="AO38">
        <v>165125.95448690429</v>
      </c>
      <c r="BI38">
        <v>0</v>
      </c>
      <c r="BJ38">
        <v>0</v>
      </c>
      <c r="BK38">
        <v>0</v>
      </c>
      <c r="BL38">
        <v>0</v>
      </c>
      <c r="BM38">
        <v>0</v>
      </c>
      <c r="BN38">
        <v>0</v>
      </c>
      <c r="BO38">
        <v>0</v>
      </c>
      <c r="BP38">
        <v>0</v>
      </c>
      <c r="BQ38">
        <v>0</v>
      </c>
      <c r="BR38">
        <v>0</v>
      </c>
      <c r="BS38">
        <v>0</v>
      </c>
      <c r="BT38">
        <v>0</v>
      </c>
      <c r="BU38">
        <v>0</v>
      </c>
      <c r="BV38">
        <v>0</v>
      </c>
      <c r="BW38">
        <v>0</v>
      </c>
      <c r="BX38">
        <v>0</v>
      </c>
    </row>
    <row r="39" spans="1:76">
      <c r="A39" t="s">
        <v>66</v>
      </c>
      <c r="B39" t="s">
        <v>2639</v>
      </c>
      <c r="C39" t="s">
        <v>248</v>
      </c>
      <c r="D39" t="s">
        <v>4967</v>
      </c>
      <c r="E39" t="s">
        <v>4968</v>
      </c>
      <c r="F39" t="s">
        <v>4973</v>
      </c>
      <c r="G39" t="s">
        <v>4983</v>
      </c>
      <c r="H39" t="s">
        <v>5444</v>
      </c>
      <c r="M39">
        <v>1.0000000000000002E-2</v>
      </c>
      <c r="N39">
        <v>0</v>
      </c>
      <c r="O39">
        <v>0</v>
      </c>
      <c r="P39">
        <v>0</v>
      </c>
      <c r="Q39">
        <v>0</v>
      </c>
      <c r="R39">
        <v>0</v>
      </c>
      <c r="S39">
        <v>0</v>
      </c>
      <c r="T39">
        <v>0</v>
      </c>
      <c r="U39">
        <v>0</v>
      </c>
      <c r="V39">
        <v>0</v>
      </c>
      <c r="W39">
        <v>0</v>
      </c>
      <c r="Y39">
        <v>3603.1057105263158</v>
      </c>
      <c r="Z39">
        <v>10061.767296052632</v>
      </c>
      <c r="AA39">
        <v>9638.2995328947381</v>
      </c>
      <c r="AB39">
        <v>9638.2995328947381</v>
      </c>
      <c r="AC39">
        <v>8350.9575328947376</v>
      </c>
      <c r="AD39">
        <v>6504.6380855263151</v>
      </c>
      <c r="AE39">
        <v>6152.0430427631582</v>
      </c>
      <c r="AF39">
        <v>9757.3442361842117</v>
      </c>
      <c r="AG39">
        <v>8984.5155684210531</v>
      </c>
      <c r="AH39">
        <v>9407.9833315789492</v>
      </c>
      <c r="AI39">
        <v>9944.3758315789473</v>
      </c>
      <c r="AJ39">
        <v>7796.0343842105258</v>
      </c>
      <c r="AK39">
        <v>4502.6361052631582</v>
      </c>
      <c r="AL39">
        <v>3342.3861052631587</v>
      </c>
      <c r="AM39">
        <v>2182.1361052631582</v>
      </c>
      <c r="AN39">
        <v>2182.1361052631582</v>
      </c>
      <c r="AO39">
        <v>3720.735644736842</v>
      </c>
      <c r="AP39">
        <v>3720.735644736842</v>
      </c>
      <c r="AQ39">
        <v>6490.7644078947369</v>
      </c>
      <c r="AR39">
        <v>9684.2609342105279</v>
      </c>
      <c r="AS39">
        <v>9684.2609342105279</v>
      </c>
      <c r="AT39">
        <v>9684.2609342105279</v>
      </c>
      <c r="AU39">
        <v>9684.2609342105279</v>
      </c>
      <c r="AV39">
        <v>6490.7644078947369</v>
      </c>
      <c r="AW39">
        <v>3720.735644736842</v>
      </c>
      <c r="AX39">
        <v>3720.735644736842</v>
      </c>
      <c r="AY39">
        <v>3720.735644736842</v>
      </c>
      <c r="AZ39">
        <v>3720.735644736842</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row>
    <row r="40" spans="1:76">
      <c r="A40" t="s">
        <v>66</v>
      </c>
      <c r="B40" t="s">
        <v>2640</v>
      </c>
      <c r="C40" t="s">
        <v>252</v>
      </c>
      <c r="D40" t="s">
        <v>4967</v>
      </c>
      <c r="E40" t="s">
        <v>4968</v>
      </c>
      <c r="F40" t="s">
        <v>4973</v>
      </c>
      <c r="G40" t="s">
        <v>4983</v>
      </c>
      <c r="H40" t="s">
        <v>5444</v>
      </c>
      <c r="M40">
        <v>0.27</v>
      </c>
      <c r="N40">
        <v>0</v>
      </c>
      <c r="O40">
        <v>0</v>
      </c>
      <c r="P40">
        <v>0</v>
      </c>
      <c r="Q40">
        <v>0</v>
      </c>
      <c r="R40">
        <v>0</v>
      </c>
      <c r="S40">
        <v>0</v>
      </c>
      <c r="T40">
        <v>0</v>
      </c>
      <c r="Y40">
        <v>449.27744360902261</v>
      </c>
      <c r="Z40">
        <v>826.59089390142015</v>
      </c>
      <c r="AA40">
        <v>787.64352548036754</v>
      </c>
      <c r="AB40">
        <v>787.64352548036754</v>
      </c>
      <c r="AC40">
        <v>669.24352548036757</v>
      </c>
      <c r="AD40">
        <v>499.43299916457818</v>
      </c>
      <c r="AE40">
        <v>470.28738512949042</v>
      </c>
      <c r="AF40">
        <v>588.45370091896416</v>
      </c>
      <c r="AG40">
        <v>517.37475355054312</v>
      </c>
      <c r="AH40">
        <v>556.32212197159572</v>
      </c>
      <c r="AI40">
        <v>605.65545530492909</v>
      </c>
      <c r="AJ40">
        <v>514.77826232247298</v>
      </c>
      <c r="AK40">
        <v>318.58738512949043</v>
      </c>
      <c r="AL40">
        <v>318.58738512949043</v>
      </c>
      <c r="AM40">
        <v>318.58738512949043</v>
      </c>
      <c r="AN40">
        <v>318.58738512949043</v>
      </c>
      <c r="AO40">
        <v>460.09615705931503</v>
      </c>
      <c r="AP40">
        <v>460.09615705931503</v>
      </c>
      <c r="AQ40">
        <v>499.04352548036763</v>
      </c>
      <c r="AR40">
        <v>576.93826232247284</v>
      </c>
      <c r="AS40">
        <v>576.93826232247295</v>
      </c>
      <c r="AT40">
        <v>576.93826232247284</v>
      </c>
      <c r="AU40">
        <v>576.93826232247295</v>
      </c>
      <c r="AV40">
        <v>499.04352548036763</v>
      </c>
      <c r="AW40">
        <v>460.09615705931503</v>
      </c>
      <c r="AX40">
        <v>460.09615705931503</v>
      </c>
      <c r="AY40">
        <v>460.09615705931503</v>
      </c>
      <c r="AZ40">
        <v>460.09615705931503</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row>
    <row r="41" spans="1:76">
      <c r="A41" t="s">
        <v>66</v>
      </c>
      <c r="B41" t="s">
        <v>2641</v>
      </c>
      <c r="C41" t="s">
        <v>256</v>
      </c>
      <c r="D41" t="s">
        <v>4967</v>
      </c>
      <c r="E41" t="s">
        <v>4968</v>
      </c>
      <c r="F41" t="s">
        <v>4973</v>
      </c>
      <c r="G41" t="s">
        <v>4983</v>
      </c>
      <c r="H41" t="s">
        <v>5444</v>
      </c>
      <c r="M41">
        <v>0.252</v>
      </c>
      <c r="N41">
        <v>0</v>
      </c>
      <c r="O41">
        <v>0</v>
      </c>
      <c r="P41">
        <v>0</v>
      </c>
      <c r="Q41">
        <v>0</v>
      </c>
      <c r="R41">
        <v>0</v>
      </c>
      <c r="S41">
        <v>0</v>
      </c>
      <c r="T41">
        <v>0</v>
      </c>
      <c r="Y41">
        <v>163.45257533524727</v>
      </c>
      <c r="Z41">
        <v>512.54648407220998</v>
      </c>
      <c r="AA41">
        <v>493.33614110131123</v>
      </c>
      <c r="AB41">
        <v>493.33614110131123</v>
      </c>
      <c r="AC41">
        <v>434.93669846977895</v>
      </c>
      <c r="AD41">
        <v>351.1796031166603</v>
      </c>
      <c r="AE41">
        <v>334.33434229343777</v>
      </c>
      <c r="AF41">
        <v>553.13737703381116</v>
      </c>
      <c r="AG41">
        <v>518.0785011119209</v>
      </c>
      <c r="AH41">
        <v>537.28884408281965</v>
      </c>
      <c r="AI41">
        <v>561.6219451792914</v>
      </c>
      <c r="AJ41">
        <v>436.53838449719439</v>
      </c>
      <c r="AK41">
        <v>259.51005642178694</v>
      </c>
      <c r="AL41">
        <v>179.25062933845359</v>
      </c>
      <c r="AM41">
        <v>98.991202255120299</v>
      </c>
      <c r="AN41">
        <v>98.991202255120299</v>
      </c>
      <c r="AO41">
        <v>168.78878171605248</v>
      </c>
      <c r="AP41">
        <v>168.78878171605248</v>
      </c>
      <c r="AQ41">
        <v>350.32072906195128</v>
      </c>
      <c r="AR41">
        <v>551.06301937874878</v>
      </c>
      <c r="AS41">
        <v>551.06301937874878</v>
      </c>
      <c r="AT41">
        <v>551.06301937874878</v>
      </c>
      <c r="AU41">
        <v>551.06301937874878</v>
      </c>
      <c r="AV41">
        <v>350.32072906195128</v>
      </c>
      <c r="AW41">
        <v>168.78878171605248</v>
      </c>
      <c r="AX41">
        <v>168.78878171605248</v>
      </c>
      <c r="AY41">
        <v>168.78878171605248</v>
      </c>
      <c r="AZ41">
        <v>168.78878171605248</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row>
    <row r="42" spans="1:76">
      <c r="A42" t="s">
        <v>66</v>
      </c>
      <c r="B42" t="s">
        <v>2642</v>
      </c>
      <c r="C42" t="s">
        <v>261</v>
      </c>
      <c r="D42" t="s">
        <v>4967</v>
      </c>
      <c r="E42" t="s">
        <v>4968</v>
      </c>
      <c r="F42" t="s">
        <v>4973</v>
      </c>
      <c r="G42" t="s">
        <v>4983</v>
      </c>
      <c r="H42" t="s">
        <v>5444</v>
      </c>
      <c r="M42">
        <v>0.2205</v>
      </c>
      <c r="N42">
        <v>0</v>
      </c>
      <c r="O42">
        <v>0</v>
      </c>
      <c r="P42">
        <v>0</v>
      </c>
      <c r="Q42">
        <v>0</v>
      </c>
      <c r="R42">
        <v>0</v>
      </c>
      <c r="S42">
        <v>0</v>
      </c>
      <c r="T42">
        <v>0</v>
      </c>
      <c r="Y42">
        <v>3480.7577138637216</v>
      </c>
      <c r="Z42">
        <v>9739.2773444779414</v>
      </c>
      <c r="AA42">
        <v>9330.1889630634669</v>
      </c>
      <c r="AB42">
        <v>9330.1889630634669</v>
      </c>
      <c r="AC42">
        <v>8086.5602835634672</v>
      </c>
      <c r="AD42">
        <v>6302.9349405963621</v>
      </c>
      <c r="AE42">
        <v>5962.0222518378632</v>
      </c>
      <c r="AF42">
        <v>9463.7804843827107</v>
      </c>
      <c r="AG42">
        <v>8717.1941883012951</v>
      </c>
      <c r="AH42">
        <v>9126.2825697157696</v>
      </c>
      <c r="AI42">
        <v>9644.4611861741032</v>
      </c>
      <c r="AJ42">
        <v>7559.6295878736619</v>
      </c>
      <c r="AK42">
        <v>4368.6230062284885</v>
      </c>
      <c r="AL42">
        <v>3238.3309645618215</v>
      </c>
      <c r="AM42">
        <v>2108.0389228951544</v>
      </c>
      <c r="AN42">
        <v>2108.0389228951544</v>
      </c>
      <c r="AO42">
        <v>3594.3933753677425</v>
      </c>
      <c r="AP42">
        <v>3594.3933753677425</v>
      </c>
      <c r="AQ42">
        <v>6289.4539382822168</v>
      </c>
      <c r="AR42">
        <v>9393.6028826111633</v>
      </c>
      <c r="AS42">
        <v>9393.6028826111633</v>
      </c>
      <c r="AT42">
        <v>9393.6028826111633</v>
      </c>
      <c r="AU42">
        <v>9393.6028826111633</v>
      </c>
      <c r="AV42">
        <v>6289.4539382822168</v>
      </c>
      <c r="AW42">
        <v>3594.3933753677425</v>
      </c>
      <c r="AX42">
        <v>3594.3933753677425</v>
      </c>
      <c r="AY42">
        <v>3594.3933753677425</v>
      </c>
      <c r="AZ42">
        <v>3594.3933753677425</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row>
    <row r="43" spans="1:76">
      <c r="A43" t="s">
        <v>66</v>
      </c>
      <c r="B43" t="s">
        <v>2643</v>
      </c>
      <c r="C43" t="s">
        <v>265</v>
      </c>
      <c r="D43" t="s">
        <v>4967</v>
      </c>
      <c r="E43" t="s">
        <v>4968</v>
      </c>
      <c r="F43" t="s">
        <v>4973</v>
      </c>
      <c r="G43" t="s">
        <v>4983</v>
      </c>
      <c r="H43" t="s">
        <v>5444</v>
      </c>
      <c r="M43">
        <v>0.2205</v>
      </c>
      <c r="N43">
        <v>0</v>
      </c>
      <c r="O43">
        <v>0</v>
      </c>
      <c r="P43">
        <v>0</v>
      </c>
      <c r="Q43">
        <v>0</v>
      </c>
      <c r="R43">
        <v>0</v>
      </c>
      <c r="S43">
        <v>0</v>
      </c>
      <c r="T43">
        <v>0</v>
      </c>
      <c r="AC43">
        <v>2365.9870730537277</v>
      </c>
      <c r="AD43">
        <v>2365.9870730537277</v>
      </c>
      <c r="AE43">
        <v>2768.278710594846</v>
      </c>
      <c r="AF43">
        <v>3344.2393153097587</v>
      </c>
      <c r="AG43">
        <v>2999.2920445449558</v>
      </c>
      <c r="AH43">
        <v>2036.5152764528509</v>
      </c>
      <c r="AI43">
        <v>1689.0802593201752</v>
      </c>
      <c r="AJ43">
        <v>1496.5808760964908</v>
      </c>
      <c r="AK43">
        <v>863.13148300438593</v>
      </c>
      <c r="AL43">
        <v>634.22605537280697</v>
      </c>
      <c r="AM43">
        <v>550.94480537280697</v>
      </c>
      <c r="AN43">
        <v>550.94480537280697</v>
      </c>
      <c r="AO43">
        <v>947.77068941885955</v>
      </c>
      <c r="AP43">
        <v>947.77068941885955</v>
      </c>
      <c r="AQ43">
        <v>1225.4219476425437</v>
      </c>
      <c r="AR43">
        <v>1612.2913390899121</v>
      </c>
      <c r="AS43">
        <v>1612.2913390899121</v>
      </c>
      <c r="AT43">
        <v>1612.2913390899121</v>
      </c>
      <c r="AU43">
        <v>1612.2913390899121</v>
      </c>
      <c r="AV43">
        <v>1225.4219476425437</v>
      </c>
      <c r="AW43">
        <v>947.77068941885955</v>
      </c>
      <c r="AX43">
        <v>947.77068941885955</v>
      </c>
      <c r="AY43">
        <v>947.77068941885955</v>
      </c>
      <c r="AZ43">
        <v>947.77068941885955</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row>
    <row r="44" spans="1:76">
      <c r="A44" t="s">
        <v>66</v>
      </c>
      <c r="B44" t="s">
        <v>2650</v>
      </c>
      <c r="C44" t="s">
        <v>300</v>
      </c>
      <c r="D44" t="s">
        <v>4967</v>
      </c>
      <c r="E44" t="s">
        <v>4968</v>
      </c>
      <c r="F44" t="s">
        <v>4973</v>
      </c>
      <c r="G44" t="s">
        <v>4983</v>
      </c>
      <c r="H44" t="s">
        <v>5444</v>
      </c>
      <c r="M44">
        <v>0.2205</v>
      </c>
      <c r="N44">
        <v>0</v>
      </c>
      <c r="O44">
        <v>0</v>
      </c>
      <c r="P44">
        <v>0</v>
      </c>
      <c r="Q44">
        <v>0</v>
      </c>
      <c r="R44">
        <v>0</v>
      </c>
      <c r="S44">
        <v>0</v>
      </c>
      <c r="T44">
        <v>0</v>
      </c>
      <c r="AC44">
        <v>52.717874999999992</v>
      </c>
      <c r="AD44">
        <v>52.717874999999992</v>
      </c>
      <c r="AE44">
        <v>62.935687499999993</v>
      </c>
      <c r="AF44">
        <v>76.910137500000005</v>
      </c>
      <c r="AG44">
        <v>69.448574999999991</v>
      </c>
      <c r="AH44">
        <v>47.083574999999989</v>
      </c>
      <c r="AI44">
        <v>39.568199999999997</v>
      </c>
      <c r="AJ44">
        <v>34.646324999999997</v>
      </c>
      <c r="AK44">
        <v>20.186249999999998</v>
      </c>
      <c r="AL44">
        <v>14.476874999999994</v>
      </c>
      <c r="AM44">
        <v>11.917499999999997</v>
      </c>
      <c r="AN44">
        <v>11.917499999999997</v>
      </c>
      <c r="AO44">
        <v>20.501249999999995</v>
      </c>
      <c r="AP44">
        <v>20.501249999999995</v>
      </c>
      <c r="AQ44">
        <v>28.039987499999992</v>
      </c>
      <c r="AR44">
        <v>37.941224999999996</v>
      </c>
      <c r="AS44">
        <v>37.941224999999996</v>
      </c>
      <c r="AT44">
        <v>37.941224999999996</v>
      </c>
      <c r="AU44">
        <v>37.941224999999996</v>
      </c>
      <c r="AV44">
        <v>28.039987499999992</v>
      </c>
      <c r="AW44">
        <v>20.501249999999995</v>
      </c>
      <c r="AX44">
        <v>20.501249999999995</v>
      </c>
      <c r="AY44">
        <v>20.501249999999995</v>
      </c>
      <c r="AZ44">
        <v>20.501249999999995</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row>
    <row r="45" spans="1:76">
      <c r="A45" t="s">
        <v>66</v>
      </c>
      <c r="B45" t="s">
        <v>16</v>
      </c>
      <c r="C45" t="s">
        <v>308</v>
      </c>
      <c r="D45" t="s">
        <v>4967</v>
      </c>
      <c r="E45" t="s">
        <v>4968</v>
      </c>
      <c r="F45" t="s">
        <v>4973</v>
      </c>
      <c r="G45" t="s">
        <v>4983</v>
      </c>
      <c r="H45" t="s">
        <v>5444</v>
      </c>
      <c r="M45">
        <v>2.9055445630636247E-3</v>
      </c>
      <c r="N45">
        <v>0</v>
      </c>
      <c r="O45">
        <v>0</v>
      </c>
      <c r="P45">
        <v>4394.0691485833531</v>
      </c>
      <c r="Q45">
        <v>10785.229851416645</v>
      </c>
      <c r="R45">
        <v>0</v>
      </c>
      <c r="S45">
        <v>0</v>
      </c>
      <c r="T45">
        <v>0</v>
      </c>
      <c r="U45">
        <v>70.829698333334818</v>
      </c>
      <c r="V45">
        <v>6505.2123016666774</v>
      </c>
      <c r="W45">
        <v>0</v>
      </c>
      <c r="Y45">
        <v>17582.00643313121</v>
      </c>
      <c r="Z45">
        <v>19470.853030237711</v>
      </c>
      <c r="AA45">
        <v>23112.982991995515</v>
      </c>
      <c r="AB45">
        <v>42175.424313990865</v>
      </c>
      <c r="AC45">
        <v>29977.076541192579</v>
      </c>
      <c r="AD45">
        <v>30277.239186274528</v>
      </c>
      <c r="AE45">
        <v>30105.900495621121</v>
      </c>
      <c r="AF45">
        <v>29934.700775050365</v>
      </c>
      <c r="AG45">
        <v>39944.424355745854</v>
      </c>
      <c r="AH45">
        <v>47601.458396252143</v>
      </c>
      <c r="AI45">
        <v>54025.662949266174</v>
      </c>
      <c r="AJ45">
        <v>59868.967224739012</v>
      </c>
      <c r="AK45">
        <v>54410.689873358977</v>
      </c>
      <c r="AL45">
        <v>57077.356308675764</v>
      </c>
      <c r="AM45">
        <v>62813.011403886638</v>
      </c>
      <c r="AN45">
        <v>62813.011403886638</v>
      </c>
      <c r="AO45">
        <v>61282.056726178598</v>
      </c>
      <c r="AP45">
        <v>61445.543791943281</v>
      </c>
      <c r="AQ45">
        <v>59963.413503597207</v>
      </c>
      <c r="AR45">
        <v>58878.77818797854</v>
      </c>
      <c r="AS45">
        <v>74479.535793469462</v>
      </c>
      <c r="AT45">
        <v>67937.24515735227</v>
      </c>
      <c r="AU45">
        <v>73638.130579297824</v>
      </c>
      <c r="AV45">
        <v>73638.130579297824</v>
      </c>
      <c r="AW45">
        <v>73440.250708894164</v>
      </c>
      <c r="AX45">
        <v>70706.386471285892</v>
      </c>
      <c r="AY45">
        <v>69876.711875027395</v>
      </c>
      <c r="AZ45">
        <v>51676.369859538463</v>
      </c>
      <c r="BA45">
        <v>37438.491356853789</v>
      </c>
      <c r="BB45">
        <v>26870.741379284351</v>
      </c>
      <c r="BC45">
        <v>15355.259478113601</v>
      </c>
      <c r="BD45">
        <v>15355.259478113601</v>
      </c>
      <c r="BE45">
        <v>12446.445590468345</v>
      </c>
      <c r="BF45">
        <v>0</v>
      </c>
      <c r="BG45">
        <v>0</v>
      </c>
      <c r="BH45">
        <v>0</v>
      </c>
      <c r="BI45">
        <v>0</v>
      </c>
      <c r="BJ45">
        <v>0</v>
      </c>
      <c r="BK45">
        <v>0</v>
      </c>
      <c r="BL45">
        <v>0</v>
      </c>
      <c r="BM45">
        <v>0</v>
      </c>
      <c r="BN45">
        <v>0</v>
      </c>
      <c r="BO45">
        <v>0</v>
      </c>
      <c r="BP45">
        <v>0</v>
      </c>
      <c r="BQ45">
        <v>0</v>
      </c>
      <c r="BR45">
        <v>0</v>
      </c>
      <c r="BS45">
        <v>0</v>
      </c>
      <c r="BT45">
        <v>0</v>
      </c>
      <c r="BU45">
        <v>0</v>
      </c>
      <c r="BV45">
        <v>0</v>
      </c>
      <c r="BW45">
        <v>0</v>
      </c>
      <c r="BX45">
        <v>0</v>
      </c>
    </row>
    <row r="46" spans="1:76">
      <c r="A46" t="s">
        <v>66</v>
      </c>
      <c r="B46" t="s">
        <v>16</v>
      </c>
      <c r="C46" t="s">
        <v>308</v>
      </c>
      <c r="D46" t="s">
        <v>72</v>
      </c>
      <c r="E46" t="s">
        <v>4974</v>
      </c>
      <c r="F46" t="s">
        <v>30</v>
      </c>
      <c r="G46" t="s">
        <v>34</v>
      </c>
      <c r="H46" t="s">
        <v>32</v>
      </c>
      <c r="M46">
        <v>2.9055445630636247E-3</v>
      </c>
      <c r="R46">
        <v>0</v>
      </c>
      <c r="S46">
        <v>0</v>
      </c>
      <c r="T46">
        <v>1353.0989999999999</v>
      </c>
      <c r="U46">
        <v>5832.6714000000029</v>
      </c>
      <c r="V46">
        <v>5603.6745999999948</v>
      </c>
      <c r="W46">
        <v>8092.3069999999989</v>
      </c>
      <c r="X46">
        <v>12165.103000000021</v>
      </c>
      <c r="Y46">
        <v>14872.544317880804</v>
      </c>
      <c r="Z46">
        <v>13689.501019867543</v>
      </c>
      <c r="AA46">
        <v>7436.2721589403909</v>
      </c>
      <c r="AB46">
        <v>7436.2721589403909</v>
      </c>
      <c r="AC46">
        <v>7436.2721589403909</v>
      </c>
      <c r="AD46">
        <v>7436.2721589403909</v>
      </c>
      <c r="AE46">
        <v>7436.2721589403909</v>
      </c>
      <c r="AF46">
        <v>5577.2041192052939</v>
      </c>
      <c r="AG46">
        <v>7436.2721589403909</v>
      </c>
      <c r="AH46">
        <v>5577.2041192052939</v>
      </c>
      <c r="AI46">
        <v>7436.2721589403909</v>
      </c>
      <c r="AJ46">
        <v>7436.2721589403909</v>
      </c>
      <c r="AK46">
        <v>7436.2721589403909</v>
      </c>
      <c r="AL46">
        <v>7436.2721589403909</v>
      </c>
      <c r="AM46">
        <v>7436.2721589403909</v>
      </c>
      <c r="AN46">
        <v>7436.2721589403909</v>
      </c>
      <c r="AO46">
        <v>7436.2721589403909</v>
      </c>
      <c r="AP46">
        <v>7436.2721589403909</v>
      </c>
      <c r="AQ46">
        <v>5577.2041192052939</v>
      </c>
      <c r="AR46">
        <v>6591.2412317880726</v>
      </c>
      <c r="AS46">
        <v>4056.1484503311344</v>
      </c>
      <c r="AT46">
        <v>12506.457721854396</v>
      </c>
      <c r="AU46">
        <v>4056.1484503311344</v>
      </c>
      <c r="AV46">
        <v>4056.1484503311344</v>
      </c>
      <c r="AW46">
        <v>4056.1484503311344</v>
      </c>
      <c r="AX46">
        <v>4056.1484503311344</v>
      </c>
      <c r="AY46">
        <v>2619.5958741721774</v>
      </c>
      <c r="AZ46">
        <v>0</v>
      </c>
    </row>
    <row r="47" spans="1:76">
      <c r="A47" t="s">
        <v>66</v>
      </c>
      <c r="B47" t="s">
        <v>16</v>
      </c>
      <c r="C47" t="s">
        <v>308</v>
      </c>
      <c r="D47" t="s">
        <v>74</v>
      </c>
      <c r="E47" t="s">
        <v>4975</v>
      </c>
      <c r="F47" t="s">
        <v>68</v>
      </c>
      <c r="G47" t="s">
        <v>4976</v>
      </c>
      <c r="H47" t="s">
        <v>69</v>
      </c>
      <c r="M47">
        <v>2.9055445630636247E-3</v>
      </c>
      <c r="R47">
        <v>1124.54</v>
      </c>
      <c r="S47">
        <v>6547.55</v>
      </c>
      <c r="T47">
        <v>5140.7640000000001</v>
      </c>
      <c r="U47">
        <v>10127.77</v>
      </c>
      <c r="V47">
        <v>12070.26</v>
      </c>
      <c r="W47">
        <v>9680.1299999999992</v>
      </c>
      <c r="X47">
        <v>9210.07</v>
      </c>
      <c r="Y47">
        <v>24547.550133802863</v>
      </c>
      <c r="Z47">
        <v>16470.517063380226</v>
      </c>
      <c r="AA47">
        <v>16470.517063380226</v>
      </c>
      <c r="AB47">
        <v>17796.597119718364</v>
      </c>
      <c r="AC47">
        <v>14300.567880281682</v>
      </c>
      <c r="AD47">
        <v>12251.171429577467</v>
      </c>
      <c r="AE47">
        <v>12251.171429577467</v>
      </c>
      <c r="AF47">
        <v>5741.323880281685</v>
      </c>
    </row>
    <row r="48" spans="1:76">
      <c r="A48" t="s">
        <v>66</v>
      </c>
      <c r="B48" t="s">
        <v>16</v>
      </c>
      <c r="C48" t="s">
        <v>308</v>
      </c>
      <c r="D48" t="s">
        <v>5182</v>
      </c>
      <c r="E48" t="s">
        <v>5183</v>
      </c>
      <c r="F48" t="s">
        <v>4971</v>
      </c>
      <c r="G48" t="s">
        <v>4998</v>
      </c>
      <c r="H48" t="s">
        <v>5185</v>
      </c>
      <c r="M48">
        <v>2.9055445630636247E-3</v>
      </c>
      <c r="P48">
        <v>0</v>
      </c>
      <c r="Q48">
        <v>0</v>
      </c>
      <c r="R48">
        <v>0</v>
      </c>
      <c r="S48">
        <v>0</v>
      </c>
      <c r="T48">
        <v>0</v>
      </c>
      <c r="U48">
        <v>1400.3529016666666</v>
      </c>
      <c r="V48">
        <v>834.56409833333328</v>
      </c>
      <c r="W48">
        <v>3012.3340000000003</v>
      </c>
      <c r="X48">
        <v>5853.5390000000007</v>
      </c>
      <c r="Y48">
        <v>5458.2773513800439</v>
      </c>
      <c r="Z48">
        <v>5458.2773513800439</v>
      </c>
      <c r="AA48">
        <v>5458.2773513800439</v>
      </c>
      <c r="AB48">
        <v>5458.2773513800439</v>
      </c>
      <c r="AC48">
        <v>10408.80797239915</v>
      </c>
      <c r="AD48">
        <v>10408.80797239915</v>
      </c>
      <c r="AE48">
        <v>12947.541624203815</v>
      </c>
      <c r="AF48">
        <v>12947.541624203815</v>
      </c>
      <c r="AG48">
        <v>6854.5808598726107</v>
      </c>
      <c r="AH48">
        <v>9393.3145116772885</v>
      </c>
      <c r="AI48">
        <v>9393.3145116772885</v>
      </c>
      <c r="AJ48">
        <v>9139.4411464968198</v>
      </c>
      <c r="AK48">
        <v>14597.718497876855</v>
      </c>
      <c r="AL48">
        <v>1650.1768736730355</v>
      </c>
    </row>
    <row r="49" spans="1:76">
      <c r="A49" t="s">
        <v>66</v>
      </c>
      <c r="B49" t="s">
        <v>21</v>
      </c>
      <c r="C49" t="s">
        <v>328</v>
      </c>
      <c r="D49" t="s">
        <v>4967</v>
      </c>
      <c r="E49" t="s">
        <v>4968</v>
      </c>
      <c r="F49" t="s">
        <v>4973</v>
      </c>
      <c r="G49" t="s">
        <v>4983</v>
      </c>
      <c r="H49" t="s">
        <v>5444</v>
      </c>
      <c r="M49">
        <v>0.43665879629148224</v>
      </c>
      <c r="N49">
        <v>0</v>
      </c>
      <c r="O49">
        <v>0</v>
      </c>
      <c r="P49">
        <v>483.00342020770944</v>
      </c>
      <c r="Q49">
        <v>1185.5304797922906</v>
      </c>
      <c r="R49">
        <v>76.717769065638834</v>
      </c>
      <c r="S49">
        <v>0</v>
      </c>
      <c r="T49">
        <v>0</v>
      </c>
      <c r="U49">
        <v>452.93244999274975</v>
      </c>
      <c r="V49">
        <v>820.74815000724857</v>
      </c>
      <c r="W49">
        <v>0</v>
      </c>
      <c r="X49">
        <v>1782.8544197116555</v>
      </c>
      <c r="Y49">
        <v>3185.7075630290119</v>
      </c>
      <c r="Z49">
        <v>3813.3360201030455</v>
      </c>
      <c r="AA49">
        <v>4690.5450778416398</v>
      </c>
      <c r="AB49">
        <v>8352.1636185912121</v>
      </c>
      <c r="AC49">
        <v>7403.1933968691665</v>
      </c>
      <c r="AD49">
        <v>7655.8003893463665</v>
      </c>
      <c r="AE49">
        <v>7587.5794984154345</v>
      </c>
      <c r="AF49">
        <v>7422.1288948134215</v>
      </c>
      <c r="AG49">
        <v>8992.0999903226584</v>
      </c>
      <c r="AH49">
        <v>10284.611285646082</v>
      </c>
      <c r="AI49">
        <v>11538.595994380892</v>
      </c>
      <c r="AJ49">
        <v>12547.257323084821</v>
      </c>
      <c r="AK49">
        <v>12161.020961089067</v>
      </c>
      <c r="AL49">
        <v>10754.891931859167</v>
      </c>
      <c r="AM49">
        <v>11188.481507023896</v>
      </c>
      <c r="AN49">
        <v>11188.481507023896</v>
      </c>
      <c r="AO49">
        <v>10904.104233829519</v>
      </c>
      <c r="AP49">
        <v>11197.315939746015</v>
      </c>
      <c r="AQ49">
        <v>11365.207479675821</v>
      </c>
      <c r="AR49">
        <v>11130.338117182217</v>
      </c>
      <c r="AS49">
        <v>12937.261171929307</v>
      </c>
      <c r="AT49">
        <v>12980.290422353819</v>
      </c>
      <c r="AU49">
        <v>12772.001027797161</v>
      </c>
      <c r="AV49">
        <v>12772.001027797161</v>
      </c>
      <c r="AW49">
        <v>12600.897126976637</v>
      </c>
      <c r="AX49">
        <v>12987.35398376366</v>
      </c>
      <c r="AY49">
        <v>12882.414745739146</v>
      </c>
      <c r="AZ49">
        <v>9591.3426809345256</v>
      </c>
      <c r="BA49">
        <v>6946.6340402267906</v>
      </c>
      <c r="BB49">
        <v>5292.6566451144672</v>
      </c>
      <c r="BC49">
        <v>3650.722892595375</v>
      </c>
      <c r="BD49">
        <v>3650.722892595375</v>
      </c>
      <c r="BE49">
        <v>3110.4060735260537</v>
      </c>
      <c r="BF49">
        <v>0</v>
      </c>
      <c r="BG49">
        <v>0</v>
      </c>
      <c r="BH49">
        <v>0</v>
      </c>
      <c r="BI49">
        <v>0</v>
      </c>
      <c r="BJ49">
        <v>0</v>
      </c>
      <c r="BK49">
        <v>0</v>
      </c>
      <c r="BL49">
        <v>0</v>
      </c>
      <c r="BM49">
        <v>0</v>
      </c>
      <c r="BN49">
        <v>0</v>
      </c>
      <c r="BO49">
        <v>0</v>
      </c>
      <c r="BP49">
        <v>0</v>
      </c>
      <c r="BQ49">
        <v>0</v>
      </c>
      <c r="BR49">
        <v>0</v>
      </c>
      <c r="BS49">
        <v>0</v>
      </c>
      <c r="BT49">
        <v>0</v>
      </c>
      <c r="BU49">
        <v>0</v>
      </c>
      <c r="BV49">
        <v>0</v>
      </c>
      <c r="BW49">
        <v>0</v>
      </c>
      <c r="BX49">
        <v>0</v>
      </c>
    </row>
    <row r="50" spans="1:76">
      <c r="A50" t="s">
        <v>66</v>
      </c>
      <c r="B50" t="s">
        <v>21</v>
      </c>
      <c r="C50" t="s">
        <v>328</v>
      </c>
      <c r="D50" t="s">
        <v>72</v>
      </c>
      <c r="E50" t="s">
        <v>4974</v>
      </c>
      <c r="F50" t="s">
        <v>30</v>
      </c>
      <c r="G50" t="s">
        <v>34</v>
      </c>
      <c r="H50" t="s">
        <v>32</v>
      </c>
      <c r="M50">
        <v>0.43665879629148224</v>
      </c>
      <c r="R50">
        <v>0</v>
      </c>
      <c r="S50">
        <v>0</v>
      </c>
      <c r="T50">
        <v>230.51300000000001</v>
      </c>
      <c r="U50">
        <v>683.12693500724981</v>
      </c>
      <c r="V50">
        <v>1350.4244649927509</v>
      </c>
      <c r="W50">
        <v>1018.4710000000005</v>
      </c>
      <c r="X50">
        <v>1508.8660000000013</v>
      </c>
      <c r="Y50">
        <v>907.18159540838894</v>
      </c>
      <c r="Z50">
        <v>835.01942304635702</v>
      </c>
      <c r="AA50">
        <v>453.59079770419379</v>
      </c>
      <c r="AB50">
        <v>453.59079770419379</v>
      </c>
      <c r="AC50">
        <v>453.59079770419379</v>
      </c>
      <c r="AD50">
        <v>453.59079770419379</v>
      </c>
      <c r="AE50">
        <v>453.59079770419379</v>
      </c>
      <c r="AF50">
        <v>340.19309827814538</v>
      </c>
      <c r="AG50">
        <v>453.59079770419379</v>
      </c>
      <c r="AH50">
        <v>340.19309827814538</v>
      </c>
      <c r="AI50">
        <v>453.59079770419379</v>
      </c>
      <c r="AJ50">
        <v>453.59079770419379</v>
      </c>
      <c r="AK50">
        <v>453.59079770419379</v>
      </c>
      <c r="AL50">
        <v>453.59079770419379</v>
      </c>
      <c r="AM50">
        <v>453.59079770419379</v>
      </c>
      <c r="AN50">
        <v>453.59079770419379</v>
      </c>
      <c r="AO50">
        <v>453.59079770419379</v>
      </c>
      <c r="AP50">
        <v>453.59079770419379</v>
      </c>
      <c r="AQ50">
        <v>340.19309827814538</v>
      </c>
      <c r="AR50">
        <v>402.04638887417173</v>
      </c>
      <c r="AS50">
        <v>247.41316238410644</v>
      </c>
      <c r="AT50">
        <v>762.8572506843359</v>
      </c>
      <c r="AU50">
        <v>247.41316238410644</v>
      </c>
      <c r="AV50">
        <v>247.41316238410644</v>
      </c>
      <c r="AW50">
        <v>247.41316238410644</v>
      </c>
      <c r="AX50">
        <v>247.41316238410644</v>
      </c>
      <c r="AY50">
        <v>159.7876673730679</v>
      </c>
      <c r="AZ50">
        <v>0</v>
      </c>
    </row>
    <row r="51" spans="1:76">
      <c r="A51" t="s">
        <v>66</v>
      </c>
      <c r="B51" t="s">
        <v>21</v>
      </c>
      <c r="C51" t="s">
        <v>328</v>
      </c>
      <c r="D51" t="s">
        <v>74</v>
      </c>
      <c r="E51" t="s">
        <v>4975</v>
      </c>
      <c r="F51" t="s">
        <v>68</v>
      </c>
      <c r="G51" t="s">
        <v>4976</v>
      </c>
      <c r="H51" t="s">
        <v>69</v>
      </c>
      <c r="M51">
        <v>0.43665879629148224</v>
      </c>
      <c r="R51">
        <v>102.85</v>
      </c>
      <c r="S51">
        <v>746.83</v>
      </c>
      <c r="T51">
        <v>640.82600000000002</v>
      </c>
      <c r="U51">
        <v>1400.69</v>
      </c>
      <c r="V51">
        <v>839.01</v>
      </c>
      <c r="W51">
        <v>2143.7600000000002</v>
      </c>
      <c r="X51">
        <v>641.54999999999995</v>
      </c>
      <c r="Y51">
        <v>2015.953872736422</v>
      </c>
      <c r="Z51">
        <v>1352.6320337022084</v>
      </c>
      <c r="AA51">
        <v>1352.6320337022084</v>
      </c>
      <c r="AB51">
        <v>1461.535619215296</v>
      </c>
      <c r="AC51">
        <v>1174.4261664989933</v>
      </c>
      <c r="AD51">
        <v>1006.1206252515094</v>
      </c>
      <c r="AE51">
        <v>1006.1206252515094</v>
      </c>
      <c r="AF51">
        <v>471.50302364185075</v>
      </c>
    </row>
    <row r="52" spans="1:76">
      <c r="A52" t="s">
        <v>66</v>
      </c>
      <c r="B52" t="s">
        <v>21</v>
      </c>
      <c r="C52" t="s">
        <v>328</v>
      </c>
      <c r="D52" t="s">
        <v>5182</v>
      </c>
      <c r="E52" t="s">
        <v>5183</v>
      </c>
      <c r="F52" t="s">
        <v>4971</v>
      </c>
      <c r="G52" t="s">
        <v>4998</v>
      </c>
      <c r="H52" t="s">
        <v>5185</v>
      </c>
      <c r="M52">
        <v>0.43665879629148224</v>
      </c>
      <c r="P52">
        <v>0</v>
      </c>
      <c r="Q52">
        <v>0</v>
      </c>
      <c r="R52">
        <v>0</v>
      </c>
      <c r="S52">
        <v>0</v>
      </c>
      <c r="T52">
        <v>0</v>
      </c>
      <c r="U52">
        <v>131.13061500000006</v>
      </c>
      <c r="V52">
        <v>312.64838499999985</v>
      </c>
      <c r="W52">
        <v>540.61000000000013</v>
      </c>
      <c r="X52">
        <v>913.68700000000001</v>
      </c>
      <c r="Y52">
        <v>386.23636199575384</v>
      </c>
      <c r="Z52">
        <v>386.23636199575384</v>
      </c>
      <c r="AA52">
        <v>386.23636199575384</v>
      </c>
      <c r="AB52">
        <v>386.23636199575384</v>
      </c>
      <c r="AC52">
        <v>736.54376008492568</v>
      </c>
      <c r="AD52">
        <v>736.54376008492568</v>
      </c>
      <c r="AE52">
        <v>916.18857961783385</v>
      </c>
      <c r="AF52">
        <v>916.18857961783385</v>
      </c>
      <c r="AG52">
        <v>485.04101273885345</v>
      </c>
      <c r="AH52">
        <v>664.68583227176259</v>
      </c>
      <c r="AI52">
        <v>664.68583227176259</v>
      </c>
      <c r="AJ52">
        <v>646.72135031847165</v>
      </c>
      <c r="AK52">
        <v>1032.9577123142258</v>
      </c>
      <c r="AL52">
        <v>116.76913269639061</v>
      </c>
    </row>
    <row r="53" spans="1:76">
      <c r="A53" t="s">
        <v>66</v>
      </c>
      <c r="B53" t="s">
        <v>25</v>
      </c>
      <c r="C53" t="s">
        <v>344</v>
      </c>
      <c r="D53" t="s">
        <v>4967</v>
      </c>
      <c r="E53" t="s">
        <v>4968</v>
      </c>
      <c r="F53" t="s">
        <v>4973</v>
      </c>
      <c r="G53" t="s">
        <v>4983</v>
      </c>
      <c r="H53" t="s">
        <v>5444</v>
      </c>
      <c r="M53">
        <v>0.22799999999999998</v>
      </c>
      <c r="N53">
        <v>0</v>
      </c>
      <c r="O53">
        <v>0</v>
      </c>
      <c r="P53">
        <v>0</v>
      </c>
      <c r="Q53">
        <v>0</v>
      </c>
      <c r="R53">
        <v>0</v>
      </c>
      <c r="S53">
        <v>0</v>
      </c>
      <c r="T53">
        <v>0</v>
      </c>
      <c r="U53">
        <v>0</v>
      </c>
      <c r="V53">
        <v>0</v>
      </c>
      <c r="W53">
        <v>0</v>
      </c>
      <c r="X53">
        <v>0</v>
      </c>
      <c r="Y53">
        <v>0</v>
      </c>
      <c r="Z53">
        <v>3724.0522885714258</v>
      </c>
      <c r="AA53">
        <v>3128.6104986881564</v>
      </c>
      <c r="AB53">
        <v>7247.8852132577167</v>
      </c>
      <c r="AC53">
        <v>6096.5768955345429</v>
      </c>
      <c r="AE53">
        <v>891.70150857142607</v>
      </c>
      <c r="AF53">
        <v>1361.3942859047511</v>
      </c>
      <c r="AJ53">
        <v>0</v>
      </c>
      <c r="AK53">
        <v>12226.712288571427</v>
      </c>
      <c r="AL53">
        <v>2799.4788179831976</v>
      </c>
      <c r="AO53">
        <v>5612.4081065546225</v>
      </c>
      <c r="AP53">
        <v>1773.4752297478854</v>
      </c>
      <c r="AQ53">
        <v>8641.412288571426</v>
      </c>
      <c r="AR53">
        <v>12498.211288571427</v>
      </c>
      <c r="AS53">
        <v>1822.4371407115013</v>
      </c>
      <c r="AT53">
        <v>3754.7998994664404</v>
      </c>
      <c r="AU53">
        <v>849.22940919398116</v>
      </c>
      <c r="AV53">
        <v>1083.4034091939802</v>
      </c>
      <c r="AW53">
        <v>1176.6434091939809</v>
      </c>
      <c r="AX53">
        <v>13035.19140919398</v>
      </c>
      <c r="AY53">
        <v>11710.000409193981</v>
      </c>
      <c r="AZ53">
        <v>12130.163129038352</v>
      </c>
      <c r="BA53">
        <v>15392.972288571429</v>
      </c>
      <c r="BB53">
        <v>25083.427288571427</v>
      </c>
      <c r="BC53">
        <v>27781.000288571428</v>
      </c>
      <c r="BD53">
        <v>27592.470288571425</v>
      </c>
      <c r="BE53">
        <v>27875.49228857143</v>
      </c>
      <c r="BF53">
        <v>27937.652288571429</v>
      </c>
      <c r="BG53">
        <v>27470.614288571429</v>
      </c>
      <c r="BH53">
        <v>27141.99228857143</v>
      </c>
      <c r="BI53">
        <v>22350.164288571428</v>
      </c>
      <c r="BJ53">
        <v>17937.287288571428</v>
      </c>
      <c r="BK53">
        <v>6533.9722885714264</v>
      </c>
      <c r="BL53">
        <v>0</v>
      </c>
      <c r="BM53">
        <v>0</v>
      </c>
      <c r="BN53">
        <v>0</v>
      </c>
      <c r="BO53">
        <v>0</v>
      </c>
      <c r="BP53">
        <v>0</v>
      </c>
      <c r="BQ53">
        <v>0</v>
      </c>
      <c r="BR53">
        <v>0</v>
      </c>
      <c r="BS53">
        <v>0</v>
      </c>
      <c r="BT53">
        <v>0</v>
      </c>
      <c r="BU53">
        <v>0</v>
      </c>
      <c r="BV53">
        <v>0</v>
      </c>
      <c r="BW53">
        <v>0</v>
      </c>
      <c r="BX53">
        <v>0</v>
      </c>
    </row>
    <row r="54" spans="1:76">
      <c r="A54" t="s">
        <v>66</v>
      </c>
      <c r="B54" t="s">
        <v>25</v>
      </c>
      <c r="C54" t="s">
        <v>344</v>
      </c>
      <c r="D54" t="s">
        <v>72</v>
      </c>
      <c r="E54" t="s">
        <v>4974</v>
      </c>
      <c r="F54" t="s">
        <v>30</v>
      </c>
      <c r="G54" t="s">
        <v>34</v>
      </c>
      <c r="H54" t="s">
        <v>32</v>
      </c>
      <c r="M54">
        <v>0.22799999999999998</v>
      </c>
      <c r="R54">
        <v>0</v>
      </c>
      <c r="S54">
        <v>0</v>
      </c>
      <c r="T54">
        <v>0</v>
      </c>
      <c r="U54">
        <v>0</v>
      </c>
      <c r="V54">
        <v>0</v>
      </c>
      <c r="W54">
        <v>0</v>
      </c>
      <c r="X54">
        <v>0</v>
      </c>
      <c r="Y54">
        <v>0</v>
      </c>
      <c r="Z54">
        <v>0</v>
      </c>
      <c r="AA54">
        <v>1516.6217898832692</v>
      </c>
      <c r="AB54">
        <v>2729.9192217898844</v>
      </c>
      <c r="AC54">
        <v>758.3108949416328</v>
      </c>
      <c r="AD54">
        <v>0</v>
      </c>
      <c r="AE54">
        <v>0</v>
      </c>
      <c r="AF54">
        <v>0</v>
      </c>
      <c r="AG54">
        <v>0</v>
      </c>
      <c r="AH54">
        <v>0</v>
      </c>
      <c r="AI54">
        <v>0</v>
      </c>
      <c r="AJ54">
        <v>0</v>
      </c>
      <c r="AK54">
        <v>0</v>
      </c>
      <c r="AL54">
        <v>0</v>
      </c>
      <c r="AM54">
        <v>0</v>
      </c>
      <c r="AN54">
        <v>0</v>
      </c>
      <c r="AO54">
        <v>0</v>
      </c>
      <c r="AP54">
        <v>0</v>
      </c>
      <c r="AQ54">
        <v>0</v>
      </c>
      <c r="AR54">
        <v>0</v>
      </c>
      <c r="AS54">
        <v>1819.9461478599242</v>
      </c>
      <c r="AT54">
        <v>2532.7583891049853</v>
      </c>
      <c r="AU54">
        <v>5490.1708793774451</v>
      </c>
      <c r="AV54">
        <v>5490.1708793774451</v>
      </c>
      <c r="AW54">
        <v>5490.1708793774451</v>
      </c>
      <c r="AX54">
        <v>5490.1708793774451</v>
      </c>
      <c r="AY54">
        <v>5490.1708793774451</v>
      </c>
      <c r="AZ54">
        <v>2168.7691595330739</v>
      </c>
    </row>
    <row r="55" spans="1:76">
      <c r="A55" t="s">
        <v>66</v>
      </c>
      <c r="B55" t="s">
        <v>25</v>
      </c>
      <c r="C55" t="s">
        <v>344</v>
      </c>
      <c r="D55" t="s">
        <v>74</v>
      </c>
      <c r="E55" t="s">
        <v>4975</v>
      </c>
      <c r="F55" t="s">
        <v>68</v>
      </c>
      <c r="G55" t="s">
        <v>4976</v>
      </c>
      <c r="H55" t="s">
        <v>69</v>
      </c>
      <c r="M55">
        <v>0.22799999999999998</v>
      </c>
      <c r="T55">
        <v>0</v>
      </c>
      <c r="U55">
        <v>0</v>
      </c>
      <c r="V55">
        <v>0</v>
      </c>
      <c r="W55">
        <v>0</v>
      </c>
      <c r="X55">
        <v>0</v>
      </c>
      <c r="Y55">
        <v>0</v>
      </c>
      <c r="Z55">
        <v>0</v>
      </c>
      <c r="AA55">
        <v>0</v>
      </c>
      <c r="AB55">
        <v>0</v>
      </c>
      <c r="AC55">
        <v>3930.4417639999997</v>
      </c>
      <c r="AD55">
        <v>3786.8639826666754</v>
      </c>
      <c r="AE55">
        <v>3768.9167600000001</v>
      </c>
      <c r="AF55">
        <v>4594.4890026666753</v>
      </c>
      <c r="AG55">
        <v>5402.1140226666748</v>
      </c>
      <c r="AH55">
        <v>4630.3834479999996</v>
      </c>
      <c r="AI55">
        <v>807.62501999999995</v>
      </c>
    </row>
    <row r="56" spans="1:76">
      <c r="A56" t="s">
        <v>66</v>
      </c>
      <c r="B56" t="s">
        <v>25</v>
      </c>
      <c r="C56" t="s">
        <v>344</v>
      </c>
      <c r="D56" t="s">
        <v>5182</v>
      </c>
      <c r="E56" t="s">
        <v>5183</v>
      </c>
      <c r="F56" t="s">
        <v>4971</v>
      </c>
      <c r="G56" t="s">
        <v>4998</v>
      </c>
      <c r="H56" t="s">
        <v>5185</v>
      </c>
      <c r="M56">
        <v>0.22799999999999998</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8241.5244705882287</v>
      </c>
      <c r="AM56">
        <v>8241.5244705882287</v>
      </c>
      <c r="AN56">
        <v>6867.9370588235406</v>
      </c>
    </row>
    <row r="57" spans="1:76">
      <c r="A57" t="s">
        <v>66</v>
      </c>
      <c r="B57" t="s">
        <v>26</v>
      </c>
      <c r="C57" t="s">
        <v>348</v>
      </c>
      <c r="D57" t="s">
        <v>4967</v>
      </c>
      <c r="E57" t="s">
        <v>4968</v>
      </c>
      <c r="F57" t="s">
        <v>4973</v>
      </c>
      <c r="G57" t="s">
        <v>4983</v>
      </c>
      <c r="H57" t="s">
        <v>5444</v>
      </c>
      <c r="M57">
        <v>0.19950000000000001</v>
      </c>
      <c r="N57">
        <v>0</v>
      </c>
      <c r="O57">
        <v>0</v>
      </c>
      <c r="P57">
        <v>0</v>
      </c>
      <c r="Q57">
        <v>0</v>
      </c>
      <c r="R57">
        <v>0</v>
      </c>
      <c r="S57">
        <v>0</v>
      </c>
      <c r="T57">
        <v>0</v>
      </c>
      <c r="U57">
        <v>0</v>
      </c>
      <c r="V57">
        <v>0</v>
      </c>
      <c r="W57">
        <v>0</v>
      </c>
      <c r="Y57">
        <v>99.693069951273685</v>
      </c>
      <c r="Z57">
        <v>145.42502528073484</v>
      </c>
      <c r="AA57">
        <v>186.34070965305179</v>
      </c>
      <c r="AB57">
        <v>422.63036839759604</v>
      </c>
      <c r="AC57">
        <v>227.0407879442125</v>
      </c>
      <c r="AD57">
        <v>236.65166063337605</v>
      </c>
      <c r="AE57">
        <v>235.15136195011505</v>
      </c>
      <c r="AF57">
        <v>272.64591457042781</v>
      </c>
      <c r="AG57">
        <v>427.1285192366289</v>
      </c>
      <c r="AH57">
        <v>520.39890552716838</v>
      </c>
      <c r="AI57">
        <v>601.23779410914869</v>
      </c>
      <c r="AJ57">
        <v>689.19261075536497</v>
      </c>
      <c r="AK57">
        <v>596.07159164708446</v>
      </c>
      <c r="AL57">
        <v>678.98436074133724</v>
      </c>
      <c r="AM57">
        <v>769.85493182472567</v>
      </c>
      <c r="AN57">
        <v>769.85493182472567</v>
      </c>
      <c r="AO57">
        <v>748.94903021094228</v>
      </c>
      <c r="AP57">
        <v>763.58316134059055</v>
      </c>
      <c r="AQ57">
        <v>739.19020711582561</v>
      </c>
      <c r="AR57">
        <v>746.79384534375663</v>
      </c>
      <c r="AS57">
        <v>1003.7426510758704</v>
      </c>
      <c r="AT57">
        <v>891.49672941951349</v>
      </c>
      <c r="AU57">
        <v>1003.7426510758704</v>
      </c>
      <c r="AV57">
        <v>1003.7426510758704</v>
      </c>
      <c r="AW57">
        <v>1003.7426510758704</v>
      </c>
      <c r="AX57">
        <v>966.11202817106039</v>
      </c>
      <c r="AY57">
        <v>955.34020734815851</v>
      </c>
      <c r="AZ57">
        <v>707.82314766909769</v>
      </c>
      <c r="BA57">
        <v>513.39826266091188</v>
      </c>
      <c r="BB57">
        <v>362.87577104167116</v>
      </c>
      <c r="BC57">
        <v>195.62855813140374</v>
      </c>
      <c r="BD57">
        <v>195.62855813140374</v>
      </c>
      <c r="BE57">
        <v>155.9073450652152</v>
      </c>
      <c r="BF57">
        <v>0</v>
      </c>
      <c r="BG57">
        <v>0</v>
      </c>
      <c r="BH57">
        <v>0</v>
      </c>
      <c r="BI57">
        <v>0</v>
      </c>
      <c r="BJ57">
        <v>0</v>
      </c>
      <c r="BK57">
        <v>0</v>
      </c>
      <c r="BL57">
        <v>0</v>
      </c>
      <c r="BM57">
        <v>0</v>
      </c>
      <c r="BN57">
        <v>0</v>
      </c>
      <c r="BO57">
        <v>0</v>
      </c>
      <c r="BP57">
        <v>0</v>
      </c>
      <c r="BQ57">
        <v>0</v>
      </c>
      <c r="BR57">
        <v>0</v>
      </c>
      <c r="BS57">
        <v>0</v>
      </c>
      <c r="BT57">
        <v>0</v>
      </c>
      <c r="BU57">
        <v>0</v>
      </c>
      <c r="BV57">
        <v>0</v>
      </c>
      <c r="BW57">
        <v>0</v>
      </c>
      <c r="BX57">
        <v>0</v>
      </c>
    </row>
    <row r="58" spans="1:76">
      <c r="A58" t="s">
        <v>66</v>
      </c>
      <c r="B58" t="s">
        <v>26</v>
      </c>
      <c r="C58" t="s">
        <v>348</v>
      </c>
      <c r="D58" t="s">
        <v>72</v>
      </c>
      <c r="E58" t="s">
        <v>4974</v>
      </c>
      <c r="F58" t="s">
        <v>30</v>
      </c>
      <c r="G58" t="s">
        <v>34</v>
      </c>
      <c r="H58" t="s">
        <v>32</v>
      </c>
      <c r="M58">
        <v>0.19950000000000001</v>
      </c>
      <c r="R58">
        <v>0</v>
      </c>
      <c r="S58">
        <v>0</v>
      </c>
      <c r="T58">
        <v>0</v>
      </c>
      <c r="U58">
        <v>0</v>
      </c>
      <c r="V58">
        <v>0</v>
      </c>
      <c r="W58">
        <v>0</v>
      </c>
      <c r="X58">
        <v>0</v>
      </c>
      <c r="Y58">
        <v>256.42384105960281</v>
      </c>
      <c r="Z58">
        <v>236.02649006622508</v>
      </c>
      <c r="AA58">
        <v>128.21192052980123</v>
      </c>
      <c r="AB58">
        <v>128.21192052980123</v>
      </c>
      <c r="AC58">
        <v>128.21192052980123</v>
      </c>
      <c r="AD58">
        <v>128.21192052980123</v>
      </c>
      <c r="AE58">
        <v>128.21192052980123</v>
      </c>
      <c r="AF58">
        <v>96.158940397350932</v>
      </c>
      <c r="AG58">
        <v>128.21192052980123</v>
      </c>
      <c r="AH58">
        <v>96.158940397350932</v>
      </c>
      <c r="AI58">
        <v>128.21192052980123</v>
      </c>
      <c r="AJ58">
        <v>128.21192052980123</v>
      </c>
      <c r="AK58">
        <v>128.21192052980123</v>
      </c>
      <c r="AL58">
        <v>128.21192052980123</v>
      </c>
      <c r="AM58">
        <v>128.21192052980123</v>
      </c>
      <c r="AN58">
        <v>128.21192052980123</v>
      </c>
      <c r="AO58">
        <v>128.21192052980123</v>
      </c>
      <c r="AP58">
        <v>128.21192052980123</v>
      </c>
      <c r="AQ58">
        <v>96.158940397350932</v>
      </c>
      <c r="AR58">
        <v>113.64238410596016</v>
      </c>
      <c r="AS58">
        <v>69.933774834437244</v>
      </c>
      <c r="AT58">
        <v>215.62913907284769</v>
      </c>
      <c r="AU58">
        <v>69.933774834437244</v>
      </c>
      <c r="AV58">
        <v>69.933774834437244</v>
      </c>
      <c r="AW58">
        <v>69.933774834437244</v>
      </c>
      <c r="AX58">
        <v>69.933774834437244</v>
      </c>
      <c r="AY58">
        <v>45.165562913907152</v>
      </c>
      <c r="AZ58">
        <v>0</v>
      </c>
    </row>
    <row r="59" spans="1:76">
      <c r="A59" t="s">
        <v>66</v>
      </c>
      <c r="B59" t="s">
        <v>26</v>
      </c>
      <c r="C59" t="s">
        <v>348</v>
      </c>
      <c r="D59" t="s">
        <v>74</v>
      </c>
      <c r="E59" t="s">
        <v>4975</v>
      </c>
      <c r="F59" t="s">
        <v>68</v>
      </c>
      <c r="G59" t="s">
        <v>4976</v>
      </c>
      <c r="H59" t="s">
        <v>69</v>
      </c>
      <c r="M59">
        <v>0.19950000000000001</v>
      </c>
      <c r="T59">
        <v>0</v>
      </c>
      <c r="U59">
        <v>0</v>
      </c>
      <c r="V59">
        <v>0</v>
      </c>
      <c r="W59">
        <v>0</v>
      </c>
      <c r="X59">
        <v>0</v>
      </c>
      <c r="Y59">
        <v>540.81488933601713</v>
      </c>
      <c r="Z59">
        <v>362.86720321931466</v>
      </c>
      <c r="AA59">
        <v>362.86720321931466</v>
      </c>
      <c r="AB59">
        <v>392.08249496982012</v>
      </c>
      <c r="AC59">
        <v>315.06036217303802</v>
      </c>
      <c r="AD59">
        <v>269.90945674044269</v>
      </c>
      <c r="AE59">
        <v>269.90945674044269</v>
      </c>
      <c r="AF59">
        <v>126.48893360160955</v>
      </c>
    </row>
    <row r="60" spans="1:76">
      <c r="A60" t="s">
        <v>66</v>
      </c>
      <c r="B60" t="s">
        <v>26</v>
      </c>
      <c r="C60" t="s">
        <v>348</v>
      </c>
      <c r="D60" t="s">
        <v>5182</v>
      </c>
      <c r="E60" t="s">
        <v>5183</v>
      </c>
      <c r="F60" t="s">
        <v>4971</v>
      </c>
      <c r="G60" t="s">
        <v>4998</v>
      </c>
      <c r="H60" t="s">
        <v>5185</v>
      </c>
      <c r="M60">
        <v>0.19950000000000001</v>
      </c>
      <c r="P60">
        <v>0</v>
      </c>
      <c r="Q60">
        <v>0</v>
      </c>
      <c r="R60">
        <v>0</v>
      </c>
      <c r="S60">
        <v>0</v>
      </c>
      <c r="T60">
        <v>0</v>
      </c>
      <c r="U60">
        <v>0</v>
      </c>
      <c r="V60">
        <v>0</v>
      </c>
      <c r="W60">
        <v>0</v>
      </c>
      <c r="X60">
        <v>0</v>
      </c>
      <c r="Y60">
        <v>93.121019108280279</v>
      </c>
      <c r="Z60">
        <v>93.121019108280279</v>
      </c>
      <c r="AA60">
        <v>93.121019108280279</v>
      </c>
      <c r="AB60">
        <v>93.121019108280279</v>
      </c>
      <c r="AC60">
        <v>177.5796178343949</v>
      </c>
      <c r="AD60">
        <v>177.5796178343949</v>
      </c>
      <c r="AE60">
        <v>220.89171974522279</v>
      </c>
      <c r="AF60">
        <v>220.89171974522279</v>
      </c>
      <c r="AG60">
        <v>116.94267515923565</v>
      </c>
      <c r="AH60">
        <v>160.25477707006377</v>
      </c>
      <c r="AI60">
        <v>160.25477707006377</v>
      </c>
      <c r="AJ60">
        <v>155.92356687898095</v>
      </c>
      <c r="AK60">
        <v>249.04458598726146</v>
      </c>
      <c r="AL60">
        <v>28.152866242038204</v>
      </c>
    </row>
    <row r="61" spans="1:76">
      <c r="A61" t="s">
        <v>66</v>
      </c>
      <c r="B61" t="s">
        <v>29</v>
      </c>
      <c r="C61" t="s">
        <v>360</v>
      </c>
      <c r="D61" t="s">
        <v>4967</v>
      </c>
      <c r="E61" t="s">
        <v>4968</v>
      </c>
      <c r="F61" t="s">
        <v>4973</v>
      </c>
      <c r="G61" t="s">
        <v>4983</v>
      </c>
      <c r="H61" t="s">
        <v>5444</v>
      </c>
      <c r="M61">
        <v>0.23099999999999998</v>
      </c>
      <c r="N61">
        <v>0</v>
      </c>
      <c r="O61">
        <v>0</v>
      </c>
      <c r="P61">
        <v>0</v>
      </c>
      <c r="Q61">
        <v>0</v>
      </c>
      <c r="R61">
        <v>0</v>
      </c>
      <c r="S61">
        <v>0</v>
      </c>
      <c r="T61">
        <v>0</v>
      </c>
      <c r="U61">
        <v>0</v>
      </c>
      <c r="V61">
        <v>0</v>
      </c>
      <c r="W61">
        <v>0</v>
      </c>
      <c r="Y61">
        <v>67.812844137640099</v>
      </c>
      <c r="Z61">
        <v>70.200450144787936</v>
      </c>
      <c r="AA61">
        <v>83.499420150307117</v>
      </c>
      <c r="AB61">
        <v>149.5515783121825</v>
      </c>
      <c r="AC61">
        <v>128.59246996744096</v>
      </c>
      <c r="AD61">
        <v>129.8574297802781</v>
      </c>
      <c r="AE61">
        <v>131.57612215519771</v>
      </c>
      <c r="AF61">
        <v>126.22300841431455</v>
      </c>
      <c r="AG61">
        <v>149.48580410321503</v>
      </c>
      <c r="AH61">
        <v>172.4730908626473</v>
      </c>
      <c r="AI61">
        <v>196.44982980805781</v>
      </c>
      <c r="AJ61">
        <v>214.8221893336617</v>
      </c>
      <c r="AK61">
        <v>209.82268614894832</v>
      </c>
      <c r="AL61">
        <v>180.60575562198261</v>
      </c>
      <c r="AM61">
        <v>190.65766782116563</v>
      </c>
      <c r="AN61">
        <v>190.65766782116563</v>
      </c>
      <c r="AO61">
        <v>185.26908516012668</v>
      </c>
      <c r="AP61">
        <v>194.4974238217977</v>
      </c>
      <c r="AQ61">
        <v>195.00590419420695</v>
      </c>
      <c r="AR61">
        <v>196.03992780730073</v>
      </c>
      <c r="AS61">
        <v>237.99353691219059</v>
      </c>
      <c r="AT61">
        <v>245.06921707389316</v>
      </c>
      <c r="AU61">
        <v>240.99113144471437</v>
      </c>
      <c r="AV61">
        <v>240.99113144471437</v>
      </c>
      <c r="AW61">
        <v>238.43754778522782</v>
      </c>
      <c r="AX61">
        <v>246.19627299388821</v>
      </c>
      <c r="AY61">
        <v>242.67012568462661</v>
      </c>
      <c r="AZ61">
        <v>177.50454135064803</v>
      </c>
      <c r="BA61">
        <v>127.39072260298548</v>
      </c>
      <c r="BB61">
        <v>94.466169860323902</v>
      </c>
      <c r="BC61">
        <v>60.805768112112276</v>
      </c>
      <c r="BD61">
        <v>60.805768112112276</v>
      </c>
      <c r="BE61">
        <v>50.5674610561382</v>
      </c>
      <c r="BF61">
        <v>0</v>
      </c>
      <c r="BG61">
        <v>0</v>
      </c>
      <c r="BH61">
        <v>0</v>
      </c>
      <c r="BI61">
        <v>0</v>
      </c>
      <c r="BJ61">
        <v>0</v>
      </c>
      <c r="BK61">
        <v>0</v>
      </c>
      <c r="BL61">
        <v>0</v>
      </c>
      <c r="BM61">
        <v>0</v>
      </c>
      <c r="BN61">
        <v>0</v>
      </c>
      <c r="BO61">
        <v>0</v>
      </c>
      <c r="BP61">
        <v>0</v>
      </c>
      <c r="BQ61">
        <v>0</v>
      </c>
      <c r="BR61">
        <v>0</v>
      </c>
      <c r="BS61">
        <v>0</v>
      </c>
      <c r="BT61">
        <v>0</v>
      </c>
      <c r="BU61">
        <v>0</v>
      </c>
      <c r="BV61">
        <v>0</v>
      </c>
      <c r="BW61">
        <v>0</v>
      </c>
      <c r="BX61">
        <v>0</v>
      </c>
    </row>
    <row r="62" spans="1:76">
      <c r="A62" t="s">
        <v>66</v>
      </c>
      <c r="B62" t="s">
        <v>29</v>
      </c>
      <c r="C62" t="s">
        <v>360</v>
      </c>
      <c r="D62" t="s">
        <v>72</v>
      </c>
      <c r="E62" t="s">
        <v>4974</v>
      </c>
      <c r="F62" t="s">
        <v>30</v>
      </c>
      <c r="G62" t="s">
        <v>34</v>
      </c>
      <c r="H62" t="s">
        <v>32</v>
      </c>
      <c r="M62">
        <v>0.23099999999999998</v>
      </c>
      <c r="R62">
        <v>0</v>
      </c>
      <c r="S62">
        <v>0</v>
      </c>
      <c r="T62">
        <v>0</v>
      </c>
      <c r="U62">
        <v>0</v>
      </c>
      <c r="V62">
        <v>0</v>
      </c>
      <c r="W62">
        <v>0</v>
      </c>
      <c r="X62">
        <v>0</v>
      </c>
      <c r="Y62">
        <v>13.389986754966896</v>
      </c>
      <c r="Z62">
        <v>12.324874172185426</v>
      </c>
      <c r="AA62">
        <v>6.6949933774834385</v>
      </c>
      <c r="AB62">
        <v>6.6949933774834385</v>
      </c>
      <c r="AC62">
        <v>6.6949933774834385</v>
      </c>
      <c r="AD62">
        <v>6.6949933774834385</v>
      </c>
      <c r="AE62">
        <v>6.6949933774834385</v>
      </c>
      <c r="AF62">
        <v>5.0212450331125789</v>
      </c>
      <c r="AG62">
        <v>6.6949933774834385</v>
      </c>
      <c r="AH62">
        <v>5.0212450331125789</v>
      </c>
      <c r="AI62">
        <v>6.6949933774834385</v>
      </c>
      <c r="AJ62">
        <v>6.6949933774834385</v>
      </c>
      <c r="AK62">
        <v>6.6949933774834385</v>
      </c>
      <c r="AL62">
        <v>6.6949933774834385</v>
      </c>
      <c r="AM62">
        <v>6.6949933774834385</v>
      </c>
      <c r="AN62">
        <v>6.6949933774834385</v>
      </c>
      <c r="AO62">
        <v>6.6949933774834385</v>
      </c>
      <c r="AP62">
        <v>6.6949933774834385</v>
      </c>
      <c r="AQ62">
        <v>5.0212450331125789</v>
      </c>
      <c r="AR62">
        <v>5.9341986754966838</v>
      </c>
      <c r="AS62">
        <v>3.6518145695364321</v>
      </c>
      <c r="AT62">
        <v>11.259761589403961</v>
      </c>
      <c r="AU62">
        <v>3.6518145695364321</v>
      </c>
      <c r="AV62">
        <v>3.6518145695364321</v>
      </c>
      <c r="AW62">
        <v>3.6518145695364321</v>
      </c>
      <c r="AX62">
        <v>3.6518145695364321</v>
      </c>
      <c r="AY62">
        <v>2.3584635761589334</v>
      </c>
      <c r="AZ62">
        <v>0</v>
      </c>
    </row>
    <row r="63" spans="1:76">
      <c r="A63" t="s">
        <v>66</v>
      </c>
      <c r="B63" t="s">
        <v>29</v>
      </c>
      <c r="C63" t="s">
        <v>360</v>
      </c>
      <c r="D63" t="s">
        <v>74</v>
      </c>
      <c r="E63" t="s">
        <v>4975</v>
      </c>
      <c r="F63" t="s">
        <v>68</v>
      </c>
      <c r="G63" t="s">
        <v>4976</v>
      </c>
      <c r="H63" t="s">
        <v>69</v>
      </c>
      <c r="M63">
        <v>0.23099999999999998</v>
      </c>
      <c r="T63">
        <v>0</v>
      </c>
      <c r="U63">
        <v>0</v>
      </c>
      <c r="V63">
        <v>0</v>
      </c>
      <c r="W63">
        <v>0</v>
      </c>
      <c r="X63">
        <v>0</v>
      </c>
      <c r="Y63">
        <v>43.665885814889421</v>
      </c>
      <c r="Z63">
        <v>29.298227867203121</v>
      </c>
      <c r="AA63">
        <v>29.298227867203121</v>
      </c>
      <c r="AB63">
        <v>31.657097082495071</v>
      </c>
      <c r="AC63">
        <v>25.438260060362161</v>
      </c>
      <c r="AD63">
        <v>21.792734909456748</v>
      </c>
      <c r="AE63">
        <v>21.792734909456748</v>
      </c>
      <c r="AF63">
        <v>10.212831488933595</v>
      </c>
    </row>
    <row r="64" spans="1:76">
      <c r="A64" t="s">
        <v>66</v>
      </c>
      <c r="B64" t="s">
        <v>29</v>
      </c>
      <c r="C64" t="s">
        <v>360</v>
      </c>
      <c r="D64" t="s">
        <v>5182</v>
      </c>
      <c r="E64" t="s">
        <v>5183</v>
      </c>
      <c r="F64" t="s">
        <v>4971</v>
      </c>
      <c r="G64" t="s">
        <v>4998</v>
      </c>
      <c r="H64" t="s">
        <v>5185</v>
      </c>
      <c r="M64">
        <v>0.23099999999999998</v>
      </c>
      <c r="P64">
        <v>0</v>
      </c>
      <c r="Q64">
        <v>0</v>
      </c>
      <c r="R64">
        <v>0</v>
      </c>
      <c r="S64">
        <v>0</v>
      </c>
      <c r="T64">
        <v>0</v>
      </c>
      <c r="U64">
        <v>0</v>
      </c>
      <c r="V64">
        <v>0</v>
      </c>
      <c r="W64">
        <v>0</v>
      </c>
      <c r="X64">
        <v>0</v>
      </c>
      <c r="Y64">
        <v>4.9995031847133768</v>
      </c>
      <c r="Z64">
        <v>4.9995031847133768</v>
      </c>
      <c r="AA64">
        <v>4.9995031847133768</v>
      </c>
      <c r="AB64">
        <v>4.9995031847133768</v>
      </c>
      <c r="AC64">
        <v>9.5339363057324835</v>
      </c>
      <c r="AD64">
        <v>9.5339363057324835</v>
      </c>
      <c r="AE64">
        <v>11.859286624203815</v>
      </c>
      <c r="AF64">
        <v>11.859286624203815</v>
      </c>
      <c r="AG64">
        <v>6.2784458598726101</v>
      </c>
      <c r="AH64">
        <v>8.6037961783439538</v>
      </c>
      <c r="AI64">
        <v>8.6037961783439538</v>
      </c>
      <c r="AJ64">
        <v>8.3712611464968187</v>
      </c>
      <c r="AK64">
        <v>13.370764331210195</v>
      </c>
      <c r="AL64">
        <v>1.5114777070063687</v>
      </c>
    </row>
    <row r="65" spans="1:76">
      <c r="A65" t="s">
        <v>66</v>
      </c>
      <c r="B65" t="s">
        <v>2655</v>
      </c>
      <c r="C65" t="s">
        <v>367</v>
      </c>
      <c r="D65" t="s">
        <v>4967</v>
      </c>
      <c r="E65" t="s">
        <v>4968</v>
      </c>
      <c r="F65" t="s">
        <v>4973</v>
      </c>
      <c r="G65" t="s">
        <v>4983</v>
      </c>
      <c r="H65" t="s">
        <v>5444</v>
      </c>
      <c r="M65">
        <v>0.10500000000000001</v>
      </c>
      <c r="N65">
        <v>0</v>
      </c>
      <c r="O65">
        <v>0</v>
      </c>
      <c r="P65">
        <v>0</v>
      </c>
      <c r="Q65">
        <v>0</v>
      </c>
      <c r="R65">
        <v>0</v>
      </c>
      <c r="S65">
        <v>0</v>
      </c>
      <c r="T65">
        <v>0</v>
      </c>
      <c r="U65">
        <v>0</v>
      </c>
      <c r="V65">
        <v>0</v>
      </c>
      <c r="W65">
        <v>0</v>
      </c>
      <c r="X65">
        <v>0</v>
      </c>
      <c r="Y65">
        <v>0</v>
      </c>
      <c r="Z65">
        <v>0</v>
      </c>
      <c r="AA65">
        <v>0</v>
      </c>
      <c r="AB65">
        <v>0</v>
      </c>
      <c r="AC65">
        <v>0</v>
      </c>
      <c r="AD65">
        <v>0</v>
      </c>
      <c r="AE65">
        <v>0</v>
      </c>
      <c r="AF65">
        <v>19592.357142857141</v>
      </c>
      <c r="AG65">
        <v>19592.357142857141</v>
      </c>
      <c r="AH65">
        <v>19592.357142857141</v>
      </c>
      <c r="AI65">
        <v>19592.357142857141</v>
      </c>
      <c r="AJ65">
        <v>19592.357142857141</v>
      </c>
      <c r="AK65">
        <v>19592.357142857141</v>
      </c>
      <c r="AL65">
        <v>19592.357142857141</v>
      </c>
      <c r="AQ65">
        <v>19592.357142857141</v>
      </c>
      <c r="AR65">
        <v>19592.357142857141</v>
      </c>
      <c r="AS65">
        <v>19592.357142857141</v>
      </c>
      <c r="AT65">
        <v>19592.357142857141</v>
      </c>
      <c r="AU65">
        <v>19592.357142857141</v>
      </c>
      <c r="AV65">
        <v>19592.357142857141</v>
      </c>
      <c r="AW65">
        <v>19592.357142857141</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row>
    <row r="67" spans="1:76">
      <c r="A67" t="s">
        <v>66</v>
      </c>
      <c r="B67" t="s">
        <v>5221</v>
      </c>
      <c r="C67" t="s">
        <v>2655</v>
      </c>
      <c r="D67" t="s">
        <v>4967</v>
      </c>
      <c r="E67" t="s">
        <v>4968</v>
      </c>
      <c r="F67" t="s">
        <v>4973</v>
      </c>
      <c r="G67" t="s">
        <v>4983</v>
      </c>
      <c r="H67" t="s">
        <v>5444</v>
      </c>
      <c r="N67">
        <f>+SUMPRODUCT($M$2:$M$65,N2:N65)</f>
        <v>0</v>
      </c>
      <c r="O67" s="80">
        <f t="shared" ref="O67:BX67" si="1">+SUMPRODUCT($M$2:$M$65,O2:O65)</f>
        <v>0</v>
      </c>
      <c r="P67" s="80">
        <f t="shared" si="1"/>
        <v>15729.012752505398</v>
      </c>
      <c r="Q67" s="80">
        <f t="shared" si="1"/>
        <v>23395.977099889933</v>
      </c>
      <c r="R67" s="80">
        <f t="shared" si="1"/>
        <v>32109.001326645026</v>
      </c>
      <c r="S67" s="80">
        <f t="shared" si="1"/>
        <v>48553.729211334059</v>
      </c>
      <c r="T67" s="80">
        <f t="shared" si="1"/>
        <v>44393.280395943846</v>
      </c>
      <c r="U67" s="80">
        <f t="shared" si="1"/>
        <v>43364.563994685333</v>
      </c>
      <c r="V67" s="80">
        <f t="shared" si="1"/>
        <v>40915.639618144363</v>
      </c>
      <c r="W67" s="80">
        <f t="shared" si="1"/>
        <v>37865.170728512712</v>
      </c>
      <c r="X67" s="80">
        <f t="shared" si="1"/>
        <v>36349.785212207811</v>
      </c>
      <c r="Y67" s="80">
        <f t="shared" si="1"/>
        <v>143129.97558575601</v>
      </c>
      <c r="Z67" s="80">
        <f t="shared" si="1"/>
        <v>146801.52430840465</v>
      </c>
      <c r="AA67" s="80">
        <f t="shared" si="1"/>
        <v>135376.27888381033</v>
      </c>
      <c r="AB67" s="80">
        <f t="shared" si="1"/>
        <v>136659.94404251018</v>
      </c>
      <c r="AC67" s="80">
        <f t="shared" si="1"/>
        <v>147038.3351421612</v>
      </c>
      <c r="AD67" s="80">
        <f t="shared" si="1"/>
        <v>186254.97058647106</v>
      </c>
      <c r="AE67" s="80">
        <f t="shared" si="1"/>
        <v>229940.57966783224</v>
      </c>
      <c r="AF67" s="80">
        <f t="shared" si="1"/>
        <v>299474.97433990549</v>
      </c>
      <c r="AG67" s="80">
        <f t="shared" si="1"/>
        <v>314985.08854216995</v>
      </c>
      <c r="AH67" s="80">
        <f t="shared" si="1"/>
        <v>349802.90414199478</v>
      </c>
      <c r="AI67" s="80">
        <f t="shared" si="1"/>
        <v>347871.07871869963</v>
      </c>
      <c r="AJ67" s="80">
        <f t="shared" si="1"/>
        <v>347575.87218753499</v>
      </c>
      <c r="AK67" s="80">
        <f t="shared" si="1"/>
        <v>320070.67652254424</v>
      </c>
      <c r="AL67" s="80">
        <f t="shared" si="1"/>
        <v>313896.6473690616</v>
      </c>
      <c r="AM67" s="80">
        <f t="shared" si="1"/>
        <v>204778.67837718429</v>
      </c>
      <c r="AN67" s="80">
        <f t="shared" si="1"/>
        <v>153461.94046587351</v>
      </c>
      <c r="AO67" s="80">
        <f t="shared" si="1"/>
        <v>149110.77250742586</v>
      </c>
      <c r="AP67" s="80">
        <f t="shared" si="1"/>
        <v>126733.38624115656</v>
      </c>
      <c r="AQ67" s="80">
        <f t="shared" si="1"/>
        <v>192247.2512129395</v>
      </c>
      <c r="AR67" s="80">
        <f t="shared" si="1"/>
        <v>236585.37921755592</v>
      </c>
      <c r="AS67" s="80">
        <f t="shared" si="1"/>
        <v>308925.78433812474</v>
      </c>
      <c r="AT67" s="80">
        <f t="shared" si="1"/>
        <v>310627.05036407086</v>
      </c>
      <c r="AU67" s="80">
        <f t="shared" si="1"/>
        <v>310171.71093058609</v>
      </c>
      <c r="AV67" s="80">
        <f t="shared" si="1"/>
        <v>307408.79755595006</v>
      </c>
      <c r="AW67" s="80">
        <f t="shared" si="1"/>
        <v>301564.76105102943</v>
      </c>
      <c r="AX67" s="80">
        <f t="shared" si="1"/>
        <v>258321.80777391288</v>
      </c>
      <c r="AY67" s="80">
        <f t="shared" si="1"/>
        <v>143909.73874582391</v>
      </c>
      <c r="AZ67" s="80">
        <f t="shared" si="1"/>
        <v>45094.645636857851</v>
      </c>
      <c r="BA67" s="80">
        <f t="shared" si="1"/>
        <v>6783.5359554105053</v>
      </c>
      <c r="BB67" s="80">
        <f t="shared" si="1"/>
        <v>8202.3960397147002</v>
      </c>
      <c r="BC67" s="80">
        <f t="shared" si="1"/>
        <v>8025.8777501409159</v>
      </c>
      <c r="BD67" s="80">
        <f t="shared" si="1"/>
        <v>7982.8929101409167</v>
      </c>
      <c r="BE67" s="80">
        <f t="shared" si="1"/>
        <v>7792.7467149972181</v>
      </c>
      <c r="BF67" s="80">
        <f t="shared" si="1"/>
        <v>6369.7847217942854</v>
      </c>
      <c r="BG67" s="80">
        <f t="shared" si="1"/>
        <v>6263.3000577942848</v>
      </c>
      <c r="BH67" s="80">
        <f t="shared" si="1"/>
        <v>6188.3742417942858</v>
      </c>
      <c r="BI67" s="80">
        <f t="shared" si="1"/>
        <v>5095.837457794285</v>
      </c>
      <c r="BJ67" s="80">
        <f t="shared" si="1"/>
        <v>4089.7015017942854</v>
      </c>
      <c r="BK67" s="80">
        <f t="shared" si="1"/>
        <v>1489.745681794285</v>
      </c>
      <c r="BL67" s="80">
        <f t="shared" si="1"/>
        <v>0</v>
      </c>
      <c r="BM67" s="80">
        <f t="shared" si="1"/>
        <v>0</v>
      </c>
      <c r="BN67" s="80">
        <f t="shared" si="1"/>
        <v>0</v>
      </c>
      <c r="BO67" s="80">
        <f t="shared" si="1"/>
        <v>0</v>
      </c>
      <c r="BP67" s="80">
        <f t="shared" si="1"/>
        <v>0</v>
      </c>
      <c r="BQ67" s="80">
        <f t="shared" si="1"/>
        <v>0</v>
      </c>
      <c r="BR67" s="80">
        <f t="shared" si="1"/>
        <v>0</v>
      </c>
      <c r="BS67" s="80">
        <f t="shared" si="1"/>
        <v>0</v>
      </c>
      <c r="BT67" s="80">
        <f t="shared" si="1"/>
        <v>0</v>
      </c>
      <c r="BU67" s="80">
        <f t="shared" si="1"/>
        <v>0</v>
      </c>
      <c r="BV67" s="80">
        <f t="shared" si="1"/>
        <v>0</v>
      </c>
      <c r="BW67" s="80">
        <f t="shared" si="1"/>
        <v>0</v>
      </c>
      <c r="BX67" s="80">
        <f t="shared" si="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19D4-2461-4EB4-8EAD-A7E458203CAB}">
  <sheetPr codeName="Sheet14">
    <tabColor rgb="FF92D050"/>
  </sheetPr>
  <dimension ref="A1:BX6"/>
  <sheetViews>
    <sheetView workbookViewId="0">
      <selection activeCell="A6" sqref="A6:XFD6"/>
    </sheetView>
  </sheetViews>
  <sheetFormatPr defaultRowHeight="14.5"/>
  <cols>
    <col min="1" max="1" width="9.26953125" bestFit="1" customWidth="1"/>
    <col min="2" max="2" width="18.7265625" bestFit="1" customWidth="1"/>
    <col min="3" max="3" width="18.54296875" bestFit="1" customWidth="1"/>
    <col min="4" max="5" width="12.54296875" bestFit="1" customWidth="1"/>
    <col min="6" max="6" width="6.7265625" bestFit="1" customWidth="1"/>
    <col min="7" max="7" width="21.81640625" bestFit="1" customWidth="1"/>
    <col min="9" max="9" width="10.26953125" bestFit="1" customWidth="1"/>
    <col min="10" max="10" width="13.36328125" bestFit="1" customWidth="1"/>
    <col min="11" max="11" width="10.26953125" bestFit="1" customWidth="1"/>
    <col min="12" max="12" width="14.7265625" bestFit="1" customWidth="1"/>
    <col min="13" max="13" width="11.81640625" bestFit="1" customWidth="1"/>
  </cols>
  <sheetData>
    <row r="1" spans="1:76">
      <c r="A1" s="1" t="s">
        <v>0</v>
      </c>
      <c r="B1" s="1" t="s">
        <v>1</v>
      </c>
      <c r="C1" s="1" t="s">
        <v>4966</v>
      </c>
      <c r="D1" s="1" t="s">
        <v>3</v>
      </c>
      <c r="E1" s="1" t="s">
        <v>5162</v>
      </c>
      <c r="F1" s="76" t="s">
        <v>4</v>
      </c>
      <c r="G1" s="1" t="s">
        <v>5163</v>
      </c>
      <c r="H1" s="1" t="s">
        <v>31</v>
      </c>
      <c r="I1" s="1" t="s">
        <v>65</v>
      </c>
      <c r="J1" s="4" t="s">
        <v>35</v>
      </c>
      <c r="K1" s="4" t="s">
        <v>36</v>
      </c>
      <c r="L1" s="4" t="s">
        <v>67</v>
      </c>
      <c r="M1" s="4" t="s">
        <v>37</v>
      </c>
      <c r="N1" s="2">
        <v>45200</v>
      </c>
      <c r="O1" s="2">
        <f>+EDATE(N1,1)</f>
        <v>45231</v>
      </c>
      <c r="P1" s="2">
        <f t="shared" ref="P1:BX1" si="0">+EDATE(O1,1)</f>
        <v>45261</v>
      </c>
      <c r="Q1" s="2">
        <f t="shared" si="0"/>
        <v>45292</v>
      </c>
      <c r="R1" s="2">
        <f t="shared" si="0"/>
        <v>45323</v>
      </c>
      <c r="S1" s="2">
        <f t="shared" si="0"/>
        <v>45352</v>
      </c>
      <c r="T1" s="2">
        <f t="shared" si="0"/>
        <v>45383</v>
      </c>
      <c r="U1" s="2">
        <f t="shared" si="0"/>
        <v>45413</v>
      </c>
      <c r="V1" s="2">
        <f t="shared" si="0"/>
        <v>45444</v>
      </c>
      <c r="W1" s="6">
        <v>45474</v>
      </c>
      <c r="X1" s="7">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si="0"/>
        <v>46753</v>
      </c>
      <c r="BN1" s="2">
        <f t="shared" si="0"/>
        <v>46784</v>
      </c>
      <c r="BO1" s="2">
        <f t="shared" si="0"/>
        <v>46813</v>
      </c>
      <c r="BP1" s="2">
        <f t="shared" si="0"/>
        <v>46844</v>
      </c>
      <c r="BQ1" s="2">
        <f t="shared" si="0"/>
        <v>46874</v>
      </c>
      <c r="BR1" s="2">
        <f t="shared" si="0"/>
        <v>46905</v>
      </c>
      <c r="BS1" s="2">
        <f t="shared" si="0"/>
        <v>46935</v>
      </c>
      <c r="BT1" s="2">
        <f t="shared" si="0"/>
        <v>46966</v>
      </c>
      <c r="BU1" s="2">
        <f t="shared" si="0"/>
        <v>46997</v>
      </c>
      <c r="BV1" s="2">
        <f t="shared" si="0"/>
        <v>47027</v>
      </c>
      <c r="BW1" s="2">
        <f t="shared" si="0"/>
        <v>47058</v>
      </c>
      <c r="BX1" s="2">
        <f t="shared" si="0"/>
        <v>47088</v>
      </c>
    </row>
    <row r="2" spans="1:76">
      <c r="A2" t="s">
        <v>66</v>
      </c>
      <c r="B2" t="s">
        <v>5285</v>
      </c>
      <c r="C2" t="s">
        <v>2617</v>
      </c>
      <c r="D2" t="s">
        <v>4967</v>
      </c>
      <c r="E2" t="s">
        <v>4968</v>
      </c>
      <c r="F2" t="s">
        <v>4973</v>
      </c>
      <c r="G2" t="s">
        <v>4983</v>
      </c>
      <c r="H2" t="s">
        <v>4984</v>
      </c>
      <c r="M2">
        <v>1.05</v>
      </c>
      <c r="N2">
        <v>0</v>
      </c>
      <c r="O2">
        <v>0</v>
      </c>
      <c r="P2">
        <v>0</v>
      </c>
      <c r="Q2">
        <v>0</v>
      </c>
      <c r="R2">
        <v>0</v>
      </c>
      <c r="S2">
        <v>0</v>
      </c>
      <c r="T2">
        <v>0</v>
      </c>
      <c r="U2">
        <v>0</v>
      </c>
      <c r="V2">
        <v>0</v>
      </c>
      <c r="W2">
        <v>0</v>
      </c>
      <c r="Y2">
        <v>50763.059310238306</v>
      </c>
      <c r="Z2">
        <v>50763.059310238306</v>
      </c>
      <c r="AA2">
        <v>50763.059310238306</v>
      </c>
      <c r="AB2">
        <v>50763.059310238306</v>
      </c>
      <c r="AC2">
        <v>50763.059310238306</v>
      </c>
      <c r="AD2">
        <v>75787.102632186783</v>
      </c>
      <c r="AE2">
        <v>75787.102632186783</v>
      </c>
      <c r="AF2">
        <v>125835.18927608371</v>
      </c>
      <c r="AG2">
        <v>125835.18927608371</v>
      </c>
      <c r="AH2">
        <v>150859.23259803216</v>
      </c>
      <c r="AI2">
        <v>150859.23259803216</v>
      </c>
      <c r="AJ2">
        <v>150859.23259803216</v>
      </c>
      <c r="AK2">
        <v>125835.18927608371</v>
      </c>
      <c r="AL2">
        <v>125835.18927608371</v>
      </c>
      <c r="AM2">
        <v>75787.102632186783</v>
      </c>
      <c r="AN2">
        <v>50763.059310238306</v>
      </c>
      <c r="AO2">
        <v>60772.676639017693</v>
      </c>
      <c r="AP2">
        <v>60772.676639017693</v>
      </c>
      <c r="AQ2">
        <v>85796.719960966162</v>
      </c>
      <c r="AR2">
        <v>110820.76328291462</v>
      </c>
      <c r="AS2">
        <v>160868.84992681153</v>
      </c>
      <c r="AT2">
        <v>160868.84992681153</v>
      </c>
      <c r="AU2">
        <v>160868.84992681153</v>
      </c>
      <c r="AV2">
        <v>160868.84992681153</v>
      </c>
      <c r="AW2">
        <v>160868.84992681153</v>
      </c>
      <c r="AX2">
        <v>135844.80660486309</v>
      </c>
      <c r="AY2">
        <v>76045.350759269277</v>
      </c>
      <c r="AZ2">
        <v>15428.731823472343</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row>
    <row r="3" spans="1:76">
      <c r="A3" t="s">
        <v>66</v>
      </c>
      <c r="B3" t="s">
        <v>5285</v>
      </c>
      <c r="C3" t="s">
        <v>2623</v>
      </c>
      <c r="D3" t="s">
        <v>4967</v>
      </c>
      <c r="E3" t="s">
        <v>4968</v>
      </c>
      <c r="F3" t="s">
        <v>4973</v>
      </c>
      <c r="G3" t="s">
        <v>4983</v>
      </c>
      <c r="H3" t="s">
        <v>4984</v>
      </c>
      <c r="M3">
        <v>1.1000000000000001</v>
      </c>
      <c r="N3">
        <v>0</v>
      </c>
      <c r="O3">
        <v>0</v>
      </c>
      <c r="P3">
        <v>0</v>
      </c>
      <c r="Q3">
        <v>0</v>
      </c>
      <c r="R3">
        <v>0</v>
      </c>
      <c r="S3">
        <v>0</v>
      </c>
      <c r="T3">
        <v>0</v>
      </c>
      <c r="U3">
        <v>0</v>
      </c>
      <c r="V3">
        <v>0</v>
      </c>
      <c r="W3">
        <v>0</v>
      </c>
      <c r="X3">
        <v>0</v>
      </c>
      <c r="Y3">
        <v>0</v>
      </c>
      <c r="Z3">
        <v>0</v>
      </c>
      <c r="AA3">
        <v>0</v>
      </c>
      <c r="AB3">
        <v>0</v>
      </c>
      <c r="AC3">
        <v>0</v>
      </c>
      <c r="AD3">
        <v>0</v>
      </c>
      <c r="AE3">
        <v>1012.5</v>
      </c>
      <c r="AF3">
        <v>1012.5</v>
      </c>
      <c r="AG3">
        <v>1012.5</v>
      </c>
      <c r="AH3">
        <v>1012.5</v>
      </c>
      <c r="AI3">
        <v>1012.5</v>
      </c>
      <c r="AJ3">
        <v>1012.5</v>
      </c>
      <c r="AK3">
        <v>1012.5</v>
      </c>
      <c r="AL3">
        <v>1012.5</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t="s">
        <v>66</v>
      </c>
      <c r="B4" t="s">
        <v>5285</v>
      </c>
      <c r="C4" t="s">
        <v>2629</v>
      </c>
      <c r="D4" t="s">
        <v>4967</v>
      </c>
      <c r="E4" t="s">
        <v>4968</v>
      </c>
      <c r="F4" t="s">
        <v>4973</v>
      </c>
      <c r="G4" t="s">
        <v>4983</v>
      </c>
      <c r="H4" t="s">
        <v>4984</v>
      </c>
      <c r="M4">
        <v>1.05</v>
      </c>
      <c r="N4">
        <v>0</v>
      </c>
      <c r="O4">
        <v>0</v>
      </c>
      <c r="P4">
        <v>0</v>
      </c>
      <c r="Q4">
        <v>0</v>
      </c>
      <c r="R4">
        <v>363.64538438135639</v>
      </c>
      <c r="S4">
        <v>428.08254728707783</v>
      </c>
      <c r="T4">
        <v>487.02506833156565</v>
      </c>
      <c r="V4">
        <v>1450.3410000000001</v>
      </c>
      <c r="Y4">
        <v>2024.9845000000003</v>
      </c>
      <c r="Z4">
        <v>2024.9845000000003</v>
      </c>
      <c r="AA4">
        <v>2024.9845000000003</v>
      </c>
      <c r="AB4">
        <v>2024.9845000000003</v>
      </c>
      <c r="AC4">
        <v>2024.9845000000003</v>
      </c>
      <c r="AD4">
        <v>2024.9845000000003</v>
      </c>
      <c r="AE4">
        <v>2024.9845000000003</v>
      </c>
      <c r="AF4">
        <v>2024.9845000000003</v>
      </c>
      <c r="AG4">
        <v>2024.9845000000003</v>
      </c>
      <c r="AH4">
        <v>2024.9845000000003</v>
      </c>
      <c r="AI4">
        <v>2024.9845000000003</v>
      </c>
      <c r="AJ4">
        <v>2024.9845000000003</v>
      </c>
      <c r="AK4">
        <v>2024.9845000000003</v>
      </c>
      <c r="AL4">
        <v>2024.9845000000003</v>
      </c>
      <c r="AQ4">
        <v>2024.9845000000003</v>
      </c>
      <c r="AR4">
        <v>2024.9845000000003</v>
      </c>
      <c r="AS4">
        <v>2024.9845000000003</v>
      </c>
      <c r="AT4">
        <v>2024.9845000000003</v>
      </c>
      <c r="AU4">
        <v>2024.9845000000003</v>
      </c>
      <c r="AV4">
        <v>2024.9845000000003</v>
      </c>
      <c r="AW4">
        <v>2024.9845000000003</v>
      </c>
      <c r="AX4">
        <v>2024.9845000000003</v>
      </c>
      <c r="BG4">
        <v>0</v>
      </c>
      <c r="BH4">
        <v>0</v>
      </c>
      <c r="BI4">
        <v>0</v>
      </c>
      <c r="BJ4">
        <v>0</v>
      </c>
      <c r="BK4">
        <v>0</v>
      </c>
      <c r="BL4">
        <v>0</v>
      </c>
      <c r="BM4">
        <v>0</v>
      </c>
      <c r="BN4">
        <v>0</v>
      </c>
      <c r="BO4">
        <v>0</v>
      </c>
      <c r="BP4">
        <v>0</v>
      </c>
      <c r="BQ4">
        <v>0</v>
      </c>
      <c r="BR4">
        <v>0</v>
      </c>
      <c r="BS4">
        <v>0</v>
      </c>
      <c r="BT4">
        <v>0</v>
      </c>
      <c r="BU4">
        <v>0</v>
      </c>
      <c r="BV4">
        <v>0</v>
      </c>
      <c r="BW4">
        <v>0</v>
      </c>
      <c r="BX4">
        <v>0</v>
      </c>
    </row>
    <row r="6" spans="1:76">
      <c r="A6" t="s">
        <v>66</v>
      </c>
      <c r="B6" t="s">
        <v>5285</v>
      </c>
      <c r="D6" t="s">
        <v>4967</v>
      </c>
      <c r="E6" t="s">
        <v>4968</v>
      </c>
      <c r="F6" t="s">
        <v>4973</v>
      </c>
      <c r="G6" t="s">
        <v>4983</v>
      </c>
      <c r="H6" t="s">
        <v>4984</v>
      </c>
      <c r="N6">
        <f>+SUMPRODUCT($M$2:$M$4,N2:N4)</f>
        <v>0</v>
      </c>
      <c r="O6">
        <f t="shared" ref="O6:BX6" si="1">+SUMPRODUCT($M$2:$M$4,O2:O4)</f>
        <v>0</v>
      </c>
      <c r="P6">
        <f t="shared" si="1"/>
        <v>0</v>
      </c>
      <c r="Q6">
        <f t="shared" si="1"/>
        <v>0</v>
      </c>
      <c r="R6">
        <f t="shared" si="1"/>
        <v>381.82765360042424</v>
      </c>
      <c r="S6">
        <f t="shared" si="1"/>
        <v>449.48667465143171</v>
      </c>
      <c r="T6">
        <f t="shared" si="1"/>
        <v>511.37632174814394</v>
      </c>
      <c r="U6">
        <f t="shared" si="1"/>
        <v>0</v>
      </c>
      <c r="V6">
        <f t="shared" si="1"/>
        <v>1522.8580500000003</v>
      </c>
      <c r="W6">
        <f t="shared" si="1"/>
        <v>0</v>
      </c>
      <c r="X6">
        <f t="shared" si="1"/>
        <v>0</v>
      </c>
      <c r="Y6">
        <f t="shared" si="1"/>
        <v>55427.44600075022</v>
      </c>
      <c r="Z6">
        <f t="shared" si="1"/>
        <v>55427.44600075022</v>
      </c>
      <c r="AA6">
        <f t="shared" si="1"/>
        <v>55427.44600075022</v>
      </c>
      <c r="AB6">
        <f t="shared" si="1"/>
        <v>55427.44600075022</v>
      </c>
      <c r="AC6">
        <f t="shared" si="1"/>
        <v>55427.44600075022</v>
      </c>
      <c r="AD6">
        <f t="shared" si="1"/>
        <v>81702.691488796117</v>
      </c>
      <c r="AE6">
        <f t="shared" si="1"/>
        <v>82816.441488796117</v>
      </c>
      <c r="AF6">
        <f t="shared" si="1"/>
        <v>135366.93246488788</v>
      </c>
      <c r="AG6">
        <f t="shared" si="1"/>
        <v>135366.93246488788</v>
      </c>
      <c r="AH6">
        <f t="shared" si="1"/>
        <v>161642.17795293377</v>
      </c>
      <c r="AI6">
        <f t="shared" si="1"/>
        <v>161642.17795293377</v>
      </c>
      <c r="AJ6">
        <f t="shared" si="1"/>
        <v>161642.17795293377</v>
      </c>
      <c r="AK6">
        <f t="shared" si="1"/>
        <v>135366.93246488788</v>
      </c>
      <c r="AL6">
        <f t="shared" si="1"/>
        <v>135366.93246488788</v>
      </c>
      <c r="AM6">
        <f t="shared" si="1"/>
        <v>79576.457763796119</v>
      </c>
      <c r="AN6">
        <f t="shared" si="1"/>
        <v>53301.212275750222</v>
      </c>
      <c r="AO6">
        <f t="shared" si="1"/>
        <v>63811.310470968579</v>
      </c>
      <c r="AP6">
        <f t="shared" si="1"/>
        <v>63811.310470968579</v>
      </c>
      <c r="AQ6">
        <f t="shared" si="1"/>
        <v>92212.789684014468</v>
      </c>
      <c r="AR6">
        <f t="shared" si="1"/>
        <v>118488.03517206035</v>
      </c>
      <c r="AS6">
        <f t="shared" si="1"/>
        <v>171038.5261481521</v>
      </c>
      <c r="AT6">
        <f t="shared" si="1"/>
        <v>171038.5261481521</v>
      </c>
      <c r="AU6">
        <f t="shared" si="1"/>
        <v>171038.5261481521</v>
      </c>
      <c r="AV6">
        <f t="shared" si="1"/>
        <v>171038.5261481521</v>
      </c>
      <c r="AW6">
        <f t="shared" si="1"/>
        <v>171038.5261481521</v>
      </c>
      <c r="AX6">
        <f t="shared" si="1"/>
        <v>144763.28066010625</v>
      </c>
      <c r="AY6">
        <f t="shared" si="1"/>
        <v>79847.618297232737</v>
      </c>
      <c r="AZ6">
        <f t="shared" si="1"/>
        <v>16200.168414645961</v>
      </c>
      <c r="BA6">
        <f t="shared" si="1"/>
        <v>0</v>
      </c>
      <c r="BB6">
        <f t="shared" si="1"/>
        <v>0</v>
      </c>
      <c r="BC6">
        <f t="shared" si="1"/>
        <v>0</v>
      </c>
      <c r="BD6">
        <f t="shared" si="1"/>
        <v>0</v>
      </c>
      <c r="BE6">
        <f t="shared" si="1"/>
        <v>0</v>
      </c>
      <c r="BF6">
        <f t="shared" si="1"/>
        <v>0</v>
      </c>
      <c r="BG6">
        <f t="shared" si="1"/>
        <v>0</v>
      </c>
      <c r="BH6">
        <f t="shared" si="1"/>
        <v>0</v>
      </c>
      <c r="BI6">
        <f t="shared" si="1"/>
        <v>0</v>
      </c>
      <c r="BJ6">
        <f t="shared" si="1"/>
        <v>0</v>
      </c>
      <c r="BK6">
        <f t="shared" si="1"/>
        <v>0</v>
      </c>
      <c r="BL6">
        <f t="shared" si="1"/>
        <v>0</v>
      </c>
      <c r="BM6">
        <f t="shared" si="1"/>
        <v>0</v>
      </c>
      <c r="BN6">
        <f t="shared" si="1"/>
        <v>0</v>
      </c>
      <c r="BO6">
        <f t="shared" si="1"/>
        <v>0</v>
      </c>
      <c r="BP6">
        <f t="shared" si="1"/>
        <v>0</v>
      </c>
      <c r="BQ6">
        <f t="shared" si="1"/>
        <v>0</v>
      </c>
      <c r="BR6">
        <f t="shared" si="1"/>
        <v>0</v>
      </c>
      <c r="BS6">
        <f t="shared" si="1"/>
        <v>0</v>
      </c>
      <c r="BT6">
        <f t="shared" si="1"/>
        <v>0</v>
      </c>
      <c r="BU6">
        <f t="shared" si="1"/>
        <v>0</v>
      </c>
      <c r="BV6">
        <f t="shared" si="1"/>
        <v>0</v>
      </c>
      <c r="BW6">
        <f t="shared" si="1"/>
        <v>0</v>
      </c>
      <c r="BX6">
        <f t="shared" si="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00A44-4F46-4465-BD62-D177EE70DDB2}">
  <sheetPr codeName="Sheet6"/>
  <dimension ref="B1:I100"/>
  <sheetViews>
    <sheetView workbookViewId="0">
      <selection activeCell="J84" sqref="J84:N84 P84:AA84 AC84:AN84 AP84:BA84 BC84:BI84"/>
    </sheetView>
  </sheetViews>
  <sheetFormatPr defaultRowHeight="14"/>
  <cols>
    <col min="1" max="1" width="1.7265625" style="11" customWidth="1"/>
    <col min="2" max="2" width="8.7265625" style="11"/>
    <col min="3" max="3" width="21.54296875" style="11" bestFit="1" customWidth="1"/>
    <col min="4" max="4" width="14" style="11" bestFit="1" customWidth="1"/>
    <col min="5" max="5" width="22.453125" style="11" bestFit="1" customWidth="1"/>
    <col min="6" max="7" width="8.7265625" style="11"/>
    <col min="8" max="8" width="16.36328125" style="11" bestFit="1" customWidth="1"/>
    <col min="9" max="9" width="82.36328125" style="11" bestFit="1" customWidth="1"/>
    <col min="10" max="16384" width="8.7265625" style="11"/>
  </cols>
  <sheetData>
    <row r="1" spans="2:9" ht="10" customHeight="1"/>
    <row r="2" spans="2:9" ht="17.5">
      <c r="B2" s="67" t="s">
        <v>4977</v>
      </c>
      <c r="C2" s="67"/>
      <c r="D2" s="68"/>
      <c r="E2" s="68"/>
      <c r="H2" s="69" t="s">
        <v>4978</v>
      </c>
      <c r="I2" s="70"/>
    </row>
    <row r="3" spans="2:9">
      <c r="H3" s="11" t="s">
        <v>80</v>
      </c>
      <c r="I3" s="11" t="s">
        <v>81</v>
      </c>
    </row>
    <row r="4" spans="2:9" ht="14.5">
      <c r="B4" s="71" t="s">
        <v>80</v>
      </c>
      <c r="C4" s="71" t="s">
        <v>81</v>
      </c>
      <c r="D4" s="71" t="s">
        <v>4979</v>
      </c>
      <c r="E4" s="71" t="s">
        <v>4980</v>
      </c>
      <c r="H4" s="73" t="s">
        <v>4981</v>
      </c>
      <c r="I4" s="74" t="s">
        <v>4982</v>
      </c>
    </row>
    <row r="5" spans="2:9" ht="14.5">
      <c r="B5" s="72" t="s">
        <v>4973</v>
      </c>
      <c r="C5" s="72" t="s">
        <v>4983</v>
      </c>
      <c r="D5" s="72" t="s">
        <v>5444</v>
      </c>
      <c r="E5" s="72"/>
      <c r="H5" s="73" t="s">
        <v>4985</v>
      </c>
      <c r="I5" s="74" t="s">
        <v>5164</v>
      </c>
    </row>
    <row r="6" spans="2:9" ht="14.5">
      <c r="B6" s="72" t="s">
        <v>30</v>
      </c>
      <c r="C6" s="72" t="s">
        <v>34</v>
      </c>
      <c r="D6" s="72" t="s">
        <v>32</v>
      </c>
      <c r="E6" s="72" t="s">
        <v>4986</v>
      </c>
      <c r="H6" s="73" t="s">
        <v>4987</v>
      </c>
      <c r="I6" s="74" t="s">
        <v>4988</v>
      </c>
    </row>
    <row r="7" spans="2:9" ht="14.5">
      <c r="B7" s="72" t="s">
        <v>30</v>
      </c>
      <c r="C7" s="72" t="s">
        <v>34</v>
      </c>
      <c r="D7" s="72" t="s">
        <v>33</v>
      </c>
      <c r="E7" s="72" t="s">
        <v>4989</v>
      </c>
      <c r="H7" s="73" t="s">
        <v>4990</v>
      </c>
      <c r="I7" s="74" t="s">
        <v>4991</v>
      </c>
    </row>
    <row r="8" spans="2:9" ht="14.5">
      <c r="B8" s="72" t="s">
        <v>77</v>
      </c>
      <c r="C8" s="72" t="s">
        <v>4992</v>
      </c>
      <c r="D8" s="72" t="s">
        <v>4993</v>
      </c>
      <c r="E8" s="72"/>
      <c r="H8" s="73" t="s">
        <v>4994</v>
      </c>
      <c r="I8" s="74" t="s">
        <v>4995</v>
      </c>
    </row>
    <row r="9" spans="2:9" ht="14.5">
      <c r="B9" s="72" t="s">
        <v>68</v>
      </c>
      <c r="C9" s="72" t="s">
        <v>4976</v>
      </c>
      <c r="D9" s="72" t="s">
        <v>4993</v>
      </c>
      <c r="E9" s="72"/>
      <c r="H9" s="73" t="s">
        <v>4996</v>
      </c>
      <c r="I9" s="74" t="s">
        <v>4997</v>
      </c>
    </row>
    <row r="10" spans="2:9" ht="14.5">
      <c r="B10" s="72" t="s">
        <v>4971</v>
      </c>
      <c r="C10" s="72" t="s">
        <v>4998</v>
      </c>
      <c r="D10" s="72" t="s">
        <v>4993</v>
      </c>
      <c r="E10" s="72"/>
      <c r="H10" s="73" t="s">
        <v>4999</v>
      </c>
      <c r="I10" s="74" t="s">
        <v>5000</v>
      </c>
    </row>
    <row r="11" spans="2:9" ht="14.5">
      <c r="B11" s="72" t="s">
        <v>4972</v>
      </c>
      <c r="C11" s="72" t="s">
        <v>5001</v>
      </c>
      <c r="D11" s="72" t="s">
        <v>4993</v>
      </c>
      <c r="E11" s="72"/>
      <c r="H11" s="73" t="s">
        <v>5002</v>
      </c>
      <c r="I11" s="74" t="s">
        <v>5003</v>
      </c>
    </row>
    <row r="12" spans="2:9" ht="14.5">
      <c r="B12" s="72" t="s">
        <v>4969</v>
      </c>
      <c r="C12" s="72" t="s">
        <v>4970</v>
      </c>
      <c r="D12" s="72" t="s">
        <v>4993</v>
      </c>
      <c r="E12" s="72"/>
      <c r="H12" s="73" t="s">
        <v>5004</v>
      </c>
      <c r="I12" s="74" t="s">
        <v>5005</v>
      </c>
    </row>
    <row r="13" spans="2:9" ht="14.5">
      <c r="H13" s="73" t="s">
        <v>5006</v>
      </c>
      <c r="I13" s="74" t="s">
        <v>5007</v>
      </c>
    </row>
    <row r="14" spans="2:9" ht="14.5">
      <c r="H14" s="73" t="s">
        <v>5008</v>
      </c>
      <c r="I14" s="74" t="s">
        <v>5009</v>
      </c>
    </row>
    <row r="15" spans="2:9" ht="14.5">
      <c r="H15" s="73" t="s">
        <v>5010</v>
      </c>
      <c r="I15" s="74" t="s">
        <v>5011</v>
      </c>
    </row>
    <row r="16" spans="2:9" ht="14.5">
      <c r="H16" s="73" t="s">
        <v>5012</v>
      </c>
      <c r="I16" s="74" t="s">
        <v>5013</v>
      </c>
    </row>
    <row r="17" spans="8:9" ht="14.5">
      <c r="H17" s="73" t="s">
        <v>5014</v>
      </c>
      <c r="I17" s="74" t="s">
        <v>5015</v>
      </c>
    </row>
    <row r="18" spans="8:9" ht="14.5">
      <c r="H18" s="73" t="s">
        <v>5016</v>
      </c>
      <c r="I18" s="74" t="s">
        <v>5017</v>
      </c>
    </row>
    <row r="19" spans="8:9" ht="14.5">
      <c r="H19" s="73" t="s">
        <v>5018</v>
      </c>
      <c r="I19" s="74" t="s">
        <v>5019</v>
      </c>
    </row>
    <row r="20" spans="8:9" ht="14.5">
      <c r="H20" s="73" t="s">
        <v>5020</v>
      </c>
      <c r="I20" s="74" t="s">
        <v>5021</v>
      </c>
    </row>
    <row r="21" spans="8:9" ht="14.5">
      <c r="H21" s="73" t="s">
        <v>5022</v>
      </c>
      <c r="I21" s="74" t="s">
        <v>5023</v>
      </c>
    </row>
    <row r="22" spans="8:9" ht="14.5">
      <c r="H22" s="73" t="s">
        <v>5024</v>
      </c>
      <c r="I22" s="74" t="s">
        <v>5025</v>
      </c>
    </row>
    <row r="23" spans="8:9" ht="14.5">
      <c r="H23" s="73" t="s">
        <v>5026</v>
      </c>
      <c r="I23" s="74" t="s">
        <v>5027</v>
      </c>
    </row>
    <row r="24" spans="8:9" ht="14.5">
      <c r="H24" s="73" t="s">
        <v>5028</v>
      </c>
      <c r="I24" s="74" t="s">
        <v>5029</v>
      </c>
    </row>
    <row r="25" spans="8:9" ht="14.5">
      <c r="H25" s="73" t="s">
        <v>5030</v>
      </c>
      <c r="I25" s="74" t="s">
        <v>5031</v>
      </c>
    </row>
    <row r="26" spans="8:9" ht="14.5">
      <c r="H26" s="73" t="s">
        <v>5032</v>
      </c>
      <c r="I26" s="74" t="s">
        <v>5033</v>
      </c>
    </row>
    <row r="27" spans="8:9" ht="14.5">
      <c r="H27" s="73" t="s">
        <v>5034</v>
      </c>
      <c r="I27" s="74" t="s">
        <v>5035</v>
      </c>
    </row>
    <row r="28" spans="8:9" ht="14.5">
      <c r="H28" s="73" t="s">
        <v>5036</v>
      </c>
      <c r="I28" s="74" t="s">
        <v>5037</v>
      </c>
    </row>
    <row r="29" spans="8:9" ht="14.5">
      <c r="H29" s="73" t="s">
        <v>5038</v>
      </c>
      <c r="I29" s="74" t="s">
        <v>5039</v>
      </c>
    </row>
    <row r="30" spans="8:9" ht="14.5">
      <c r="H30" s="73" t="s">
        <v>5040</v>
      </c>
      <c r="I30" s="74" t="s">
        <v>5041</v>
      </c>
    </row>
    <row r="31" spans="8:9" ht="14.5">
      <c r="H31" s="73" t="s">
        <v>5042</v>
      </c>
      <c r="I31" s="74" t="s">
        <v>5043</v>
      </c>
    </row>
    <row r="32" spans="8:9" ht="14.5">
      <c r="H32" s="73" t="s">
        <v>5044</v>
      </c>
      <c r="I32" s="74" t="s">
        <v>5165</v>
      </c>
    </row>
    <row r="33" spans="8:9" ht="14.5">
      <c r="H33" s="73" t="s">
        <v>5045</v>
      </c>
      <c r="I33" s="74" t="s">
        <v>5046</v>
      </c>
    </row>
    <row r="34" spans="8:9" ht="14.5">
      <c r="H34" s="73" t="s">
        <v>5047</v>
      </c>
      <c r="I34" s="74" t="s">
        <v>5048</v>
      </c>
    </row>
    <row r="35" spans="8:9" ht="14.5">
      <c r="H35" s="73" t="s">
        <v>5049</v>
      </c>
      <c r="I35" s="74" t="s">
        <v>5050</v>
      </c>
    </row>
    <row r="36" spans="8:9" ht="14.5">
      <c r="H36" s="73" t="s">
        <v>5051</v>
      </c>
      <c r="I36" s="74" t="s">
        <v>5052</v>
      </c>
    </row>
    <row r="37" spans="8:9" ht="14.5">
      <c r="H37" s="73" t="s">
        <v>5053</v>
      </c>
      <c r="I37" s="74" t="s">
        <v>5054</v>
      </c>
    </row>
    <row r="38" spans="8:9" ht="14.5">
      <c r="H38" s="73" t="s">
        <v>5055</v>
      </c>
      <c r="I38" s="74" t="s">
        <v>5056</v>
      </c>
    </row>
    <row r="39" spans="8:9" ht="14.5">
      <c r="H39" s="73" t="s">
        <v>5057</v>
      </c>
      <c r="I39" s="74" t="s">
        <v>5058</v>
      </c>
    </row>
    <row r="40" spans="8:9" ht="14.5">
      <c r="H40" s="73" t="s">
        <v>5059</v>
      </c>
      <c r="I40" s="74" t="s">
        <v>5060</v>
      </c>
    </row>
    <row r="41" spans="8:9" ht="14.5">
      <c r="H41" s="73" t="s">
        <v>5061</v>
      </c>
      <c r="I41" s="74" t="s">
        <v>5062</v>
      </c>
    </row>
    <row r="42" spans="8:9" ht="14.5">
      <c r="H42" s="73" t="s">
        <v>5063</v>
      </c>
      <c r="I42" s="74" t="s">
        <v>5064</v>
      </c>
    </row>
    <row r="43" spans="8:9" ht="14.5">
      <c r="H43" s="73" t="s">
        <v>5065</v>
      </c>
      <c r="I43" s="74" t="s">
        <v>5066</v>
      </c>
    </row>
    <row r="44" spans="8:9" ht="14.5">
      <c r="H44" s="73" t="s">
        <v>5067</v>
      </c>
      <c r="I44" s="74" t="s">
        <v>5068</v>
      </c>
    </row>
    <row r="45" spans="8:9" ht="14.5">
      <c r="H45" s="73" t="s">
        <v>5069</v>
      </c>
      <c r="I45" s="74" t="s">
        <v>5070</v>
      </c>
    </row>
    <row r="46" spans="8:9" ht="14.5">
      <c r="H46" s="73" t="s">
        <v>5071</v>
      </c>
      <c r="I46" s="74" t="s">
        <v>5072</v>
      </c>
    </row>
    <row r="47" spans="8:9" ht="14.5">
      <c r="H47" s="73" t="s">
        <v>72</v>
      </c>
      <c r="I47" s="74" t="s">
        <v>4974</v>
      </c>
    </row>
    <row r="48" spans="8:9" ht="14.5">
      <c r="H48" s="73" t="s">
        <v>74</v>
      </c>
      <c r="I48" s="74" t="s">
        <v>4975</v>
      </c>
    </row>
    <row r="49" spans="8:9" ht="14.5">
      <c r="H49" s="73" t="s">
        <v>5182</v>
      </c>
      <c r="I49" s="74" t="s">
        <v>5183</v>
      </c>
    </row>
    <row r="50" spans="8:9" ht="14.5">
      <c r="H50" s="73" t="s">
        <v>5073</v>
      </c>
      <c r="I50" s="74" t="s">
        <v>5074</v>
      </c>
    </row>
    <row r="51" spans="8:9" ht="14.5">
      <c r="H51" s="73" t="s">
        <v>5075</v>
      </c>
      <c r="I51" s="74" t="s">
        <v>5166</v>
      </c>
    </row>
    <row r="52" spans="8:9" ht="14.5">
      <c r="H52" s="73" t="s">
        <v>5076</v>
      </c>
      <c r="I52" s="74" t="s">
        <v>5077</v>
      </c>
    </row>
    <row r="53" spans="8:9" ht="14.5">
      <c r="H53" s="73" t="s">
        <v>5078</v>
      </c>
      <c r="I53" s="74" t="s">
        <v>5079</v>
      </c>
    </row>
    <row r="54" spans="8:9" ht="14.5">
      <c r="H54" s="73" t="s">
        <v>5080</v>
      </c>
      <c r="I54" s="74" t="s">
        <v>5081</v>
      </c>
    </row>
    <row r="55" spans="8:9" ht="14.5">
      <c r="H55" s="73" t="s">
        <v>5082</v>
      </c>
      <c r="I55" s="74" t="s">
        <v>5083</v>
      </c>
    </row>
    <row r="56" spans="8:9" ht="14.5">
      <c r="H56" s="73" t="s">
        <v>5084</v>
      </c>
      <c r="I56" s="74" t="s">
        <v>5085</v>
      </c>
    </row>
    <row r="57" spans="8:9" ht="14.5">
      <c r="H57" s="73" t="s">
        <v>5086</v>
      </c>
      <c r="I57" s="74" t="s">
        <v>5087</v>
      </c>
    </row>
    <row r="58" spans="8:9" ht="14.5">
      <c r="H58" s="73" t="s">
        <v>5088</v>
      </c>
      <c r="I58" s="74" t="s">
        <v>5089</v>
      </c>
    </row>
    <row r="59" spans="8:9" ht="14.5">
      <c r="H59" s="73" t="s">
        <v>5090</v>
      </c>
      <c r="I59" s="74" t="s">
        <v>5091</v>
      </c>
    </row>
    <row r="60" spans="8:9" ht="14.5">
      <c r="H60" s="73" t="s">
        <v>5092</v>
      </c>
      <c r="I60" s="74" t="s">
        <v>5093</v>
      </c>
    </row>
    <row r="61" spans="8:9" ht="14.5">
      <c r="H61" s="73" t="s">
        <v>5094</v>
      </c>
      <c r="I61" s="74" t="s">
        <v>5095</v>
      </c>
    </row>
    <row r="62" spans="8:9" ht="14.5">
      <c r="H62" s="73" t="s">
        <v>5096</v>
      </c>
      <c r="I62" s="74" t="s">
        <v>5097</v>
      </c>
    </row>
    <row r="63" spans="8:9" ht="14.5">
      <c r="H63" s="73" t="s">
        <v>5098</v>
      </c>
      <c r="I63" s="74" t="s">
        <v>5099</v>
      </c>
    </row>
    <row r="64" spans="8:9" ht="14.5">
      <c r="H64" s="73" t="s">
        <v>5100</v>
      </c>
      <c r="I64" s="74" t="s">
        <v>5101</v>
      </c>
    </row>
    <row r="65" spans="8:9" ht="14.5">
      <c r="H65" s="73" t="s">
        <v>5102</v>
      </c>
      <c r="I65" s="74" t="s">
        <v>5103</v>
      </c>
    </row>
    <row r="66" spans="8:9" ht="14.5">
      <c r="H66" s="73" t="s">
        <v>5104</v>
      </c>
      <c r="I66" s="74" t="s">
        <v>5105</v>
      </c>
    </row>
    <row r="67" spans="8:9" ht="14.5">
      <c r="H67" s="73" t="s">
        <v>5106</v>
      </c>
      <c r="I67" s="74" t="s">
        <v>5107</v>
      </c>
    </row>
    <row r="68" spans="8:9" ht="14.5">
      <c r="H68" s="73" t="s">
        <v>5108</v>
      </c>
      <c r="I68" s="74" t="s">
        <v>5109</v>
      </c>
    </row>
    <row r="69" spans="8:9" ht="14.5">
      <c r="H69" s="73" t="s">
        <v>5110</v>
      </c>
      <c r="I69" s="74" t="s">
        <v>5111</v>
      </c>
    </row>
    <row r="70" spans="8:9" ht="14.5">
      <c r="H70" s="73" t="s">
        <v>5112</v>
      </c>
      <c r="I70" s="74" t="s">
        <v>5113</v>
      </c>
    </row>
    <row r="71" spans="8:9" ht="14.5">
      <c r="H71" s="73" t="s">
        <v>5114</v>
      </c>
      <c r="I71" s="74" t="s">
        <v>5115</v>
      </c>
    </row>
    <row r="72" spans="8:9" ht="14.5">
      <c r="H72" s="73" t="s">
        <v>5116</v>
      </c>
      <c r="I72" s="74" t="s">
        <v>5117</v>
      </c>
    </row>
    <row r="73" spans="8:9" ht="14.5">
      <c r="H73" s="73" t="s">
        <v>5118</v>
      </c>
      <c r="I73" s="74" t="s">
        <v>5119</v>
      </c>
    </row>
    <row r="74" spans="8:9" ht="14.5">
      <c r="H74" s="73" t="s">
        <v>5120</v>
      </c>
      <c r="I74" s="74" t="s">
        <v>5121</v>
      </c>
    </row>
    <row r="75" spans="8:9" ht="14.5">
      <c r="H75" s="73" t="s">
        <v>5122</v>
      </c>
      <c r="I75" s="74" t="s">
        <v>5123</v>
      </c>
    </row>
    <row r="76" spans="8:9" ht="14.5">
      <c r="H76" s="73" t="s">
        <v>5124</v>
      </c>
      <c r="I76" s="74" t="s">
        <v>5167</v>
      </c>
    </row>
    <row r="77" spans="8:9" ht="14.5">
      <c r="H77" s="73" t="s">
        <v>5125</v>
      </c>
      <c r="I77" s="74" t="s">
        <v>5126</v>
      </c>
    </row>
    <row r="78" spans="8:9" ht="14.5">
      <c r="H78" s="73" t="s">
        <v>5127</v>
      </c>
      <c r="I78" s="74" t="s">
        <v>5128</v>
      </c>
    </row>
    <row r="79" spans="8:9" ht="14.5">
      <c r="H79" s="73" t="s">
        <v>5129</v>
      </c>
      <c r="I79" s="74" t="s">
        <v>5130</v>
      </c>
    </row>
    <row r="80" spans="8:9" ht="14.5">
      <c r="H80" s="73" t="s">
        <v>5131</v>
      </c>
      <c r="I80" s="74" t="s">
        <v>5132</v>
      </c>
    </row>
    <row r="81" spans="8:9" ht="14.5">
      <c r="H81" s="73" t="s">
        <v>5133</v>
      </c>
      <c r="I81" s="74" t="s">
        <v>5134</v>
      </c>
    </row>
    <row r="82" spans="8:9" ht="14.5">
      <c r="H82" s="73" t="s">
        <v>5135</v>
      </c>
      <c r="I82" s="74" t="s">
        <v>5136</v>
      </c>
    </row>
    <row r="83" spans="8:9" ht="14.5">
      <c r="H83" s="73" t="s">
        <v>5137</v>
      </c>
      <c r="I83" s="74" t="s">
        <v>5138</v>
      </c>
    </row>
    <row r="84" spans="8:9" ht="14.5">
      <c r="H84" s="73" t="s">
        <v>5139</v>
      </c>
      <c r="I84" s="74" t="s">
        <v>5168</v>
      </c>
    </row>
    <row r="85" spans="8:9" ht="14.5">
      <c r="H85" s="73" t="s">
        <v>5140</v>
      </c>
      <c r="I85" s="74" t="s">
        <v>5141</v>
      </c>
    </row>
    <row r="86" spans="8:9" ht="14.5">
      <c r="H86" s="73" t="s">
        <v>5142</v>
      </c>
      <c r="I86" s="74" t="s">
        <v>5143</v>
      </c>
    </row>
    <row r="87" spans="8:9" ht="14.5">
      <c r="H87" s="73" t="s">
        <v>5144</v>
      </c>
      <c r="I87" s="74" t="s">
        <v>5145</v>
      </c>
    </row>
    <row r="88" spans="8:9" ht="14.5">
      <c r="H88" s="73" t="s">
        <v>5146</v>
      </c>
      <c r="I88" s="74" t="s">
        <v>5147</v>
      </c>
    </row>
    <row r="89" spans="8:9" ht="14.5">
      <c r="H89" s="73" t="s">
        <v>5148</v>
      </c>
      <c r="I89" s="74" t="s">
        <v>5149</v>
      </c>
    </row>
    <row r="90" spans="8:9" ht="14.5">
      <c r="H90" s="73" t="s">
        <v>5150</v>
      </c>
      <c r="I90" s="74" t="s">
        <v>5151</v>
      </c>
    </row>
    <row r="91" spans="8:9" ht="14.5">
      <c r="H91" s="73" t="s">
        <v>5152</v>
      </c>
      <c r="I91" s="74" t="s">
        <v>5153</v>
      </c>
    </row>
    <row r="92" spans="8:9" ht="14.5">
      <c r="H92" s="73" t="s">
        <v>5154</v>
      </c>
      <c r="I92" s="74" t="s">
        <v>5155</v>
      </c>
    </row>
    <row r="93" spans="8:9" ht="14.5">
      <c r="H93" s="73" t="s">
        <v>5156</v>
      </c>
      <c r="I93" s="74" t="s">
        <v>5157</v>
      </c>
    </row>
    <row r="94" spans="8:9" ht="14.5">
      <c r="H94" s="73" t="s">
        <v>5158</v>
      </c>
      <c r="I94" s="74" t="s">
        <v>5159</v>
      </c>
    </row>
    <row r="95" spans="8:9" ht="14.5">
      <c r="H95" s="73" t="s">
        <v>5160</v>
      </c>
      <c r="I95" s="74" t="s">
        <v>5161</v>
      </c>
    </row>
    <row r="96" spans="8:9" ht="14.5">
      <c r="H96" s="73" t="s">
        <v>71</v>
      </c>
      <c r="I96" s="74" t="s">
        <v>4974</v>
      </c>
    </row>
    <row r="97" spans="8:9" ht="14.5">
      <c r="H97" s="73" t="s">
        <v>76</v>
      </c>
      <c r="I97" s="74" t="s">
        <v>5184</v>
      </c>
    </row>
    <row r="98" spans="8:9" ht="14.5">
      <c r="H98" s="73" t="s">
        <v>73</v>
      </c>
      <c r="I98" s="74" t="s">
        <v>4975</v>
      </c>
    </row>
    <row r="99" spans="8:9" ht="14.5">
      <c r="H99" s="73" t="s">
        <v>5181</v>
      </c>
      <c r="I99" s="74" t="s">
        <v>5183</v>
      </c>
    </row>
    <row r="100" spans="8:9" ht="14.5">
      <c r="H100" s="73" t="s">
        <v>4967</v>
      </c>
      <c r="I100" s="74" t="s">
        <v>4968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O A A B Q S w M E F A A C A A g A C 1 F E W Z p B S t O k A A A A 9 Q A A A B I A H A B D b 2 5 m a W c v U G F j a 2 F n Z S 5 4 b W w g o h g A K K A U A A A A A A A A A A A A A A A A A A A A A A A A A A A A h Y 8 x D o I w G I W v Q r r T F o j R k J 8 y u E p i 1 B j X p l R o h G L a Y r m b g 0 f y C m I U d X N 8 3 / u G 9 + 7 X G + R D 2 w Q X a a z q d I Y i T F E g t e h K p a s M 9 e 4 Y L l D O Y M 3 F i V c y G G V t 0 8 G W G a q d O 6 e E e O + x T 3 B n K h J T G p F D s d q K W r Y c f W T 1 X w 6 V t o 5 r I R G D / W s M i 3 G U J H g 2 x x T I x K B Q + t v H 4 9 x n + w N h 2 T e u N 5 I 5 E + 4 2 Q K Y I 5 H 2 B P Q B Q S w M E F A A C A A g A C 1 F 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R R F m / Y l N T m g s A A D x U A A A T A B w A R m 9 y b X V s Y X M v U 2 V j d G l v b j E u b S C i G A A o o B Q A A A A A A A A A A A A A A A A A A A A A A A A A A A D t W 8 1 u G z k S v g f I O z R 6 L j L Q K 4 T 9 o x / M e g G N L S d Z S 7 F H U j L I G I H Q l h h b c K t b a L W y 8 R o + 7 x v s c f I K 3 s u + Q J T 3 W r L / 2 c 2 i S M W D m Q V s x I n E I r 8 q F q u K x S K z x r N o E f j a O P k X / f j 8 2 f N n 6 2 s 3 x H N t Y G u H m o e j 5 8 8 0 8 j M O N u E M k 5 a z + e W s e e x G b t L S 0 O d r / / A 8 W E d X I R 7 / P L C c X / 4 y C G a u p x v a x a s F D t 1 w d r 0 g 3 9 + 4 n x Z X L u V y G I U b b B y F 2 I 1 w 0 X o e B i s c R g u 8 P v z o e m v 8 4 c B I O C 9 v 5 5 d T y v D S X V M B E r 5 3 F 2 / c J T 7 U K V U 3 T h f + / F D P O u k f 7 i / o 5 w 8 p w m p z 6 S 1 m 0 / H s G i 9 d g s A g Z k B J p w w q 6 V s F i q a e P Z 0 F c z y d u J c e F Y a B z q D y b h l a 3 L s K 9 o M + x O E V U f T P G x y S a e s E L u 7 Y f I P X E Z 7 / P V j 4 j Q p H Q 7 v T N / 4 i m i 7 m + r 2 h / b R 9 G G 0 f h o P + i B K S N r 1 o J E t A Q a g M z Q H + G J 1 t I h w e 5 O z 7 n 1 e u P y c C l E b k M i T E + P N R 4 G 2 W f q M m b 5 X X X f a V i n F H t E A l b d K / 9 P s D Y N K I O 2 u + b B T U J X b 6 a R H d T q P b F U 6 1 8 I P + s j 8 g 3 b T e 6 W T 7 8 G 7 7 M O l r 5 M P 5 9 k E v q Y V H l N J O f a C C k p A O s L 7 T 5 3 g 9 C x c r a v u J w m r d m k y X Q r Q R 9 o m d z b W E 5 9 o q B E o o a X t D O A n j b h d H r u T 3 4 F K a w F L W p G X W c Y 4 j d + E J V v K 4 P + m 9 f w 2 s Z E 5 U X c l k o K m y l K Y O 8 B Y v Z d J N c i l t t a X M Z l F Z S w 5 L r u j 3 j C D L 4 B N B P 4 u u c Z i J U 0 g z x h 7 Z I g p p a n I b Z H n W 0 3 h Z M e W W R 0 B N r 8 i x j G b T + d V 6 6 t 9 E 9 K v v 3 k y D K B t z f T N f Z 8 N d b z Z d 4 u g 6 m K c t l x / J w P T z 8 m Z 6 E / e M 3 M / 0 n z h G z o L l Z U o P 8 U f 6 y b 2 9 W u a C x F + u w m C z y r 9 R 2 e g X Y l o G z 0 9 5 C 0 7 h g 3 C O w 2 l I d 6 6 U 4 R x 7 Z O r h b d Y Y z 4 a s G N F q 3 p G J i R p s B g 5 s B v x 1 o g Z Q l 2 p M J t E j 0 f P b b 9 r 2 4 d W v T e 1 s 1 H v z O r F Q j s R k Q P / d K b d r d S K a P u m P i a c O 2 d 7 M j F a e O y O C v n O 9 D T b L E 4 o J c X P d k B z d 8 D e e Z 7 w w 0 n 4 h M 4 B Y G T A p n v S Q m K D e R W p n p 0 M V z p j c 6 d l x o q 2 q 1 3 3 9 1 + v T Q W / Y q 2 i H 4 Y t E j F k J 0 5 X O T J o k a T l n x v 9 i u z 0 h c z 9 N i B W v O z 7 b / v a W q P B N 7 5 T Y N s V 4 m / Q r u W N K + / r v S X / Q H / a 1 R u / 2 o L C I 1 F F 7 7 1 8 O t T R q n 5 / 9 + j b v U H H f V / 1 x 7 1 w b 9 i c 5 p 7 J D l 1 F + a p 5 s H 9 7 3 J n m v 3 N X L v Y Z k Z p P e K E 0 1 k h j w r j 9 6 S b e o d F w a A o i K R v 2 T P l n 6 c U J i Y k K M W U y f D R E J w 9 H b n 8 r U L G T E x H x 5 x 1 X z Z 5 b N l F 5 g F K 9 w O U 4 U a R b D Y R y E Z I / V R s E / y m G a N N Y x E 3 O l d m J o Z z R E N H v r G f b n C / + K l T m O H 0 B i E d M K s c v s j Q y 8 Z O 0 l q X l W w i q X W Q e e a i E T A Y w C M H D I p q v m W Z h S x X x Y v y q 5 H x T 3 B G G v p u s k 8 O k 6 G P l U F A Z K h A Q i M Z L v i s M q 6 3 F / 8 P z Z w o c E K h 8 6 i 3 T / 6 f B Z O 3 z G J 7 8 d J 8 8 k Z A i P n V k K w d n 0 K C H z 8 T I / s t 6 z W G X z q R t H p M 1 q n n 0 r m d r J w o t i o 6 5 E p T h 5 p G 2 N O n d D w + 7 s W q P L U s 9 G e f t j W c Y q S 4 P u v 8 R s c j n J n p g 2 g H I i O U G R l K S m p K Q 0 z O c q v b y l 5 5 8 4 U 0 5 k z x s y N S c N + y U u F f n o V g D n K F m B A d p 1 a n F L s E X U U x d m S y h v F c l s i w R G e p + r S k N n V z C p b 3 b l O F R G L s c g Q T 3 h K S j V g h J Z s a Q Y s y M w Z f 0 e K z i x f E U B i g 0 D J T f 7 8 w U v 9 Y j A b q w V x r u s O j 3 R P l k 1 b N V p f U r S u N P u O 2 x 8 t 6 U B A s i Y 2 x 7 W p u Q x t N b y m F a q s 3 c O E 6 4 x D u x 8 u r 3 V C s d 1 M F q W u y 1 m e 0 Q O 4 g s f N + 6 S Q Y Y 2 s M i v S X 6 R 5 G 5 S Q Z Y 8 M 0 m l + 8 x p a V e e / 4 j n p j / b M W C P 8 h A r 9 S 5 x + D U L i K 8 l y d f c v W j A e V P u X K m 8 C 7 G T A M J C u Z M N z r Q S F X b N M z 3 x 0 g l Y + S c z / 4 T E 5 2 F H U u G 2 b u h k s f X + u / 6 k L s s E f 4 4 q p p e U n i C 2 L U m 2 D m H 5 g v y + I r v i 6 B H 4 t i X 5 t q S m W 6 r o 7 R H 9 q 5 I p T a Q j m E g l I 9 p Z x e B c h v H u J r g x G 3 G O A K y c e 0 T t r k z Y 3 h 1 6 H r k w r X L O Y m c j W 4 7 7 / y 6 9 J Y m G p D X B l y E K y 1 P E N z b m F X G Q U w 2 U P Q r w j r I 1 1 a g p J P c k 6 T M C m c r T U a D 2 5 M O S e / J h y T z 5 U L p m r f C u X b F a 0 B V r c T P 1 P S W j + h V j / c b r 8 U p D q Q 9 V Z s K d 8 J 4 X a b x a k b g S J r x R K 6 k / D Q H 3 y n l c 9 e q n l M i V n Z Y F Y z z W f P L Y u s e a c h 5 r / h 4 e a 1 Y 8 d l 4 3 Y 3 O 3 3 9 J u K E G q F n 5 V v I z v y C w f o c c V o u 5 d f + a 5 n e r V u d A Z d 7 1 i q R X 4 Z e I Q k z q x G 2 2 m l D 3 D E F f C + F q / U H a a X d x X 9 + 4 K F y Y S o K d I U I 8 E S C 4 S o N 8 j E q D d k Q D 9 8 T t 4 v J U V c m Q n e F H I Q Y + + s x d 5 t T D M q G z v i U 8 J d 3 C p p z r f v Z H v H Z x q 9 d r d o S m v v / B S / g r f c v A Y P q U R 9 e C x l E s j l l J p R L 6 Y v d g c R a V / h m 9 q S R e 5 I X 8 g g 3 S k Q 6 9 w g U e 4 X P b x u 7 B S l m F o Q 1 R 6 Z z u k d i z 1 s H Z Y s m K 5 h + M x 9 l 0 R g Y a c w q F k Y a s s x e 5 L j S I a P O Y N h 6 F p j C a / / 6 I + j l 7 L I i M Y m p p k n s Q 7 p A m y C D Y O P C U R n D g g l 0 Q s p Z I I l T i A l O K A + j 0 g E w v + I M 9 5 L F f Z 5 0 S x L N K e I S o S b m l n M f m X l U N T / b J y i P Y 8 4 9 U u L b l Z w j C v V n 5 H o O W W K E X I 4 q c 7 9 T W U q N v L l l M r z 1 O V n 0 p s H 4 7 7 e V F b e z k 6 e 3 v e P + Y / l O h / n m G v e b Q J Q + x H v w T h z W U Q 3 D Q O s s A Q y 4 d o I D g K / I h 0 K W L B 0 b X r 0 3 1 x Q p / F 5 F O Z h K 6 / / h i E y 0 Q 2 S l w 3 U j s h S h r h l T Y k S N d E V a / 9 q G U 3 a Y / Y n g c 2 m U 9 s z / T l g B b h z 1 H W f p w 8 W m b b y d p x + 5 N 2 b v 8 J y v p X G B M C d 8 D J S e + 0 j u J + + 4 L D w N d O 4 5 f h L H H 8 9 b / / 9 P C 3 L 0 u s D R c 3 k R t m P f z N 8 h K H c Z 9 T 1 3 P 9 X e R j d / t l + x / 6 6 c Q N b z j d J s H K c 5 c w D G q i F 0 3 z h W n V p 0 t I C C a Z G a m O + C I e Z v N p p o B m C W i 2 g O Y I a C 0 B r S 2 g d Q S 0 L k x L t A n Q B H p B I r 3 E 4 x y B P g G a J a D Z A p o j o L U E t L a A 1 h H Q u j A t 0 S d A E + g F i f Q S j 2 s J 9 A n Q L A H N F t A c A a 0 l o L U F t I 6 A 1 o V p i T 4 B m k A v S K S X e F x b o E + A Z g l o t o D m C G g t A a 0 t o H U E t C 5 M S / Q J 0 A R 6 Q S K 9 x O M 6 v L C b q J N P s m C S D Z M c m N S C S W 2 Y 1 I F J X Z C U q J F P g r W B e N p Q L G o x 2 U l 6 / G h c M N v m B + 2 v f 9 P o s 4 g D u a S v W t E q p y z y a Z 9 0 1 l f k N 6 W U p p T F l P K W L F W p Z i f c h K S a g U A p R y X H K M 3 o J f 0 f Z j U t x a 3 c V 8 Z s 2 l f S W p 7 b 3 R s 0 g S X 4 d 1 r y k 7 C i P 2 w u E 6 / j Y L G O m u P N s n G R k 8 j Z O / M 4 z 4 t P u p n r V Z A Q j I T U k E w Y y V R C K v K q G l J K k k Y y Y S R T D c m C k S w 1 J B t G s t W Q H B j J U U N q w U g t N a Q 2 j N R W Q + r A S B 0 1 p C 6 M 1 F V C K r J e w O / k k W A b R 2 o 2 j m A b R 4 o 2 n u e Z g N 8 5 a n 7 H R z L V k C w Y y V J D s m E k W w 3 J g Z E c N a Q W j N R S Q 2 r D S G 0 1 p A 6 M 1 F F D 6 s J I X S W k 4 n Q E + J 0 8 E m z j S M 3 G E W z j S N 7 G K w c 1 w P F a a o 7 H R z L V k C w Y y V J D s m E k W w 3 J g Z E c N a Q W j N R S Q 2 r D S G 0 1 p A 6 M 1 F F D 6 s J I X S W k 4 h g N O J 4 8 E m z j S M 3 G E W z j S N H G 8 4 M r 4 H d t N b / j I 5 l q S B a M Z K k h 2 T C S r Y b k w E i O G l I L R m q p I b V h p L Y a U g d G 6 q g h d W G k r h J S U W 4 B / E 4 e C b Z x p G b j C L Z x p G j j e a k D 8 L u O m t / x k U w 1 J A t G s t S Q b B j J V k N y Y C R H D a k F I 7 X U k N o w U l s N q Q M j d d S Q u j B S V w m p q M 8 B f i e P B N s 4 U r N x B N s 4 2 m H j B I j + 5 n + Y S 1 O m a v X j / w B Q S w E C L Q A U A A I A C A A L U U R Z m k F K 0 6 Q A A A D 1 A A A A E g A A A A A A A A A A A A A A A A A A A A A A Q 2 9 u Z m l n L 1 B h Y 2 t h Z 2 U u e G 1 s U E s B A i 0 A F A A C A A g A C 1 F E W Q / K 6 a u k A A A A 6 Q A A A B M A A A A A A A A A A A A A A A A A 8 A A A A F t D b 2 5 0 Z W 5 0 X 1 R 5 c G V z X S 5 4 b W x Q S w E C L Q A U A A I A C A A L U U R Z v 2 J T U 5 o L A A A 8 V A A A E w A A A A A A A A A A A A A A A A D h A Q A A R m 9 y b X V s Y X M v U 2 V j d G l v b j E u b V B L B Q Y A A A A A A w A D A M I A A A D I D 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U 0 w A A A A A A A H L 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N D 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O D Z k Y z M w N 2 U t M j E z O C 0 0 M m M 1 L W J i O G Q t O T B h Z m Z i N D h m M W J h I i A v P j x F b n R y e S B U e X B l P S J G a W x s R X J y b 3 J D b 2 R l I i B W Y W x 1 Z T 0 i c 1 V u a 2 5 v d 2 4 i I C 8 + P E V u d H J 5 I F R 5 c G U 9 I k Z p b G x M Y X N 0 V X B k Y X R l Z C I g V m F s d W U 9 I m Q y M D I 0 L T A 4 L T E 2 V D A 4 O j A 5 O j E 5 L j A 0 N D E z N T l a 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Q 2 9 s d W 1 u Q 2 9 1 b n Q m c X V v d D s 6 M T Y s J n F 1 b 3 Q 7 S 2 V 5 Q 2 9 s d W 1 u T m F t Z X M m c X V v d D s 6 W 1 0 s J n F 1 b 3 Q 7 Q 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U m V s Y X R p b 2 5 z a G l w S W 5 m b y Z x d W 9 0 O z p b X X 0 i I C 8 + P C 9 T d G F i b G V F b n R y a W V z P j w v S X R l b T 4 8 S X R l b T 4 8 S X R l b U x v Y 2 F 0 a W 9 u P j x J d G V t V H l w Z T 5 G b 3 J t d W x h P C 9 J d G V t V H l w Z T 4 8 S X R l b V B h d G g + U 2 V j d G l v b j E v T D Q v U 2 9 1 c m N l P C 9 J d G V t U G F 0 a D 4 8 L 0 l 0 Z W 1 M b 2 N h d G l v b j 4 8 U 3 R h Y m x l R W 5 0 c m l l c y A v P j w v S X R l b T 4 8 S X R l b T 4 8 S X R l b U x v Y 2 F 0 a W 9 u P j x J d G V t V H l w Z T 5 G b 3 J t d W x h P C 9 J d G V t V H l w Z T 4 8 S X R l b V B h d G g + U 2 V j d G l v b j E v T D Q v b X l k Y l 9 E Y X R h Y m F z Z T w v S X R l b V B h d G g + P C 9 J d G V t T G 9 j Y X R p b 2 4 + P F N 0 Y W J s Z U V u d H J p Z X M g L z 4 8 L 0 l 0 Z W 0 + P E l 0 Z W 0 + P E l 0 Z W 1 M b 2 N h d G l v b j 4 8 S X R l b V R 5 c G U + R m 9 y b X V s Y T w v S X R l b V R 5 c G U + P E l 0 Z W 1 Q Y X R o P l N l Y 3 R p b 2 4 x L 0 w 0 L 3 B 1 Y m x p Y 1 9 T Y 2 h l b W E 8 L 0 l 0 Z W 1 Q Y X R o P j w v S X R l b U x v Y 2 F 0 a W 9 u P j x T d G F i b G V F b n R y a W V z I C 8 + P C 9 J d G V t P j x J d G V t P j x J d G V t T G 9 j Y X R p b 2 4 + P E l 0 Z W 1 U e X B l P k Z v c m 1 1 b G E 8 L 0 l 0 Z W 1 U e X B l P j x J d G V t U G F 0 a D 5 T Z W N 0 a W 9 u M S 9 M N C 9 0 X 2 w 0 X 2 N v Z G V f V G F i b G U 8 L 0 l 0 Z W 1 Q Y X R o P j w v S X R l b U x v Y 2 F 0 a W 9 u P j x T d G F i b G V F b n R y a W V z I C 8 + P C 9 J d G V t P j x J d G V t P j x J d G V t T G 9 j Y X R p b 2 4 + P E l 0 Z W 1 U e X B l P k Z v c m 1 1 b G E 8 L 0 l 0 Z W 1 U e X B l P j x J d G V t U G F 0 a D 5 T Z W N 0 a W 9 u M S 9 M N C 9 N Z X J n Z W Q l M j B R d W V y a W V z P C 9 J d G V t U G F 0 a D 4 8 L 0 l 0 Z W 1 M b 2 N h d G l v b j 4 8 U 3 R h Y m x l R W 5 0 c m l l c y A v P j w v S X R l b T 4 8 S X R l b T 4 8 S X R l b U x v Y 2 F 0 a W 9 u P j x J d G V t V H l w Z T 5 G b 3 J t d W x h P C 9 J d G V t V H l w Z T 4 8 S X R l b V B h d G g + U 2 V j d G l v b j E v T D Q v R X h w Y W 5 k Z W Q l M j B C J U M 0 J U I w U i V D N C V C M E 1 M R V I 8 L 0 l 0 Z W 1 Q Y X R o P j w v S X R l b U x v Y 2 F 0 a W 9 u P j x T d G F i b G V F b n R y a W V z I C 8 + P C 9 J d G V t P j x J d G V t P j x J d G V t T G 9 j Y X R p b 2 4 + P E l 0 Z W 1 U e X B l P k Z v c m 1 1 b G E 8 L 0 l 0 Z W 1 U e X B l P j x J d G V t U G F 0 a D 5 T Z W N 0 a W 9 u M S 9 M N C 9 N Z X J n Z W Q l M j B R d W V y a W V z M T w v S X R l b V B h d G g + P C 9 J d G V t T G 9 j Y X R p b 2 4 + P F N 0 Y W J s Z U V u d H J p Z X M g L z 4 8 L 0 l 0 Z W 0 + P E l 0 Z W 0 + P E l 0 Z W 1 M b 2 N h d G l v b j 4 8 S X R l b V R 5 c G U + R m 9 y b X V s Y T w v S X R l b V R 5 c G U + P E l 0 Z W 1 Q Y X R o P l N l Y 3 R p b 2 4 x L 0 w 0 L 0 V 4 c G F u Z G V k J T I w Q U t U J U M 0 J U I w V i V D N C V C M F R F J T I w V C V D N C V C M F A l Q z Q l Q j A 8 L 0 l 0 Z W 1 Q Y X R o P j w v S X R l b U x v Y 2 F 0 a W 9 u P j x T d G F i b G V F b n R y a W V z I C 8 + P C 9 J d G V t P j x J d G V t P j x J d G V t T G 9 j Y X R p b 2 4 + P E l 0 Z W 1 U e X B l P k Z v c m 1 1 b G E 8 L 0 l 0 Z W 1 U e X B l P j x J d G V t U G F 0 a D 5 T Z W N 0 a W 9 u M S 9 M N C 9 S Z W 5 h b W V k J T I w Q 2 9 s d W 1 u c z M 8 L 0 l 0 Z W 1 Q Y X R o P j w v S X R l b U x v Y 2 F 0 a W 9 u P j x T d G F i b G V F b n R y a W V z I C 8 + P C 9 J d G V t P j x J d G V t P j x J d G V t T G 9 j Y X R p b 2 4 + P E l 0 Z W 1 U e X B l P k Z v c m 1 1 b G E 8 L 0 l 0 Z W 1 U e X B l P j x J d G V t U G F 0 a D 5 T Z W N 0 a W 9 u M S 9 M N C 9 N Z X J n Z W Q l M j B R d W V y a W V z M j w v S X R l b V B h d G g + P C 9 J d G V t T G 9 j Y X R p b 2 4 + P F N 0 Y W J s Z U V u d H J p Z X M g L z 4 8 L 0 l 0 Z W 0 + P E l 0 Z W 0 + P E l 0 Z W 1 M b 2 N h d G l v b j 4 8 S X R l b V R 5 c G U + R m 9 y b X V s Y T w v S X R l b V R 5 c G U + P E l 0 Z W 1 Q Y X R o P l N l Y 3 R p b 2 4 x L 0 w 0 L 0 V 4 c G F u Z G V k J T I w Q U t U J U M 0 J U I w V i V D N C V C M F R F J T I w R E V U Q V l J M j w v S X R l b V B h d G g + P C 9 J d G V t T G 9 j Y X R p b 2 4 + P F N 0 Y W J s Z U V u d H J p Z X M g L z 4 8 L 0 l 0 Z W 0 + P E l 0 Z W 0 + P E l 0 Z W 1 M b 2 N h d G l v b j 4 8 S X R l b V R 5 c G U + R m 9 y b X V s Y T w v S X R l b V R 5 c G U + P E l 0 Z W 1 Q Y X R o P l N l Y 3 R p b 2 4 x L 0 w 0 L 1 J l b m F t Z W Q l M j B D b 2 x 1 b W 5 z N D w v S X R l b V B h d G g + P C 9 J d G V t T G 9 j Y X R p b 2 4 + P F N 0 Y W J s Z U V u d H J p Z X M g L z 4 8 L 0 l 0 Z W 0 + P E l 0 Z W 0 + P E l 0 Z W 1 M b 2 N h d G l v b j 4 8 S X R l b V R 5 c G U + R m 9 y b X V s Y T w v S X R l b V R 5 c G U + P E l 0 Z W 1 Q Y X R o P l N l Y 3 R p b 2 4 x L 0 w 0 L 1 J l b W 9 2 Z W Q l M j B P d G h l c i U y M E N v b H V t b n M 8 L 0 l 0 Z W 1 Q Y X R o P j w v S X R l b U x v Y 2 F 0 a W 9 u P j x T d G F i b G V F b n R y a W V z I C 8 + P C 9 J d G V t P j x J d G V t P j x J d G V t T G 9 j Y X R p b 2 4 + P E l 0 Z W 1 U e X B l P k Z v c m 1 1 b G E 8 L 0 l 0 Z W 1 U e X B l P j x J d G V t U G F 0 a D 5 T Z W N 0 a W 9 u M S 9 M N C 9 S Z W 5 h b W V k J T I w Q 2 9 s d W 1 u c z U 8 L 0 l 0 Z W 1 Q Y X R o P j w v S X R l b U x v Y 2 F 0 a W 9 u P j x T d G F i b G V F b n R y a W V z I C 8 + P C 9 J d G V t P j x J d G V t P j x J d G V t T G 9 j Y X R p b 2 4 + P E l 0 Z W 1 U e X B l P k Z v c m 1 1 b G E 8 L 0 l 0 Z W 1 U e X B l P j x J d G V t U G F 0 a D 5 T Z W N 0 a W 9 u M S 9 M N C 9 S Z X B s Y W N l Z C U y M F Z h b H V l M j w v S X R l b V B h d G g + P C 9 J d G V t T G 9 j Y X R p b 2 4 + P F N 0 Y W J s Z U V u d H J p Z X M g L z 4 8 L 0 l 0 Z W 0 + P E l 0 Z W 0 + P E l 0 Z W 1 M b 2 N h d G l v b j 4 8 S X R l b V R 5 c G U + R m 9 y b X V s Y T w v S X R l b V R 5 c G U + P E l 0 Z W 1 Q Y X R o P l N l Y 3 R p b 2 4 x L 0 w 0 L 1 J l b m F t Z W Q l M j B D b 2 x 1 b W 5 z P C 9 J d G V t U G F 0 a D 4 8 L 0 l 0 Z W 1 M b 2 N h d G l v b j 4 8 U 3 R h Y m x l R W 5 0 c m l l c y A v P j w v S X R l b T 4 8 S X R l b T 4 8 S X R l b U x v Y 2 F 0 a W 9 u P j x J d G V t V H l w Z T 5 G b 3 J t d W x h P C 9 J d G V t V H l w Z T 4 8 S X R l b V B h d G g + U 2 V j d G l v b j E v T D Q v U m V u Y W 1 l Z C U y M E N v b H V t b n M x P C 9 J d G V t U G F 0 a D 4 8 L 0 l 0 Z W 1 M b 2 N h d G l v b j 4 8 U 3 R h Y m x l R W 5 0 c m l l c y A v P j w v S X R l b T 4 8 S X R l b T 4 8 S X R l b U x v Y 2 F 0 a W 9 u P j x J d G V t V H l w Z T 5 G b 3 J t d W x h P C 9 J d G V t V H l w Z T 4 8 S X R l b V B h d G g + U 2 V j d G l v b j E v T D Q v U m V u Y W 1 l Z C U y M E N v b H V t b n M y P C 9 J d G V t U G F 0 a D 4 8 L 0 l 0 Z W 1 M b 2 N h d G l v b j 4 8 U 3 R h Y m x l R W 5 0 c m l l c y A v P j w v S X R l b T 4 8 S X R l b T 4 8 S X R l b U x v Y 2 F 0 a W 9 u P j x J d G V t V H l w Z T 5 G b 3 J t d W x h P C 9 J d G V t V H l w Z T 4 8 S X R l b V B h d G g + U 2 V j d G l v b j E v T D Q v U 2 9 y d G V k J T I w U m 9 3 c z w v S X R l b V B h d G g + P C 9 J d G V t T G 9 j Y X R p b 2 4 + P F N 0 Y W J s Z U V u d H J p Z X M g L z 4 8 L 0 l 0 Z W 0 + P E l 0 Z W 0 + P E l 0 Z W 1 M b 2 N h d G l v b j 4 8 S X R l b V R 5 c G U + R m 9 y b X V s Y T w v S X R l b V R 5 c G U + P E l 0 Z W 1 Q Y X R o P l N l Y 3 R p b 2 4 x L 0 w 0 L 1 J l b 3 J k Z X J l Z C U y M E N v b H V t b n M z P C 9 J d G V t U G F 0 a D 4 8 L 0 l 0 Z W 1 M b 2 N h d G l v b j 4 8 U 3 R h Y m x l R W 5 0 c m l l c y A v P j w v S X R l b T 4 8 S X R l b T 4 8 S X R l b U x v Y 2 F 0 a W 9 u P j x J d G V t V H l w Z T 5 G b 3 J t d W x h P C 9 J d G V t V H l w Z T 4 8 S X R l b V B h d G g + U 2 V j d G l v b j E v T D Q v U m V w b G F j Z W Q l M j B W Y W x 1 Z T w v S X R l b V B h d G g + P C 9 J d G V t T G 9 j Y X R p b 2 4 + P F N 0 Y W J s Z U V u d H J p Z X M g L z 4 8 L 0 l 0 Z W 0 + P E l 0 Z W 0 + P E l 0 Z W 1 M b 2 N h d G l v b j 4 8 S X R l b V R 5 c G U + R m 9 y b X V s Y T w v S X R l b V R 5 c G U + P E l 0 Z W 1 Q Y X R o P l N l Y 3 R p b 2 4 x L 0 w 0 L 1 J l c G x h Y 2 V k J T I w V m F s d W U x P C 9 J d G V t U G F 0 a D 4 8 L 0 l 0 Z W 1 M b 2 N h d G l v b j 4 8 U 3 R h Y m x l R W 5 0 c m l l c y A v P j w v S X R l b T 4 8 S X R l b T 4 8 S X R l b U x v Y 2 F 0 a W 9 u P j x J d G V t V H l w Z T 5 G b 3 J t d W x h P C 9 J d G V t V H l w Z T 4 8 S X R l b V B h d G g + U 2 V j d G l v b j E v Q i V D N C V C M F I l Q z Q l Q j B N T E V S 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F R v R G F 0 Y U 1 v Z G V s R W 5 h Y m x l Z C I g V m F s d W U 9 I m w w I i A v P j x F b n R y e S B U e X B l P S J G a W x s T 2 J q Z W N 0 V H l w Z S I g V m F s d W U 9 I n N D b 2 5 u Z W N 0 a W 9 u T 2 5 s e S I g L z 4 8 R W 5 0 c n k g V H l w Z T 0 i U X V l c n l J R C I g V m F s d W U 9 I n N j Z D B m M D I w Z C 1 m M W I y L T R k Z T c t O D c 3 N S 0 4 M m U y N D Q z Y T E 3 M T c i I C 8 + P E V u d H J 5 I F R 5 c G U 9 I k Z p b G x F c n J v c k N v Z G U i I F Z h b H V l P S J z V W 5 r b m 9 3 b i I g L z 4 8 R W 5 0 c n k g V H l w Z T 0 i R m l s b E x h c 3 R V c G R h d G V k I i B W Y W x 1 Z T 0 i Z D I w M j Q t M D g t M T Z U M D g 6 M D k 6 M T k u M D c 2 N z A w N l 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D b 2 x 1 b W 5 D b 3 V u d C Z x d W 9 0 O z o 0 L C Z x d W 9 0 O 0 t l e U N v b H V t b k 5 h b W V z J n F 1 b 3 Q 7 O l t d L C Z x d W 9 0 O 0 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S Z W x h d G l v b n N o a X B J b m Z v J n F 1 b 3 Q 7 O l t d f S I g L z 4 8 L 1 N 0 Y W J s Z U V u d H J p Z X M + P C 9 J d G V t P j x J d G V t P j x J d G V t T G 9 j Y X R p b 2 4 + P E l 0 Z W 1 U e X B l P k Z v c m 1 1 b G E 8 L 0 l 0 Z W 1 U e X B l P j x J d G V t U G F 0 a D 5 T Z W N 0 a W 9 u M S 9 C J U M 0 J U I w U i V D N C V C M E 1 M R V I v U 2 9 1 c m N l P C 9 J d G V t U G F 0 a D 4 8 L 0 l 0 Z W 1 M b 2 N h d G l v b j 4 8 U 3 R h Y m x l R W 5 0 c m l l c y A v P j w v S X R l b T 4 8 S X R l b T 4 8 S X R l b U x v Y 2 F 0 a W 9 u P j x J d G V t V H l w Z T 5 G b 3 J t d W x h P C 9 J d G V t V H l w Z T 4 8 S X R l b V B h d G g + U 2 V j d G l v b j E v Q i V D N C V C M F I l Q z Q l Q j B N T E V S L 2 1 5 Z G J f R G F 0 Y W J h c 2 U 8 L 0 l 0 Z W 1 Q Y X R o P j w v S X R l b U x v Y 2 F 0 a W 9 u P j x T d G F i b G V F b n R y a W V z I C 8 + P C 9 J d G V t P j x J d G V t P j x J d G V t T G 9 j Y X R p b 2 4 + P E l 0 Z W 1 U e X B l P k Z v c m 1 1 b G E 8 L 0 l 0 Z W 1 U e X B l P j x J d G V t U G F 0 a D 5 T Z W N 0 a W 9 u M S 9 C J U M 0 J U I w U i V D N C V C M E 1 M R V I v c H V i b G l j X 1 N j a G V t Y T w v S X R l b V B h d G g + P C 9 J d G V t T G 9 j Y X R p b 2 4 + P F N 0 Y W J s Z U V u d H J p Z X M g L z 4 8 L 0 l 0 Z W 0 + P E l 0 Z W 0 + P E l 0 Z W 1 M b 2 N h d G l v b j 4 8 S X R l b V R 5 c G U + R m 9 y b X V s Y T w v S X R l b V R 5 c G U + P E l 0 Z W 1 Q Y X R o P l N l Y 3 R p b 2 4 x L 0 I l Q z Q l Q j B S J U M 0 J U I w T U x F U i 9 0 X 3 V u a X R f V G F i b G U 8 L 0 l 0 Z W 1 Q Y X R o P j w v S X R l b U x v Y 2 F 0 a W 9 u P j x T d G F i b G V F b n R y a W V z I C 8 + P C 9 J d G V t P j x J d G V t P j x J d G V t T G 9 j Y X R p b 2 4 + P E l 0 Z W 1 U e X B l P k Z v c m 1 1 b G E 8 L 0 l 0 Z W 1 U e X B l P j x J d G V t U G F 0 a D 5 T Z W N 0 a W 9 u M S 9 C J U M 0 J U I w U i V D N C V C M E 1 M R V I v U m V t b 3 Z l Z C U y M E N v b H V t b n M 8 L 0 l 0 Z W 1 Q Y X R o P j w v S X R l b U x v Y 2 F 0 a W 9 u P j x T d G F i b G V F b n R y a W V z I C 8 + P C 9 J d G V t P j x J d G V t P j x J d G V t T G 9 j Y X R p b 2 4 + P E l 0 Z W 1 U e X B l P k Z v c m 1 1 b G E 8 L 0 l 0 Z W 1 U e X B l P j x J d G V t U G F 0 a D 5 T Z W N 0 a W 9 u M S 9 C J U M 0 J U I w U i V D N C V C M E 1 M R V I v R m l s d G V y Z W Q l M j B S b 3 d z P C 9 J d G V t U G F 0 a D 4 8 L 0 l 0 Z W 1 M b 2 N h d G l v b j 4 8 U 3 R h Y m x l R W 5 0 c m l l c y A v P j w v S X R l b T 4 8 S X R l b T 4 8 S X R l b U x v Y 2 F 0 a W 9 u P j x J d G V t V H l w Z T 5 G b 3 J t d W x h P C 9 J d G V t V H l w Z T 4 8 S X R l b V B h d G g + U 2 V j d G l v b j E v Q i V D N C V C M F I l Q z Q l Q j B N T E V S L 1 J l b W 9 2 Z W Q l M j B D b 2 x 1 b W 5 z M T w v S X R l b V B h d G g + P C 9 J d G V t T G 9 j Y X R p b 2 4 + P F N 0 Y W J s Z U V u d H J p Z X M g L z 4 8 L 0 l 0 Z W 0 + P E l 0 Z W 0 + P E l 0 Z W 1 M b 2 N h d G l v b j 4 8 S X R l b V R 5 c G U + R m 9 y b X V s Y T w v S X R l b V R 5 c G U + P E l 0 Z W 1 Q Y X R o P l N l Y 3 R p b 2 4 x L 0 I l Q z Q l Q j B S J U M 0 J U I w T U x F U i 9 G a W x 0 Z X J l Z C U y M F J v d 3 M x P C 9 J d G V t U G F 0 a D 4 8 L 0 l 0 Z W 1 M b 2 N h d G l v b j 4 8 U 3 R h Y m x l R W 5 0 c m l l c y A v P j w v S X R l b T 4 8 S X R l b T 4 8 S X R l b U x v Y 2 F 0 a W 9 u P j x J d G V t V H l w Z T 5 G b 3 J t d W x h P C 9 J d G V t V H l w Z T 4 8 S X R l b V B h d G g + U 2 V j d G l v b j E v Q i V D N C V C M F I l Q z Q l Q j B N T E V S L 1 J l b W 9 2 Z W Q l M j B D b 2 x 1 b W 5 z M j w v S X R l b V B h d G g + P C 9 J d G V t T G 9 j Y X R p b 2 4 + P F N 0 Y W J s Z U V u d H J p Z X M g L z 4 8 L 0 l 0 Z W 0 + P E l 0 Z W 0 + P E l 0 Z W 1 M b 2 N h d G l v b j 4 8 S X R l b V R 5 c G U + R m 9 y b X V s Y T w v S X R l b V R 5 c G U + P E l 0 Z W 1 Q Y X R o P l N l Y 3 R p b 2 4 x L 0 I l Q z Q l Q j B S J U M 0 J U I w T U x F U i 9 S Z W 5 h b W V k J T I w Q 2 9 s d W 1 u c z w v S X R l b V B h d G g + P C 9 J d G V t T G 9 j Y X R p b 2 4 + P F N 0 Y W J s Z U V u d H J p Z X M g L z 4 8 L 0 l 0 Z W 0 + P E l 0 Z W 0 + P E l 0 Z W 1 M b 2 N h d G l v b j 4 8 S X R l b V R 5 c G U + R m 9 y b X V s Y T w v S X R l b V R 5 c G U + P E l 0 Z W 1 Q Y X R o P l N l Y 3 R p b 2 4 x L 0 I l Q z Q l Q j B S J U M 0 J U I w T U x F U i 9 S Z W 9 y Z G V y Z W Q l M j B D b 2 x 1 b W 5 z P C 9 J d G V t U G F 0 a D 4 8 L 0 l 0 Z W 1 M b 2 N h d G l v b j 4 8 U 3 R h Y m x l R W 5 0 c m l l c y A v P j w v S X R l b T 4 8 S X R l b T 4 8 S X R l b U x v Y 2 F 0 a W 9 u P j x J d G V t V H l w Z T 5 G b 3 J t d W x h P C 9 J d G V t V H l w Z T 4 8 S X R l b V B h d G g + U 2 V j d G l v b j E v Q i V D N C V C M F I l Q z Q l Q j B N T E V S L 1 N v c n R l Z C U y M F J v d 3 M 8 L 0 l 0 Z W 1 Q Y X R o P j w v S X R l b U x v Y 2 F 0 a W 9 u P j x T d G F i b G V F b n R y a W V z I C 8 + P C 9 J d G V t P j x J d G V t P j x J d G V t T G 9 j Y X R p b 2 4 + P E l 0 Z W 1 U e X B l P k Z v c m 1 1 b G E 8 L 0 l 0 Z W 1 U e X B l P j x J d G V t U G F 0 a D 5 T Z W N 0 a W 9 u M S 9 H R U w l Q z Q l Q j B S J T I w Q U t U J U M 0 J U I w V i V D N C V C M F R F J T I w V C V D N C V C M F A l Q z Q l Q j A 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z g 5 Y T Q 5 Z j l j L T Q w M z c t N D h l Z C 0 4 N T c z L T E z Y W Z l M G V h Z j Z k Z i I g L z 4 8 R W 5 0 c n k g V H l w Z T 0 i R m l s b E V y c m 9 y Q 2 9 k Z S I g V m F s d W U 9 I n N V b m t u b 3 d u I i A v P j x F b n R y e S B U e X B l P S J G a W x s T G F z d F V w Z G F 0 Z W Q i I F Z h b H V l P S J k M j A y N C 0 w O C 0 x N l Q w O D o w O T o x O S 4 w N z Y 3 M D A 2 W i I g L z 4 8 R W 5 0 c n k g V H l w Z T 0 i R m l s b F N 0 Y X R 1 c y I g V m F s d W U 9 I n N D b 2 1 w b G V 0 Z S 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0 N v b H V t b k N v d W 5 0 J n F 1 b 3 Q 7 O j M s J n F 1 b 3 Q 7 S 2 V 5 Q 2 9 s d W 1 u T m F t Z X M m c X V v d D s 6 W y Z x d W 9 0 O 2 l k J n F 1 b 3 Q 7 X S w m c X V v d D t D 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1 J l b G F 0 a W 9 u c 2 h p c E l u Z m 8 m c X V v d D s 6 W 1 1 9 I i A v P j w v U 3 R h Y m x l R W 5 0 c m l l c z 4 8 L 0 l 0 Z W 0 + P E l 0 Z W 0 + P E l 0 Z W 1 M b 2 N h d G l v b j 4 8 S X R l b V R 5 c G U + R m 9 y b X V s Y T w v S X R l b V R 5 c G U + P E l 0 Z W 1 Q Y X R o P l N l Y 3 R p b 2 4 x L 0 d F T C V D N C V C M F I l M j B B S 1 Q l Q z Q l Q j B W J U M 0 J U I w V E U l M j B U J U M 0 J U I w U C V D N C V C M C 9 T b 3 V y Y 2 U 8 L 0 l 0 Z W 1 Q Y X R o P j w v S X R l b U x v Y 2 F 0 a W 9 u P j x T d G F i b G V F b n R y a W V z I C 8 + P C 9 J d G V t P j x J d G V t P j x J d G V t T G 9 j Y X R p b 2 4 + P E l 0 Z W 1 U e X B l P k Z v c m 1 1 b G E 8 L 0 l 0 Z W 1 U e X B l P j x J d G V t U G F 0 a D 5 T Z W N 0 a W 9 u M S 9 H R U w l Q z Q l Q j B S J T I w Q U t U J U M 0 J U I w V i V D N C V C M F R F J T I w V C V D N C V C M F A l Q z Q l Q j A v b X l k Y l 9 E Y X R h Y m F z Z T w v S X R l b V B h d G g + P C 9 J d G V t T G 9 j Y X R p b 2 4 + P F N 0 Y W J s Z U V u d H J p Z X M g L z 4 8 L 0 l 0 Z W 0 + P E l 0 Z W 0 + P E l 0 Z W 1 M b 2 N h d G l v b j 4 8 S X R l b V R 5 c G U + R m 9 y b X V s Y T w v S X R l b V R 5 c G U + P E l 0 Z W 1 Q Y X R o P l N l Y 3 R p b 2 4 x L 0 d F T C V D N C V C M F I l M j B B S 1 Q l Q z Q l Q j B W J U M 0 J U I w V E U l M j B U J U M 0 J U I w U C V D N C V C M C 9 w d W J s a W N f U 2 N o Z W 1 h P C 9 J d G V t U G F 0 a D 4 8 L 0 l 0 Z W 1 M b 2 N h d G l v b j 4 8 U 3 R h Y m x l R W 5 0 c m l l c y A v P j w v S X R l b T 4 8 S X R l b T 4 8 S X R l b U x v Y 2 F 0 a W 9 u P j x J d G V t V H l w Z T 5 G b 3 J t d W x h P C 9 J d G V t V H l w Z T 4 8 S X R l b V B h d G g + U 2 V j d G l v b j E v R 0 V M J U M 0 J U I w U i U y M E F L V C V D N C V C M F Y l Q z Q l Q j B U R S U y M F Q l Q z Q l Q j B Q J U M 0 J U I w L 3 R f Y W N 0 X 3 R 5 c G V f V G F i b G U 8 L 0 l 0 Z W 1 Q Y X R o P j w v S X R l b U x v Y 2 F 0 a W 9 u P j x T d G F i b G V F b n R y a W V z I C 8 + P C 9 J d G V t P j x J d G V t P j x J d G V t T G 9 j Y X R p b 2 4 + P E l 0 Z W 1 U e X B l P k Z v c m 1 1 b G E 8 L 0 l 0 Z W 1 U e X B l P j x J d G V t U G F 0 a D 5 T Z W N 0 a W 9 u M S 9 H R U w l Q z Q l Q j B S J T I w Q U t U J U M 0 J U I w V i V D N C V C M F R F J T I w V C V D N C V C M F A l Q z Q l Q j A v U m V t b 3 Z l Z C U y M E N v b H V t b n M 8 L 0 l 0 Z W 1 Q Y X R o P j w v S X R l b U x v Y 2 F 0 a W 9 u P j x T d G F i b G V F b n R y a W V z I C 8 + P C 9 J d G V t P j x J d G V t P j x J d G V t T G 9 j Y X R p b 2 4 + P E l 0 Z W 1 U e X B l P k Z v c m 1 1 b G E 8 L 0 l 0 Z W 1 U e X B l P j x J d G V t U G F 0 a D 5 T Z W N 0 a W 9 u M S 9 H R U w l Q z Q l Q j B S J T I w Q U t U J U M 0 J U I w V i V D N C V C M F R F J T I w V C V D N C V C M F A l Q z Q l Q j A v R m l s d G V y Z W Q l M j B S b 3 d z P C 9 J d G V t U G F 0 a D 4 8 L 0 l 0 Z W 1 M b 2 N h d G l v b j 4 8 U 3 R h Y m x l R W 5 0 c m l l c y A v P j w v S X R l b T 4 8 S X R l b T 4 8 S X R l b U x v Y 2 F 0 a W 9 u P j x J d G V t V H l w Z T 5 G b 3 J t d W x h P C 9 J d G V t V H l w Z T 4 8 S X R l b V B h d G g + U 2 V j d G l v b j E v R 0 V M J U M 0 J U I w U i U y M E F L V C V D N C V C M F Y l Q z Q l Q j B U R S U y M F Q l Q z Q l Q j B Q J U M 0 J U I w L 1 J l b W 9 2 Z W Q l M j B D b 2 x 1 b W 5 z M T w v S X R l b V B h d G g + P C 9 J d G V t T G 9 j Y X R p b 2 4 + P F N 0 Y W J s Z U V u d H J p Z X M g L z 4 8 L 0 l 0 Z W 0 + P E l 0 Z W 0 + P E l 0 Z W 1 M b 2 N h d G l v b j 4 8 S X R l b V R 5 c G U + R m 9 y b X V s Y T w v S X R l b V R 5 c G U + P E l 0 Z W 1 Q Y X R o P l N l Y 3 R p b 2 4 x L 0 d F T C V D N C V C M F I l M j B B S 1 Q l Q z Q l Q j B W J U M 0 J U I w V E U l M j B E R V R B W U k 8 L 0 l 0 Z W 1 Q Y X R o P j w v S X R l b U x v Y 2 F 0 a W 9 u P j x T d G F i b G V F b n R y a W V z P j x F b n R y e S B U e X B l P S J J c 1 B y a X Z h d G U i I F Z h b H V l P S J s M C I g L z 4 8 R W 5 0 c n k g V H l w Z T 0 i R m l s b E V u Y W J s Z W Q i I F Z h b H V l P S J s M C I g L z 4 8 R W 5 0 c n k g V H l w Z T 0 i Q W R k Z W R U b 0 R h d G F N b 2 R l b 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V G 9 E Y X R h T W 9 k Z W x F b m F i b G V k I i B W Y W x 1 Z T 0 i b D A i I C 8 + P E V u d H J 5 I F R 5 c G U 9 I k Z p b G x P Y m p l Y 3 R U e X B l I i B W Y W x 1 Z T 0 i c 0 N v b m 5 l Y 3 R p b 2 5 P b m x 5 I i A v P j x F b n R y e S B U e X B l P S J R d W V y e U l E I i B W Y W x 1 Z T 0 i c z N k N j g w N W I 2 L T N i M T g t N D V h Y y 0 5 N G Y z L W E 5 M D I w N T g y M G Y 5 Z S I g L z 4 8 R W 5 0 c n k g V H l w Z T 0 i R m l s b E V y c m 9 y Q 2 9 k Z S I g V m F s d W U 9 I n N V b m t u b 3 d u I i A v P j x F b n R y e S B U e X B l P S J G a W x s T G F z d F V w Z G F 0 Z W Q i I F Z h b H V l P S J k M j A y N C 0 w O C 0 x N l Q w O D o w O T o x O S 4 w N z c 3 M j Q 0 W i I g L z 4 8 R W 5 0 c n k g V H l w Z T 0 i R m l s b F N 0 Y X R 1 c y I g V m F s d W U 9 I n N D b 2 1 w b G V 0 Z S 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0 N v b H V t b k N v d W 5 0 J n F 1 b 3 Q 7 O j M s J n F 1 b 3 Q 7 S 2 V 5 Q 2 9 s d W 1 u T m F t Z X M m c X V v d D s 6 W y Z x d W 9 0 O 2 l k J n F 1 b 3 Q 7 X S w m c X V v d D t D 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1 J l b G F 0 a W 9 u c 2 h p c E l u Z m 8 m c X V v d D s 6 W 1 1 9 I i A v P j w v U 3 R h Y m x l R W 5 0 c m l l c z 4 8 L 0 l 0 Z W 0 + P E l 0 Z W 0 + P E l 0 Z W 1 M b 2 N h d G l v b j 4 8 S X R l b V R 5 c G U + R m 9 y b X V s Y T w v S X R l b V R 5 c G U + P E l 0 Z W 1 Q Y X R o P l N l Y 3 R p b 2 4 x L 0 d F T C V D N C V C M F I l M j B B S 1 Q l Q z Q l Q j B W J U M 0 J U I w V E U l M j B E R V R B W U k v U 2 9 1 c m N l P C 9 J d G V t U G F 0 a D 4 8 L 0 l 0 Z W 1 M b 2 N h d G l v b j 4 8 U 3 R h Y m x l R W 5 0 c m l l c y A v P j w v S X R l b T 4 8 S X R l b T 4 8 S X R l b U x v Y 2 F 0 a W 9 u P j x J d G V t V H l w Z T 5 G b 3 J t d W x h P C 9 J d G V t V H l w Z T 4 8 S X R l b V B h d G g + U 2 V j d G l v b j E v R 0 V M J U M 0 J U I w U i U y M E F L V C V D N C V C M F Y l Q z Q l Q j B U R S U y M E R F V E F Z S S 9 t e W R i X 0 R h d G F i Y X N l P C 9 J d G V t U G F 0 a D 4 8 L 0 l 0 Z W 1 M b 2 N h d G l v b j 4 8 U 3 R h Y m x l R W 5 0 c m l l c y A v P j w v S X R l b T 4 8 S X R l b T 4 8 S X R l b U x v Y 2 F 0 a W 9 u P j x J d G V t V H l w Z T 5 G b 3 J t d W x h P C 9 J d G V t V H l w Z T 4 8 S X R l b V B h d G g + U 2 V j d G l v b j E v R 0 V M J U M 0 J U I w U i U y M E F L V C V D N C V C M F Y l Q z Q l Q j B U R S U y M E R F V E F Z S S 9 w d W J s a W N f U 2 N o Z W 1 h P C 9 J d G V t U G F 0 a D 4 8 L 0 l 0 Z W 1 M b 2 N h d G l v b j 4 8 U 3 R h Y m x l R W 5 0 c m l l c y A v P j w v S X R l b T 4 8 S X R l b T 4 8 S X R l b U x v Y 2 F 0 a W 9 u P j x J d G V t V H l w Z T 5 G b 3 J t d W x h P C 9 J d G V t V H l w Z T 4 8 S X R l b V B h d G g + U 2 V j d G l v b j E v R 0 V M J U M 0 J U I w U i U y M E F L V C V D N C V C M F Y l Q z Q l Q j B U R S U y M E R F V E F Z S S 9 0 X 2 F j d F 9 0 e X B l X 2 R l d G F p b F 9 U Y W J s Z T w v S X R l b V B h d G g + P C 9 J d G V t T G 9 j Y X R p b 2 4 + P F N 0 Y W J s Z U V u d H J p Z X M g L z 4 8 L 0 l 0 Z W 0 + P E l 0 Z W 0 + P E l 0 Z W 1 M b 2 N h d G l v b j 4 8 S X R l b V R 5 c G U + R m 9 y b X V s Y T w v S X R l b V R 5 c G U + P E l 0 Z W 1 Q Y X R o P l N l Y 3 R p b 2 4 x L 0 d F T C V D N C V C M F I l M j B B S 1 Q l Q z Q l Q j B W J U M 0 J U I w V E U l M j B E R V R B W U k v R m l s d G V y Z W Q l M j B S b 3 d z P C 9 J d G V t U G F 0 a D 4 8 L 0 l 0 Z W 1 M b 2 N h d G l v b j 4 8 U 3 R h Y m x l R W 5 0 c m l l c y A v P j w v S X R l b T 4 8 S X R l b T 4 8 S X R l b U x v Y 2 F 0 a W 9 u P j x J d G V t V H l w Z T 5 G b 3 J t d W x h P C 9 J d G V t V H l w Z T 4 8 S X R l b V B h d G g + U 2 V j d G l v b j E v R 0 V M J U M 0 J U I w U i U y M E F L V C V D N C V C M F Y l Q z Q l Q j B U R S U y M E R F V E F Z S S 9 S Z W 1 v d m V k J T I w Q 2 9 s d W 1 u c z w v S X R l b V B h d G g + P C 9 J d G V t T G 9 j Y X R p b 2 4 + P F N 0 Y W J s Z U V u d H J p Z X M g L z 4 8 L 0 l 0 Z W 0 + P E l 0 Z W 0 + P E l 0 Z W 1 M b 2 N h d G l v b j 4 8 S X R l b V R 5 c G U + R m 9 y b X V s Y T w v S X R l b V R 5 c G U + P E l 0 Z W 1 Q Y X R o P l N l Y 3 R p b 2 4 x L 0 w 0 V D w v S X R l b V B h d G g + P C 9 J d G V t T G 9 j Y X R p b 2 4 + P F N 0 Y W J s Z U V u d H J p Z X M + P E V u d H J 5 I F R 5 c G U 9 I k F k Z G V k V G 9 E Y X R h T W 9 k Z W w i I F Z h b H V l P S J s M C I g L z 4 8 R W 5 0 c n k g V H l w Z T 0 i R m l s b E V u Y W J s Z W Q i I F Z h b H V l P S J s M C I g L z 4 8 R W 5 0 c n k g V H l w Z T 0 i R m l s b E N v b H V t b l R 5 c G V z I i B W Y W x 1 Z T 0 i c 0 J n W U d C Z 1 l H Q l F V R 0 J R W U d C U V V G Q m d Z R 0 J n P T 0 i I C 8 + P E V u d H J 5 I F R 5 c G U 9 I k Z p b G x M Y X N 0 V X B k Y X R l Z C I g V m F s d W U 9 I m Q y M D I 0 L T A 4 L T E 1 V D E 3 O j M 0 O j I 0 L j I w M z c 0 M j h a 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1 b n Q i I F Z h b H V l P S J s M C I g L z 4 8 R W 5 0 c n k g V H l w Z T 0 i R m l s b E V y c m 9 y Q 2 9 k Z S I g V m F s d W U 9 I n N V b m t u b 3 d u I i A v P j x F b n R y e S B U e X B l P S J S Z W N v d m V y e V R h c m d l d E N v b H V t b i I g V m F s d W U 9 I m w x I i A v P j x F b n R y e S B U e X B l P S J S Z W N v d m V y e V R h c m d l d F N o Z W V 0 I i B W Y W x 1 Z T 0 i c 0 w 0 V C A o M i k i I C 8 + P E V u d H J 5 I F R 5 c G U 9 I l J l Y 2 9 2 Z X J 5 V G F y Z 2 V 0 U m 9 3 I i B W Y W x 1 Z T 0 i b D E i I C 8 + P E V u d H J 5 I F R 5 c G U 9 I k x v Y W R l Z F R v Q W 5 h b H l z a X N T Z X J 2 a W N l c y I g V m F s d W U 9 I m w w I i A v P j x F b n R y e S B U e X B l P S J G a W x s V G 9 E Y X R h T W 9 k Z W x F b m F i b G V k I i B W Y W x 1 Z T 0 i b D A i I C 8 + P E V u d H J 5 I F R 5 c G U 9 I k Z p b G x U Y X J n Z X R O Y W 1 l Q 3 V z d G 9 t a X p l Z C I g V m F s d W U 9 I m w x I i A v P j x F b n R y e S B U e X B l P S J G a W x s Q 2 9 1 b n Q i I F Z h b H V l P S J s M T c 5 N C I g L z 4 8 R W 5 0 c n k g V H l w Z T 0 i U X V l c n l J R C I g V m F s d W U 9 I n M 4 Y W Y y Y W V m Z C 1 k N D F k L T R i Y 2 M t Y m U 5 Y S 0 1 N j V k N j h k O W M x O T k i I C 8 + P E V u d H J 5 I F R 5 c G U 9 I k Z p b G x P Y m p l Y 3 R U e X B l I i B W Y W x 1 Z T 0 i c 0 N v b m 5 l Y 3 R p b 2 5 P b m x 5 I i A v P j x F b n R y e S B U e X B l P S J G a W x s Q 2 9 s d W 1 u T m F t Z X M i I F Z h b H V l P S J z W y Z x d W 9 0 O 0 t P R C Z x d W 9 0 O y w m c X V v d D t B w 4 d J S 0 x B T U E m c X V v d D s s J n F 1 b 3 Q 7 Q s S w U s S w T S Z x d W 9 0 O y w m c X V v d D t B W U d N I E d S V U J V J n F 1 b 3 Q 7 L C Z x d W 9 0 O 0 F Z R 0 0 g S 0 9 E V S Z x d W 9 0 O y w m c X V v d D t B W U d N I E H D h 0 l L T E F N Q V N J J n F 1 b 3 Q 7 L C Z x d W 9 0 O 0 F Z R 0 0 g R 0 V M x L B S I E I u R s S w W U F U J n F 1 b 3 Q 7 L C Z x d W 9 0 O 0 F Z R 0 0 g R 0 V M x L B S I E 3 E s E t U Q V I m c X V v d D s s J n F 1 b 3 Q 7 R E / E n l X F n i B O Q U v E s F Q g S 0 9 E V S Z x d W 9 0 O y w m c X V v d D t O Q U v E s F Q g w 5 Z U R U x F T U U g K E F 5 K S Z x d W 9 0 O y w m c X V v d D t W R V J H x L A m c X V v d D s s J n F 1 b 3 Q 7 Q U t U x L B W x L B U R S B U x L B Q x L A m c X V v d D s s J n F 1 b 3 Q 7 U 8 S w U E F S x L D F n i D E s E h a L i B P U k F O S S Z x d W 9 0 O y w m c X V v d D t T R V Z L I M S w S F o u I E 9 S Q U 5 J J n F 1 b 3 Q 7 L C Z x d W 9 0 O 1 R F U 0 z E s E 0 g x L B I W i 4 g T 1 J B T k k m c X V v d D s s J n F 1 b 3 Q 7 T D E g S 0 9 E J n F 1 b 3 Q 7 L C Z x d W 9 0 O 0 w y I E t P R C Z x d W 9 0 O y w m c X V v d D t M M y B L T 0 Q m c X V v d D s s J n F 1 b 3 Q 7 T D Q g S 0 9 E 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w 0 V C 9 B d X R v U m V t b 3 Z l Z E N v b H V t b n M x L n t L T 0 Q s M H 0 m c X V v d D s s J n F 1 b 3 Q 7 U 2 V j d G l v b j E v T D R U L 0 F 1 d G 9 S Z W 1 v d m V k Q 2 9 s d W 1 u c z E u e 0 H D h 0 l L T E F N Q S w x f S Z x d W 9 0 O y w m c X V v d D t T Z W N 0 a W 9 u M S 9 M N F Q v Q X V 0 b 1 J l b W 9 2 Z W R D b 2 x 1 b W 5 z M S 5 7 Q s S w U s S w T S w y f S Z x d W 9 0 O y w m c X V v d D t T Z W N 0 a W 9 u M S 9 M N F Q v Q X V 0 b 1 J l b W 9 2 Z W R D b 2 x 1 b W 5 z M S 5 7 Q V l H T S B H U l V C V S w z f S Z x d W 9 0 O y w m c X V v d D t T Z W N 0 a W 9 u M S 9 M N F Q v Q X V 0 b 1 J l b W 9 2 Z W R D b 2 x 1 b W 5 z M S 5 7 Q V l H T S B L T 0 R V L D R 9 J n F 1 b 3 Q 7 L C Z x d W 9 0 O 1 N l Y 3 R p b 2 4 x L 0 w 0 V C 9 B d X R v U m V t b 3 Z l Z E N v b H V t b n M x L n t B W U d N I E H D h 0 l L T E F N Q V N J L D V 9 J n F 1 b 3 Q 7 L C Z x d W 9 0 O 1 N l Y 3 R p b 2 4 x L 0 w 0 V C 9 B d X R v U m V t b 3 Z l Z E N v b H V t b n M x L n t B W U d N I E d F T M S w U i B C L k b E s F l B V C w 2 f S Z x d W 9 0 O y w m c X V v d D t T Z W N 0 a W 9 u M S 9 M N F Q v Q X V 0 b 1 J l b W 9 2 Z W R D b 2 x 1 b W 5 z M S 5 7 Q V l H T S B H R U z E s F I g T c S w S 1 R B U i w 3 f S Z x d W 9 0 O y w m c X V v d D t T Z W N 0 a W 9 u M S 9 M N F Q v Q X V 0 b 1 J l b W 9 2 Z W R D b 2 x 1 b W 5 z M S 5 7 R E / E n l X F n i B O Q U v E s F Q g S 0 9 E V S w 4 f S Z x d W 9 0 O y w m c X V v d D t T Z W N 0 a W 9 u M S 9 M N F Q v Q X V 0 b 1 J l b W 9 2 Z W R D b 2 x 1 b W 5 z M S 5 7 T k F L x L B U I M O W V E V M R U 1 F I C h B e S k s O X 0 m c X V v d D s s J n F 1 b 3 Q 7 U 2 V j d G l v b j E v T D R U L 0 F 1 d G 9 S Z W 1 v d m V k Q 2 9 s d W 1 u c z E u e 1 Z F U k f E s C w x M H 0 m c X V v d D s s J n F 1 b 3 Q 7 U 2 V j d G l v b j E v T D R U L 0 F 1 d G 9 S Z W 1 v d m V k Q 2 9 s d W 1 u c z E u e 0 F L V M S w V s S w V E U g V M S w U M S w L D E x f S Z x d W 9 0 O y w m c X V v d D t T Z W N 0 a W 9 u M S 9 M N F Q v Q X V 0 b 1 J l b W 9 2 Z W R D b 2 x 1 b W 5 z M S 5 7 U 8 S w U E F S x L D F n i D E s E h a L i B P U k F O S S w x M n 0 m c X V v d D s s J n F 1 b 3 Q 7 U 2 V j d G l v b j E v T D R U L 0 F 1 d G 9 S Z W 1 v d m V k Q 2 9 s d W 1 u c z E u e 1 N F V k s g x L B I W i 4 g T 1 J B T k k s M T N 9 J n F 1 b 3 Q 7 L C Z x d W 9 0 O 1 N l Y 3 R p b 2 4 x L 0 w 0 V C 9 B d X R v U m V t b 3 Z l Z E N v b H V t b n M x L n t U R V N M x L B N I M S w S F o u I E 9 S Q U 5 J L D E 0 f S Z x d W 9 0 O y w m c X V v d D t T Z W N 0 a W 9 u M S 9 M N F Q v Q X V 0 b 1 J l b W 9 2 Z W R D b 2 x 1 b W 5 z M S 5 7 T D E g S 0 9 E L D E 1 f S Z x d W 9 0 O y w m c X V v d D t T Z W N 0 a W 9 u M S 9 M N F Q v Q X V 0 b 1 J l b W 9 2 Z W R D b 2 x 1 b W 5 z M S 5 7 T D I g S 0 9 E L D E 2 f S Z x d W 9 0 O y w m c X V v d D t T Z W N 0 a W 9 u M S 9 M N F Q v Q X V 0 b 1 J l b W 9 2 Z W R D b 2 x 1 b W 5 z M S 5 7 T D M g S 0 9 E L D E 3 f S Z x d W 9 0 O y w m c X V v d D t T Z W N 0 a W 9 u M S 9 M N F Q v Q X V 0 b 1 J l b W 9 2 Z W R D b 2 x 1 b W 5 z M S 5 7 T D Q g S 0 9 E L D E 4 f S Z x d W 9 0 O 1 0 s J n F 1 b 3 Q 7 Q 2 9 s d W 1 u Q 2 9 1 b n Q m c X V v d D s 6 M T k s J n F 1 b 3 Q 7 S 2 V 5 Q 2 9 s d W 1 u T m F t Z X M m c X V v d D s 6 W 1 0 s J n F 1 b 3 Q 7 Q 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S Z W x h d G l v b n N o a X B J b m Z v J n F 1 b 3 Q 7 O l t d f S I g L z 4 8 L 1 N 0 Y W J s Z U V u d H J p Z X M + P C 9 J d G V t P j x J d G V t P j x J d G V t T G 9 j Y X R p b 2 4 + P E l 0 Z W 1 U e X B l P k Z v c m 1 1 b G E 8 L 0 l 0 Z W 1 U e X B l P j x J d G V t U G F 0 a D 5 T Z W N 0 a W 9 u M S 9 M N F Q v U 2 9 1 c m N l P C 9 J d G V t U G F 0 a D 4 8 L 0 l 0 Z W 1 M b 2 N h d G l v b j 4 8 U 3 R h Y m x l R W 5 0 c m l l c y A v P j w v S X R l b T 4 8 S X R l b T 4 8 S X R l b U x v Y 2 F 0 a W 9 u P j x J d G V t V H l w Z T 5 G b 3 J t d W x h P C 9 J d G V t V H l w Z T 4 8 S X R l b V B h d G g + U 2 V j d G l v b j E v T D R U L 0 F w c G V u Z G V k J T I w U X V l c n k 8 L 0 l 0 Z W 1 Q Y X R o P j w v S X R l b U x v Y 2 F 0 a W 9 u P j x T d G F i b G V F b n R y a W V z I C 8 + P C 9 J d G V t P j x J d G V t P j x J d G V t T G 9 j Y X R p b 2 4 + P E l 0 Z W 1 U e X B l P k Z v c m 1 1 b G E 8 L 0 l 0 Z W 1 U e X B l P j x J d G V t U G F 0 a D 5 T Z W N 0 a W 9 u M S 9 M N F Q v U 2 9 y d G V k J T I w U m 9 3 c z w v S X R l b V B h d G g + P C 9 J d G V t T G 9 j Y X R p b 2 4 + P F N 0 Y W J s Z U V u d H J p Z X M g L z 4 8 L 0 l 0 Z W 0 + P E l 0 Z W 0 + P E l 0 Z W 1 M b 2 N h d G l v b j 4 8 S X R l b V R 5 c G U + R m 9 y b X V s Y T w v S X R l b V R 5 c G U + P E l 0 Z W 1 Q Y X R o P l N l Y 3 R p b 2 4 x L 0 w 0 V C 9 S Z X B s Y W N l Z C U y M F Z h b H V l P C 9 J d G V t U G F 0 a D 4 8 L 0 l 0 Z W 1 M b 2 N h d G l v b j 4 8 U 3 R h Y m x l R W 5 0 c m l l c y A v P j w v S X R l b T 4 8 S X R l b T 4 8 S X R l b U x v Y 2 F 0 a W 9 u P j x J d G V t V H l w Z T 5 G b 3 J t d W x h P C 9 J d G V t V H l w Z T 4 8 S X R l b V B h d G g + U 2 V j d G l v b j E v T D R U L 1 J l c G x h Y 2 V k J T I w V m F s d W U x P C 9 J d G V t U G F 0 a D 4 8 L 0 l 0 Z W 1 M b 2 N h d G l v b j 4 8 U 3 R h Y m x l R W 5 0 c m l l c y A v P j w v S X R l b T 4 8 S X R l b T 4 8 S X R l b U x v Y 2 F 0 a W 9 u P j x J d G V t V H l w Z T 5 G b 3 J t d W x h P C 9 J d G V t V H l w Z T 4 8 S X R l b V B h d G g + U 2 V j d G l v b j E v T D R U L 1 J l c G x h Y 2 V k J T I w V m F s d W U y P C 9 J d G V t U G F 0 a D 4 8 L 0 l 0 Z W 1 M b 2 N h d G l v b j 4 8 U 3 R h Y m x l R W 5 0 c m l l c y A v P j w v S X R l b T 4 8 S X R l b T 4 8 S X R l b U x v Y 2 F 0 a W 9 u P j x J d G V t V H l w Z T 5 G b 3 J t d W x h P C 9 J d G V t V H l w Z T 4 8 S X R l b V B h d G g + U 2 V j d G l v b j E v T D R U L 1 J l c G x h Y 2 V k J T I w V m F s d W U z P C 9 J d G V t U G F 0 a D 4 8 L 0 l 0 Z W 1 M b 2 N h d G l v b j 4 8 U 3 R h Y m x l R W 5 0 c m l l c y A v P j w v S X R l b T 4 8 S X R l b T 4 8 S X R l b U x v Y 2 F 0 a W 9 u P j x J d G V t V H l w Z T 5 G b 3 J t d W x h P C 9 J d G V t V H l w Z T 4 8 S X R l b V B h d G g + U 2 V j d G l v b j E v T D R U L 0 Z p b H R l c m V k J T I w U m 9 3 c z w v S X R l b V B h d G g + P C 9 J d G V t T G 9 j Y X R p b 2 4 + P F N 0 Y W J s Z U V u d H J p Z X M g L z 4 8 L 0 l 0 Z W 0 + P E l 0 Z W 0 + P E l 0 Z W 1 M b 2 N h d G l v b j 4 8 S X R l b V R 5 c G U + R m 9 y b X V s Y T w v S X R l b V R 5 c G U + P E l 0 Z W 1 Q Y X R o P l N l Y 3 R p b 2 4 x L 0 w 0 V C 9 S Z X B s Y W N l Z C U y M F Z h b H V l N D w v S X R l b V B h d G g + P C 9 J d G V t T G 9 j Y X R p b 2 4 + P F N 0 Y W J s Z U V u d H J p Z X M g L z 4 8 L 0 l 0 Z W 0 + P E l 0 Z W 0 + P E l 0 Z W 1 M b 2 N h d G l v b j 4 8 S X R l b V R 5 c G U + R m 9 y b X V s Y T w v S X R l b V R 5 c G U + P E l 0 Z W 1 Q Y X R o P l N l Y 3 R p b 2 4 x L 0 w 0 V C 9 S Z X B s Y W N l Z C U y M F Z h b H V l N T w v S X R l b V B h d G g + P C 9 J d G V t T G 9 j Y X R p b 2 4 + P F N 0 Y W J s Z U V u d H J p Z X M g L z 4 8 L 0 l 0 Z W 0 + P E l 0 Z W 0 + P E l 0 Z W 1 M b 2 N h d G l v b j 4 8 S X R l b V R 5 c G U + R m 9 y b X V s Y T w v S X R l b V R 5 c G U + P E l 0 Z W 1 Q Y X R o P l N l Y 3 R p b 2 4 x L 0 w 0 V C 9 S Z X B s Y W N l Z C U y M F Z h b H V l N j w v S X R l b V B h d G g + P C 9 J d G V t T G 9 j Y X R p b 2 4 + P F N 0 Y W J s Z U V u d H J p Z X M g L z 4 8 L 0 l 0 Z W 0 + P E l 0 Z W 0 + P E l 0 Z W 1 M b 2 N h d G l v b j 4 8 S X R l b V R 5 c G U + R m 9 y b X V s Y T w v S X R l b V R 5 c G U + P E l 0 Z W 1 Q Y X R o P l N l Y 3 R p b 2 4 x L 0 w 0 V C 9 S Z X B s Y W N l Z C U y M F Z h b H V l N z w v S X R l b V B h d G g + P C 9 J d G V t T G 9 j Y X R p b 2 4 + P F N 0 Y W J s Z U V u d H J p Z X M g L z 4 8 L 0 l 0 Z W 0 + P E l 0 Z W 0 + P E l 0 Z W 1 M b 2 N h d G l v b j 4 8 S X R l b V R 5 c G U + R m 9 y b X V s Y T w v S X R l b V R 5 c G U + P E l 0 Z W 1 Q Y X R o P l N l Y 3 R p b 2 4 x L 0 w 0 V C 9 S Z W 1 v d m V k J T I w Q 2 9 s d W 1 u c z w v S X R l b V B h d G g + P C 9 J d G V t T G 9 j Y X R p b 2 4 + P F N 0 Y W J s Z U V u d H J p Z X M g L z 4 8 L 0 l 0 Z W 0 + P E l 0 Z W 0 + P E l 0 Z W 1 M b 2 N h d G l v b j 4 8 S X R l b V R 5 c G U + R m 9 y b X V s Y T w v S X R l b V R 5 c G U + P E l 0 Z W 1 Q Y X R o P l N l Y 3 R p b 2 4 x L 0 w 0 V C 9 S Z X B s Y W N l Z C U y M F Z h b H V l O D w v S X R l b V B h d G g + P C 9 J d G V t T G 9 j Y X R p b 2 4 + P F N 0 Y W J s Z U V u d H J p Z X M g L z 4 8 L 0 l 0 Z W 0 + P E l 0 Z W 0 + P E l 0 Z W 1 M b 2 N h d G l v b j 4 8 S X R l b V R 5 c G U + R m 9 y b X V s Y T w v S X R l b V R 5 c G U + P E l 0 Z W 1 Q Y X R o P l N l Y 3 R p b 2 4 x L 0 w 0 V C 9 T b 3 J 0 Z W Q l M j B S b 3 d z M T w v S X R l b V B h d G g + P C 9 J d G V t T G 9 j Y X R p b 2 4 + P F N 0 Y W J s Z U V u d H J p Z X M g L z 4 8 L 0 l 0 Z W 0 + P E l 0 Z W 0 + P E l 0 Z W 1 M b 2 N h d G l v b j 4 8 S X R l b V R 5 c G U + R m 9 y b X V s Y T w v S X R l b V R 5 c G U + P E l 0 Z W 1 Q Y X R o P l N l Y 3 R p b 2 4 x L 0 w 0 V C 9 S Z X B s Y W N l Z C U y M F Z h b H V l O T w v S X R l b V B h d G g + P C 9 J d G V t T G 9 j Y X R p b 2 4 + P F N 0 Y W J s Z U V u d H J p Z X M g L z 4 8 L 0 l 0 Z W 0 + P E l 0 Z W 0 + P E l 0 Z W 1 M b 2 N h d G l v b j 4 8 S X R l b V R 5 c G U + R m 9 y b X V s Y T w v S X R l b V R 5 c G U + P E l 0 Z W 1 Q Y X R o P l N l Y 3 R p b 2 4 x L 0 w 0 V C 9 S Z W 9 y Z G V y Z W Q l M j B D b 2 x 1 b W 5 z P C 9 J d G V t U G F 0 a D 4 8 L 0 l 0 Z W 1 M b 2 N h d G l v b j 4 8 U 3 R h Y m x l R W 5 0 c m l l c y A v P j w v S X R l b T 4 8 S X R l b T 4 8 S X R l b U x v Y 2 F 0 a W 9 u P j x J d G V t V H l w Z T 5 G b 3 J t d W x h P C 9 J d G V t V H l w Z T 4 8 S X R l b V B h d G g + U 2 V j d G l v b j E v T D R U L 1 J l b W 9 2 Z W Q l M j B D b 2 x 1 b W 5 z M T w v S X R l b V B h d G g + P C 9 J d G V t T G 9 j Y X R p b 2 4 + P F N 0 Y W J s Z U V u d H J p Z X M g L z 4 8 L 0 l 0 Z W 0 + P E l 0 Z W 0 + P E l 0 Z W 1 M b 2 N h d G l v b j 4 8 S X R l b V R 5 c G U + R m 9 y b X V s Y T w v S X R l b V R 5 c G U + P E l 0 Z W 1 Q Y X R o P l N l Y 3 R p b 2 4 x L 0 w z P C 9 J d G V t U G F 0 a D 4 8 L 0 l 0 Z W 1 M b 2 N h d G l v b j 4 8 U 3 R h Y m x l R W 5 0 c m l l c z 4 8 R W 5 0 c n k g V H l w Z T 0 i S X N Q c m l 2 Y X R l I i B W Y W x 1 Z T 0 i b D A i I C 8 + P E V u d H J 5 I F R 5 c G U 9 I k Z p b G x F b m F i b G V k I i B W Y W x 1 Z T 0 i b D A i I C 8 + P E V u d H J 5 I F R 5 c G U 9 I k F k Z G V k V G 9 E Y X R h T W 9 k Z W w 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R v R G F 0 Y U 1 v Z G V s R W 5 h Y m x l Z C I g V m F s d W U 9 I m w w I i A v P j x F b n R y e S B U e X B l P S J G a W x s T 2 J q Z W N 0 V H l w Z S I g V m F s d W U 9 I n N D b 2 5 u Z W N 0 a W 9 u T 2 5 s e S I g L z 4 8 R W 5 0 c n k g V H l w Z T 0 i U X V l c n l J R C I g V m F s d W U 9 I n N j Y j E w Y z d j Y i 0 y N G V j L T Q w O G U t Y j l i N y 0 4 M j g 3 Y W F h N z A y Z T k i I C 8 + P E V u d H J 5 I F R 5 c G U 9 I k Z p b G x F c n J v c k N v Z G U i I F Z h b H V l P S J z V W 5 r b m 9 3 b i I g L z 4 8 R W 5 0 c n k g V H l w Z T 0 i R m l s b E x h c 3 R V c G R h d G V k I i B W Y W x 1 Z T 0 i Z D I w M j Q t M D g t M T Z U M D g 6 M D k 6 M T k u M D c 3 N z I 0 N F 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w z L 0 F 1 d G 9 S Z W 1 v d m V k Q 2 9 s d W 1 u c z E u e 0 t P R C w w f S Z x d W 9 0 O y w m c X V v d D t T Z W N 0 a W 9 u M S 9 M M y 9 B d X R v U m V t b 3 Z l Z E N v b H V t b n M x L n t B w 4 d J S 0 x B T U E s M X 0 m c X V v d D s s J n F 1 b 3 Q 7 U 2 V j d G l v b j E v T D M v Q X V 0 b 1 J l b W 9 2 Z W R D b 2 x 1 b W 5 z M S 5 7 Q U t U x L B G T M S w S y w y f S Z x d W 9 0 O y w m c X V v d D t T Z W N 0 a W 9 u M S 9 M M y 9 B d X R v U m V t b 3 Z l Z E N v b H V t b n M x L n t M M y B L T 0 Q s M 3 0 m c X V v d D t d L C Z x d W 9 0 O 0 N v b H V t b k N v d W 5 0 J n F 1 b 3 Q 7 O j Q s J n F 1 b 3 Q 7 S 2 V 5 Q 2 9 s d W 1 u T m F t Z X M m c X V v d D s 6 W 1 0 s J n F 1 b 3 Q 7 Q 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U m V s Y X R p b 2 5 z a G l w S W 5 m b y Z x d W 9 0 O z p b X X 0 i I C 8 + P C 9 T d G F i b G V F b n R y a W V z P j w v S X R l b T 4 8 S X R l b T 4 8 S X R l b U x v Y 2 F 0 a W 9 u P j x J d G V t V H l w Z T 5 G b 3 J t d W x h P C 9 J d G V t V H l w Z T 4 8 S X R l b V B h d G g + U 2 V j d G l v b j E v T D M v U 2 9 1 c m N l P C 9 J d G V t U G F 0 a D 4 8 L 0 l 0 Z W 1 M b 2 N h d G l v b j 4 8 U 3 R h Y m x l R W 5 0 c m l l c y A v P j w v S X R l b T 4 8 S X R l b T 4 8 S X R l b U x v Y 2 F 0 a W 9 u P j x J d G V t V H l w Z T 5 G b 3 J t d W x h P C 9 J d G V t V H l w Z T 4 8 S X R l b V B h d G g + U 2 V j d G l v b j E v T D M v b X l k Y l 9 E Y X R h Y m F z Z T w v S X R l b V B h d G g + P C 9 J d G V t T G 9 j Y X R p b 2 4 + P F N 0 Y W J s Z U V u d H J p Z X M g L z 4 8 L 0 l 0 Z W 0 + P E l 0 Z W 0 + P E l 0 Z W 1 M b 2 N h d G l v b j 4 8 S X R l b V R 5 c G U + R m 9 y b X V s Y T w v S X R l b V R 5 c G U + P E l 0 Z W 1 Q Y X R o P l N l Y 3 R p b 2 4 x L 0 w z L 3 B 1 Y m x p Y 1 9 T Y 2 h l b W E 8 L 0 l 0 Z W 1 Q Y X R o P j w v S X R l b U x v Y 2 F 0 a W 9 u P j x T d G F i b G V F b n R y a W V z I C 8 + P C 9 J d G V t P j x J d G V t P j x J d G V t T G 9 j Y X R p b 2 4 + P E l 0 Z W 1 U e X B l P k Z v c m 1 1 b G E 8 L 0 l 0 Z W 1 U e X B l P j x J d G V t U G F 0 a D 5 T Z W N 0 a W 9 u M S 9 M M y 9 0 X 2 w z X 2 N v Z G V f V G F i b G U 8 L 0 l 0 Z W 1 Q Y X R o P j w v S X R l b U x v Y 2 F 0 a W 9 u P j x T d G F i b G V F b n R y a W V z I C 8 + P C 9 J d G V t P j x J d G V t P j x J d G V t T G 9 j Y X R p b 2 4 + P E l 0 Z W 1 U e X B l P k Z v c m 1 1 b G E 8 L 0 l 0 Z W 1 U e X B l P j x J d G V t U G F 0 a D 5 T Z W N 0 a W 9 u M S 9 M M y 9 S Z W 1 v d m V k J T I w T 3 R o Z X I l M j B D b 2 x 1 b W 5 z P C 9 J d G V t U G F 0 a D 4 8 L 0 l 0 Z W 1 M b 2 N h d G l v b j 4 8 U 3 R h Y m x l R W 5 0 c m l l c y A v P j w v S X R l b T 4 8 S X R l b T 4 8 S X R l b U x v Y 2 F 0 a W 9 u P j x J d G V t V H l w Z T 5 G b 3 J t d W x h P C 9 J d G V t V H l w Z T 4 8 S X R l b V B h d G g + U 2 V j d G l v b j E v T D M v U m V u Y W 1 l Z C U y M E N v b H V t b n M 8 L 0 l 0 Z W 1 Q Y X R o P j w v S X R l b U x v Y 2 F 0 a W 9 u P j x T d G F i b G V F b n R y a W V z I C 8 + P C 9 J d G V t P j x J d G V t P j x J d G V t T G 9 j Y X R p b 2 4 + P E l 0 Z W 1 U e X B l P k Z v c m 1 1 b G E 8 L 0 l 0 Z W 1 U e X B l P j x J d G V t U G F 0 a D 5 T Z W N 0 a W 9 u M S 9 M M y 9 S Z W 9 y Z G V y Z W Q l M j B D b 2 x 1 b W 5 z P C 9 J d G V t U G F 0 a D 4 8 L 0 l 0 Z W 1 M b 2 N h d G l v b j 4 8 U 3 R h Y m x l R W 5 0 c m l l c y A v P j w v S X R l b T 4 8 S X R l b T 4 8 S X R l b U x v Y 2 F 0 a W 9 u P j x J d G V t V H l w Z T 5 G b 3 J t d W x h P C 9 J d G V t V H l w Z T 4 8 S X R l b V B h d G g + U 2 V j d G l v b j E v T D M v U m V u Y W 1 l Z C U y M E N v b H V t b n M x P C 9 J d G V t U G F 0 a D 4 8 L 0 l 0 Z W 1 M b 2 N h d G l v b j 4 8 U 3 R h Y m x l R W 5 0 c m l l c y A v P j w v S X R l b T 4 8 S X R l b T 4 8 S X R l b U x v Y 2 F 0 a W 9 u P j x J d G V t V H l w Z T 5 G b 3 J t d W x h P C 9 J d G V t V H l w Z T 4 8 S X R l b V B h d G g + U 2 V j d G l v b j E v T D M v R m l s d G V y Z W Q l M j B S b 3 d z P C 9 J d G V t U G F 0 a D 4 8 L 0 l 0 Z W 1 M b 2 N h d G l v b j 4 8 U 3 R h Y m x l R W 5 0 c m l l c y A v P j w v S X R l b T 4 8 S X R l b T 4 8 S X R l b U x v Y 2 F 0 a W 9 u P j x J d G V t V H l w Z T 5 G b 3 J t d W x h P C 9 J d G V t V H l w Z T 4 8 S X R l b V B h d G g + U 2 V j d G l v b j E v T D I 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2 E w M T d i Z D A w L W F m Z G Q t N D Y 1 Y S 1 i N D A w L T Q 0 M D I z M D I x M T I 3 Y i I g L z 4 8 R W 5 0 c n k g V H l w Z T 0 i R m l s b E V y c m 9 y Q 2 9 k Z S I g V m F s d W U 9 I n N V b m t u b 3 d u I i A v P j x F b n R y e S B U e X B l P S J G a W x s T G F z d F V w Z G F 0 Z W Q i I F Z h b H V l P S J k M j A y N C 0 w O C 0 x N l Q w O D o w O T o x O S 4 w N z g 3 M D g 4 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D I v Q X V 0 b 1 J l b W 9 2 Z W R D b 2 x 1 b W 5 z M S 5 7 S 0 9 E L D B 9 J n F 1 b 3 Q 7 L C Z x d W 9 0 O 1 N l Y 3 R p b 2 4 x L 0 w y L 0 F 1 d G 9 S Z W 1 v d m V k Q 2 9 s d W 1 u c z E u e 0 H D h 0 l L T E F N Q S w x f S Z x d W 9 0 O y w m c X V v d D t T Z W N 0 a W 9 u M S 9 M M i 9 B d X R v U m V t b 3 Z l Z E N v b H V t b n M x L n t B S 1 T E s E Z M x L B L L D J 9 J n F 1 b 3 Q 7 L C Z x d W 9 0 O 1 N l Y 3 R p b 2 4 x L 0 w y L 0 F 1 d G 9 S Z W 1 v d m V k Q 2 9 s d W 1 u c z E u e 0 w y I E t P R C w z f S Z x d W 9 0 O 1 0 s J n F 1 b 3 Q 7 Q 2 9 s d W 1 u Q 2 9 1 b n Q m c X V v d D s 6 N C w m c X V v d D t L Z X l D b 2 x 1 b W 5 O Y W 1 l c y Z x d W 9 0 O z p b X S w m c X V v d D t D 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S Z W x h d G l v b n N o a X B J b m Z v J n F 1 b 3 Q 7 O l t d f S I g L z 4 8 L 1 N 0 Y W J s Z U V u d H J p Z X M + P C 9 J d G V t P j x J d G V t P j x J d G V t T G 9 j Y X R p b 2 4 + P E l 0 Z W 1 U e X B l P k Z v c m 1 1 b G E 8 L 0 l 0 Z W 1 U e X B l P j x J d G V t U G F 0 a D 5 T Z W N 0 a W 9 u M S 9 M M i 9 T b 3 V y Y 2 U 8 L 0 l 0 Z W 1 Q Y X R o P j w v S X R l b U x v Y 2 F 0 a W 9 u P j x T d G F i b G V F b n R y a W V z I C 8 + P C 9 J d G V t P j x J d G V t P j x J d G V t T G 9 j Y X R p b 2 4 + P E l 0 Z W 1 U e X B l P k Z v c m 1 1 b G E 8 L 0 l 0 Z W 1 U e X B l P j x J d G V t U G F 0 a D 5 T Z W N 0 a W 9 u M S 9 M M i 9 t e W R i X 0 R h d G F i Y X N l P C 9 J d G V t U G F 0 a D 4 8 L 0 l 0 Z W 1 M b 2 N h d G l v b j 4 8 U 3 R h Y m x l R W 5 0 c m l l c y A v P j w v S X R l b T 4 8 S X R l b T 4 8 S X R l b U x v Y 2 F 0 a W 9 u P j x J d G V t V H l w Z T 5 G b 3 J t d W x h P C 9 J d G V t V H l w Z T 4 8 S X R l b V B h d G g + U 2 V j d G l v b j E v T D I v c H V i b G l j X 1 N j a G V t Y T w v S X R l b V B h d G g + P C 9 J d G V t T G 9 j Y X R p b 2 4 + P F N 0 Y W J s Z U V u d H J p Z X M g L z 4 8 L 0 l 0 Z W 0 + P E l 0 Z W 0 + P E l 0 Z W 1 M b 2 N h d G l v b j 4 8 S X R l b V R 5 c G U + R m 9 y b X V s Y T w v S X R l b V R 5 c G U + P E l 0 Z W 1 Q Y X R o P l N l Y 3 R p b 2 4 x L 0 w y L 3 R f b D J f Y 2 9 k Z V 9 U Y W J s Z T w v S X R l b V B h d G g + P C 9 J d G V t T G 9 j Y X R p b 2 4 + P F N 0 Y W J s Z U V u d H J p Z X M g L z 4 8 L 0 l 0 Z W 0 + P E l 0 Z W 0 + P E l 0 Z W 1 M b 2 N h d G l v b j 4 8 S X R l b V R 5 c G U + R m 9 y b X V s Y T w v S X R l b V R 5 c G U + P E l 0 Z W 1 Q Y X R o P l N l Y 3 R p b 2 4 x L 0 w y L 1 J l b W 9 2 Z W Q l M j B P d G h l c i U y M E N v b H V t b n M 8 L 0 l 0 Z W 1 Q Y X R o P j w v S X R l b U x v Y 2 F 0 a W 9 u P j x T d G F i b G V F b n R y a W V z I C 8 + P C 9 J d G V t P j x J d G V t P j x J d G V t T G 9 j Y X R p b 2 4 + P E l 0 Z W 1 U e X B l P k Z v c m 1 1 b G E 8 L 0 l 0 Z W 1 U e X B l P j x J d G V t U G F 0 a D 5 T Z W N 0 a W 9 u M S 9 M M i 9 S Z W 9 y Z G V y Z W Q l M j B D b 2 x 1 b W 5 z P C 9 J d G V t U G F 0 a D 4 8 L 0 l 0 Z W 1 M b 2 N h d G l v b j 4 8 U 3 R h Y m x l R W 5 0 c m l l c y A v P j w v S X R l b T 4 8 S X R l b T 4 8 S X R l b U x v Y 2 F 0 a W 9 u P j x J d G V t V H l w Z T 5 G b 3 J t d W x h P C 9 J d G V t V H l w Z T 4 8 S X R l b V B h d G g + U 2 V j d G l v b j E v T D I v U m V u Y W 1 l Z C U y M E N v b H V t b n M 8 L 0 l 0 Z W 1 Q Y X R o P j w v S X R l b U x v Y 2 F 0 a W 9 u P j x T d G F i b G V F b n R y a W V z I C 8 + P C 9 J d G V t P j x J d G V t P j x J d G V t T G 9 j Y X R p b 2 4 + P E l 0 Z W 1 U e X B l P k Z v c m 1 1 b G E 8 L 0 l 0 Z W 1 U e X B l P j x J d G V t U G F 0 a D 5 T Z W N 0 a W 9 u M S 9 M M i 9 S Z W 1 v d m V k J T I w T 3 R o Z X I l M j B D b 2 x 1 b W 5 z M T w v S X R l b V B h d G g + P C 9 J d G V t T G 9 j Y X R p b 2 4 + P F N 0 Y W J s Z U V u d H J p Z X M g L z 4 8 L 0 l 0 Z W 0 + P E l 0 Z W 0 + P E l 0 Z W 1 M b 2 N h d G l v b j 4 8 S X R l b V R 5 c G U + R m 9 y b X V s Y T w v S X R l b V R 5 c G U + P E l 0 Z W 1 Q Y X R o P l N l Y 3 R p b 2 4 x L 0 w y L 1 J l b m F t Z W Q l M j B D b 2 x 1 b W 5 z M T w v S X R l b V B h d G g + P C 9 J d G V t T G 9 j Y X R p b 2 4 + P F N 0 Y W J s Z U V u d H J p Z X M g L z 4 8 L 0 l 0 Z W 0 + P E l 0 Z W 0 + P E l 0 Z W 1 M b 2 N h d G l v b j 4 8 S X R l b V R 5 c G U + R m 9 y b X V s Y T w v S X R l b V R 5 c G U + P E l 0 Z W 1 Q Y X R o P l N l Y 3 R p b 2 4 x L 0 w x P C 9 J d G V t U G F 0 a D 4 8 L 0 l 0 Z W 1 M b 2 N h d G l v b j 4 8 U 3 R h Y m x l R W 5 0 c m l l c z 4 8 R W 5 0 c n k g V H l w Z T 0 i S X N Q c m l 2 Y X R l I i B W Y W x 1 Z T 0 i b D A i I C 8 + P E V u d H J 5 I F R 5 c G U 9 I k Z p b G x F b m F i b G V k I i B W Y W x 1 Z T 0 i b D A i I C 8 + P E V u d H J 5 I F R 5 c G U 9 I k F k Z G V k V G 9 E Y X R h T W 9 k Z W w 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R v R G F 0 Y U 1 v Z G V s R W 5 h Y m x l Z C I g V m F s d W U 9 I m w w I i A v P j x F b n R y e S B U e X B l P S J G a W x s T 2 J q Z W N 0 V H l w Z S I g V m F s d W U 9 I n N D b 2 5 u Z W N 0 a W 9 u T 2 5 s e S I g L z 4 8 R W 5 0 c n k g V H l w Z T 0 i U X V l c n l J R C I g V m F s d W U 9 I n M w Z G V j O D Z i O C 1 j M G N l L T Q x N 2 U t O G Q z M S 1 j M T F l O G Q 2 M T J m Z D g i I C 8 + P E V u d H J 5 I F R 5 c G U 9 I k Z p b G x F c n J v c k N v Z G U i I F Z h b H V l P S J z V W 5 r b m 9 3 b i I g L z 4 8 R W 5 0 c n k g V H l w Z T 0 i R m l s b E x h c 3 R V c G R h d G V k I i B W Y W x 1 Z T 0 i Z D I w M j Q t M D g t M T Z U M D g 6 M D k 6 M T k u M D c 5 N j k x N 1 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s M V 9 j b 2 R l L n t j b 2 R l X 2 N v b W I s O H 0 m c X V v d D s s J n F 1 b 3 Q 7 T 2 R i Y y 5 E Y X R h U 2 9 1 c m N l X F w v M S 9 k c 2 4 9 U G 9 z d G d y Z V N R T D M 1 V y 1 M b 2 N h b C 9 t e W R i L 3 B 1 Y m x p Y y 9 0 X 2 w x X 2 N v Z G U u e 2 R l c 2 N y a X B 0 a W 9 u L D d 9 J n F 1 b 3 Q 7 L C Z x d W 9 0 O 0 9 k Y m M u R G F 0 Y V N v d X J j Z V x c L z E v Z H N u P V B v c 3 R n c m V T U U w z N V c t T G 9 j Y W w v b X l k Y i 9 w d W J s a W M v d F 9 s M V 9 j b 2 R l L n t p c 1 9 h Y 3 R p d m U s M 3 0 m c X V v d D s s J n F 1 b 3 Q 7 T 2 R i Y y 5 E Y X R h U 2 9 1 c m N l X F w v M S 9 k c 2 4 9 U G 9 z d G d y Z V N R T D M 1 V y 1 M b 2 N h b C 9 t e W R i L 3 B 1 Y m x p Y y 9 0 X 2 w x X 2 N v Z G U u e 2 w x X 2 N v Z G U s N n 0 m c X V v d D t d L C Z x d W 9 0 O 0 N v b H V t b k N v d W 5 0 J n F 1 b 3 Q 7 O j Q s J n F 1 b 3 Q 7 S 2 V 5 Q 2 9 s d W 1 u T m F t Z X M m c X V v d D s 6 W 1 0 s J n F 1 b 3 Q 7 Q 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U m V s Y X R p b 2 5 z a G l w S W 5 m b y Z x d W 9 0 O z p b X X 0 i I C 8 + P C 9 T d G F i b G V F b n R y a W V z P j w v S X R l b T 4 8 S X R l b T 4 8 S X R l b U x v Y 2 F 0 a W 9 u P j x J d G V t V H l w Z T 5 G b 3 J t d W x h P C 9 J d G V t V H l w Z T 4 8 S X R l b V B h d G g + U 2 V j d G l v b j E v T D E v U 2 9 1 c m N l P C 9 J d G V t U G F 0 a D 4 8 L 0 l 0 Z W 1 M b 2 N h d G l v b j 4 8 U 3 R h Y m x l R W 5 0 c m l l c y A v P j w v S X R l b T 4 8 S X R l b T 4 8 S X R l b U x v Y 2 F 0 a W 9 u P j x J d G V t V H l w Z T 5 G b 3 J t d W x h P C 9 J d G V t V H l w Z T 4 8 S X R l b V B h d G g + U 2 V j d G l v b j E v T D E v b X l k Y l 9 E Y X R h Y m F z Z T w v S X R l b V B h d G g + P C 9 J d G V t T G 9 j Y X R p b 2 4 + P F N 0 Y W J s Z U V u d H J p Z X M g L z 4 8 L 0 l 0 Z W 0 + P E l 0 Z W 0 + P E l 0 Z W 1 M b 2 N h d G l v b j 4 8 S X R l b V R 5 c G U + R m 9 y b X V s Y T w v S X R l b V R 5 c G U + P E l 0 Z W 1 Q Y X R o P l N l Y 3 R p b 2 4 x L 0 w x L 3 B 1 Y m x p Y 1 9 T Y 2 h l b W E 8 L 0 l 0 Z W 1 Q Y X R o P j w v S X R l b U x v Y 2 F 0 a W 9 u P j x T d G F i b G V F b n R y a W V z I C 8 + P C 9 J d G V t P j x J d G V t P j x J d G V t T G 9 j Y X R p b 2 4 + P E l 0 Z W 1 U e X B l P k Z v c m 1 1 b G E 8 L 0 l 0 Z W 1 U e X B l P j x J d G V t U G F 0 a D 5 T Z W N 0 a W 9 u M S 9 M M S 9 0 X 2 w x X 2 N v Z G V f V G F i b G U 8 L 0 l 0 Z W 1 Q Y X R o P j w v S X R l b U x v Y 2 F 0 a W 9 u P j x T d G F i b G V F b n R y a W V z I C 8 + P C 9 J d G V t P j x J d G V t P j x J d G V t T G 9 j Y X R p b 2 4 + P E l 0 Z W 1 U e X B l P k Z v c m 1 1 b G E 8 L 0 l 0 Z W 1 U e X B l P j x J d G V t U G F 0 a D 5 T Z W N 0 a W 9 u M S 9 M M S 9 S Z W 1 v d m V k J T I w T 3 R o Z X I l M j B D b 2 x 1 b W 5 z P C 9 J d G V t U G F 0 a D 4 8 L 0 l 0 Z W 1 M b 2 N h d G l v b j 4 8 U 3 R h Y m x l R W 5 0 c m l l c y A v P j w v S X R l b T 4 8 S X R l b T 4 8 S X R l b U x v Y 2 F 0 a W 9 u P j x J d G V t V H l w Z T 5 G b 3 J t d W x h P C 9 J d G V t V H l w Z T 4 8 S X R l b V B h d G g + U 2 V j d G l v b j E v T D E v U m V u Y W 1 l Z C U y M E N v b H V t b n M 8 L 0 l 0 Z W 1 Q Y X R o P j w v S X R l b U x v Y 2 F 0 a W 9 u P j x T d G F i b G V F b n R y a W V z I C 8 + P C 9 J d G V t P j x J d G V t P j x J d G V t T G 9 j Y X R p b 2 4 + P E l 0 Z W 1 U e X B l P k Z v c m 1 1 b G E 8 L 0 l 0 Z W 1 U e X B l P j x J d G V t U G F 0 a D 5 T Z W N 0 a W 9 u M S 9 M M S 9 S Z W 9 y Z G V y Z W Q l M j B D b 2 x 1 b W 5 z M T w v S X R l b V B h d G g + P C 9 J d G V t T G 9 j Y X R p b 2 4 + P F N 0 Y W J s Z U V u d H J p Z X M g L z 4 8 L 0 l 0 Z W 0 + P E l 0 Z W 0 + P E l 0 Z W 1 M b 2 N h d G l v b j 4 8 S X R l b V R 5 c G U + R m 9 y b X V s Y T w v S X R l b V R 5 c G U + P E l 0 Z W 1 Q Y X R o P l N l Y 3 R p b 2 4 x L 0 w x L 1 J l b m F t Z W Q l M j B D b 2 x 1 b W 5 z M T w v S X R l b V B h d G g + P C 9 J d G V t T G 9 j Y X R p b 2 4 + P F N 0 Y W J s Z U V u d H J p Z X M g L z 4 8 L 0 l 0 Z W 0 + P E l 0 Z W 0 + P E l 0 Z W 1 M b 2 N h d G l v b j 4 8 S X R l b V R 5 c G U + R m 9 y b X V s Y T w v S X R l b V R 5 c G U + P E l 0 Z W 1 Q Y X R o P l N l Y 3 R p b 2 4 x L 0 w x L 0 Z p b H R l c m V k J T I w U m 9 3 c z w v S X R l b V B h d G g + P C 9 J d G V t T G 9 j Y X R p b 2 4 + P F N 0 Y W J s Z U V u d H J p Z X M g L z 4 8 L 0 l 0 Z W 0 + P E l 0 Z W 0 + P E l 0 Z W 1 M b 2 N h d G l v b j 4 8 S X R l b V R 5 c G U + R m 9 y b X V s Y T w v S X R l b V R 5 c G U + P E l 0 Z W 1 Q Y X R o P l N l Y 3 R p b 2 4 x L 0 w x L 1 J l b W 9 2 Z W Q l M j B P d G h l c i U y M E N v b H V t b n M x P C 9 J d G V t U G F 0 a D 4 8 L 0 l 0 Z W 1 M b 2 N h d G l v b j 4 8 U 3 R h Y m x l R W 5 0 c m l l c y A v P j w v S X R l b T 4 8 S X R l b T 4 8 S X R l b U x v Y 2 F 0 a W 9 u P j x J d G V t V H l w Z T 5 G b 3 J t d W x h P C 9 J d G V t V H l w Z T 4 8 S X R l b V B h d G g + U 2 V j d G l v b j E v T T I 8 L 0 l 0 Z W 1 Q Y X R o P j w v S X R l b U x v Y 2 F 0 a W 9 u P j x T d G F i b G V F b n R y a W V z P j x F b n R y e S B U e X B l P S J J c 1 B y a X Z h d G U i I F Z h b H V l P S J s M C I g L z 4 8 R W 5 0 c n k g V H l w Z T 0 i U X V l c n l J R C I g V m F s d W U 9 I n M 3 Z T k y N W I 3 Y S 0 1 N z E 2 L T Q y N m Y t O T V m Z i 0 3 M z E x N m E w N z c x N z 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0 L T A 4 L T E 2 V D A 4 O j E 5 O j Q x L j U z M z I x M T V 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Q 2 9 s d W 1 u Q 2 9 1 b n Q m c X V v d D s 6 N C w m c X V v d D t L Z X l D b 2 x 1 b W 5 O Y W 1 l c y Z x d W 9 0 O z p b X S w m c X V v d D t D 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0 y L 1 N v d X J j Z T w v S X R l b V B h d G g + P C 9 J d G V t T G 9 j Y X R p b 2 4 + P F N 0 Y W J s Z U V u d H J p Z X M g L z 4 8 L 0 l 0 Z W 0 + P E l 0 Z W 0 + P E l 0 Z W 1 M b 2 N h d G l v b j 4 8 S X R l b V R 5 c G U + R m 9 y b X V s Y T w v S X R l b V R 5 c G U + P E l 0 Z W 1 Q Y X R o P l N l Y 3 R p b 2 4 x L 0 0 y L 2 1 5 Z G J f R G F 0 Y W J h c 2 U 8 L 0 l 0 Z W 1 Q Y X R o P j w v S X R l b U x v Y 2 F 0 a W 9 u P j x T d G F i b G V F b n R y a W V z I C 8 + P C 9 J d G V t P j x J d G V t P j x J d G V t T G 9 j Y X R p b 2 4 + P E l 0 Z W 1 U e X B l P k Z v c m 1 1 b G E 8 L 0 l 0 Z W 1 U e X B l P j x J d G V t U G F 0 a D 5 T Z W N 0 a W 9 u M S 9 N M i 9 w d W J s a W N f U 2 N o Z W 1 h P C 9 J d G V t U G F 0 a D 4 8 L 0 l 0 Z W 1 M b 2 N h d G l v b j 4 8 U 3 R h Y m x l R W 5 0 c m l l c y A v P j w v S X R l b T 4 8 S X R l b T 4 8 S X R l b U x v Y 2 F 0 a W 9 u P j x J d G V t V H l w Z T 5 G b 3 J t d W x h P C 9 J d G V t V H l w Z T 4 8 S X R l b V B h d G g + U 2 V j d G l v b j E v T T I v d F 9 t M l 9 j b 2 R l X 1 R h Y m x l P C 9 J d G V t U G F 0 a D 4 8 L 0 l 0 Z W 1 M b 2 N h d G l v b j 4 8 U 3 R h Y m x l R W 5 0 c m l l c y A v P j w v S X R l b T 4 8 S X R l b T 4 8 S X R l b U x v Y 2 F 0 a W 9 u P j x J d G V t V H l w Z T 5 G b 3 J t d W x h P C 9 J d G V t V H l w Z T 4 8 S X R l b V B h d G g + U 2 V j d G l v b j E v T T I v R m l s d G V y Z W Q l M j B B Y 3 R p d m U l M j B S b 3 d z P C 9 J d G V t U G F 0 a D 4 8 L 0 l 0 Z W 1 M b 2 N h d G l v b j 4 8 U 3 R h Y m x l R W 5 0 c m l l c y A v P j w v S X R l b T 4 8 S X R l b T 4 8 S X R l b U x v Y 2 F 0 a W 9 u P j x J d G V t V H l w Z T 5 G b 3 J t d W x h P C 9 J d G V t V H l w Z T 4 8 S X R l b V B h d G g + U 2 V j d G l v b j E v T T I v T W V y Z 2 V k J T I w U X V l c m l l c z w v S X R l b V B h d G g + P C 9 J d G V t T G 9 j Y X R p b 2 4 + P F N 0 Y W J s Z U V u d H J p Z X M g L z 4 8 L 0 l 0 Z W 0 + P E l 0 Z W 0 + P E l 0 Z W 1 M b 2 N h d G l v b j 4 8 S X R l b V R 5 c G U + R m 9 y b X V s Y T w v S X R l b V R 5 c G U + P E l 0 Z W 1 Q Y X R o P l N l Y 3 R p b 2 4 x L 0 0 y L 0 V 4 c G F u Z G V k J T I w T T E 8 L 0 l 0 Z W 1 Q Y X R o P j w v S X R l b U x v Y 2 F 0 a W 9 u P j x T d G F i b G V F b n R y a W V z I C 8 + P C 9 J d G V t P j x J d G V t P j x J d G V t T G 9 j Y X R p b 2 4 + P E l 0 Z W 1 U e X B l P k Z v c m 1 1 b G E 8 L 0 l 0 Z W 1 U e X B l P j x J d G V t U G F 0 a D 5 T Z W N 0 a W 9 u M S 9 N M i 9 S Z W 1 v d m V k J T I w Q 2 9 s d W 1 u c z w v S X R l b V B h d G g + P C 9 J d G V t T G 9 j Y X R p b 2 4 + P F N 0 Y W J s Z U V u d H J p Z X M g L z 4 8 L 0 l 0 Z W 0 + P E l 0 Z W 0 + P E l 0 Z W 1 M b 2 N h d G l v b j 4 8 S X R l b V R 5 c G U + R m 9 y b X V s Y T w v S X R l b V R 5 c G U + P E l 0 Z W 1 Q Y X R o P l N l Y 3 R p b 2 4 x L 0 0 y L 1 J l b m F t Z W Q l M j B D b 2 x 1 b W 5 z P C 9 J d G V t U G F 0 a D 4 8 L 0 l 0 Z W 1 M b 2 N h d G l v b j 4 8 U 3 R h Y m x l R W 5 0 c m l l c y A v P j w v S X R l b T 4 8 S X R l b T 4 8 S X R l b U x v Y 2 F 0 a W 9 u P j x J d G V t V H l w Z T 5 G b 3 J t d W x h P C 9 J d G V t V H l w Z T 4 8 S X R l b V B h d G g + U 2 V j d G l v b j E v T T E 8 L 0 l 0 Z W 1 Q Y X R o P j w v S X R l b U x v Y 2 F 0 a W 9 u P j x T d G F i b G V F b n R y a W V z P j x F b n R y e S B U e X B l P S J J c 1 B y a X Z h d G U i I F Z h b H V l P S J s M C I g L z 4 8 R W 5 0 c n k g V H l w Z T 0 i U X V l c n l J R C I g V m F s d W U 9 I n N k Y 2 V i Y m U 4 N y 0 0 Z D Y 2 L T Q 1 M D I t O W F l M y 1 l Y z M x N W R l M T I 4 O D 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0 L T A 4 L T E 2 V D A 4 O j E 5 O j Q x L j U z O T g 5 N j l a 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Q 2 9 s d W 1 u Q 2 9 1 b n Q m c X V v d D s 6 M y w m c X V v d D t L Z X l D b 2 x 1 b W 5 O Y W 1 l c y Z x d W 9 0 O z p b X S w m c X V v d D t D 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0 x L 1 N v d X J j Z T w v S X R l b V B h d G g + P C 9 J d G V t T G 9 j Y X R p b 2 4 + P F N 0 Y W J s Z U V u d H J p Z X M g L z 4 8 L 0 l 0 Z W 0 + P E l 0 Z W 0 + P E l 0 Z W 1 M b 2 N h d G l v b j 4 8 S X R l b V R 5 c G U + R m 9 y b X V s Y T w v S X R l b V R 5 c G U + P E l 0 Z W 1 Q Y X R o P l N l Y 3 R p b 2 4 x L 0 0 x L 2 1 5 Z G J f R G F 0 Y W J h c 2 U 8 L 0 l 0 Z W 1 Q Y X R o P j w v S X R l b U x v Y 2 F 0 a W 9 u P j x T d G F i b G V F b n R y a W V z I C 8 + P C 9 J d G V t P j x J d G V t P j x J d G V t T G 9 j Y X R p b 2 4 + P E l 0 Z W 1 U e X B l P k Z v c m 1 1 b G E 8 L 0 l 0 Z W 1 U e X B l P j x J d G V t U G F 0 a D 5 T Z W N 0 a W 9 u M S 9 N M S 9 w d W J s a W N f U 2 N o Z W 1 h P C 9 J d G V t U G F 0 a D 4 8 L 0 l 0 Z W 1 M b 2 N h d G l v b j 4 8 U 3 R h Y m x l R W 5 0 c m l l c y A v P j w v S X R l b T 4 8 S X R l b T 4 8 S X R l b U x v Y 2 F 0 a W 9 u P j x J d G V t V H l w Z T 5 G b 3 J t d W x h P C 9 J d G V t V H l w Z T 4 8 S X R l b V B h d G g + U 2 V j d G l v b j E v T T E v d F 9 t M V 9 j b 2 R l X 1 R h Y m x l P C 9 J d G V t U G F 0 a D 4 8 L 0 l 0 Z W 1 M b 2 N h d G l v b j 4 8 U 3 R h Y m x l R W 5 0 c m l l c y A v P j w v S X R l b T 4 8 S X R l b T 4 8 S X R l b U x v Y 2 F 0 a W 9 u P j x J d G V t V H l w Z T 5 G b 3 J t d W x h P C 9 J d G V t V H l w Z T 4 8 S X R l b V B h d G g + U 2 V j d G l v b j E v T T E v R m l s d G V y Z W Q l M j B B Y 3 R p d m U l M j B S b 3 d z P C 9 J d G V t U G F 0 a D 4 8 L 0 l 0 Z W 1 M b 2 N h d G l v b j 4 8 U 3 R h Y m x l R W 5 0 c m l l c y A v P j w v S X R l b T 4 8 S X R l b T 4 8 S X R l b U x v Y 2 F 0 a W 9 u P j x J d G V t V H l w Z T 5 G b 3 J t d W x h P C 9 J d G V t V H l w Z T 4 8 S X R l b V B h d G g + U 2 V j d G l v b j E v T T E v U m V t b 3 Z l Z C U y M E N v b H V t b n M 8 L 0 l 0 Z W 1 Q Y X R o P j w v S X R l b U x v Y 2 F 0 a W 9 u P j x T d G F i b G V F b n R y a W V z I C 8 + P C 9 J d G V t P j x J d G V t P j x J d G V t T G 9 j Y X R p b 2 4 + P E l 0 Z W 1 U e X B l P k Z v c m 1 1 b G E 8 L 0 l 0 Z W 1 U e X B l P j x J d G V t U G F 0 a D 5 T Z W N 0 a W 9 u M S 9 N M S 9 S Z W 5 h b W V k J T I w Q 2 9 s d W 1 u c z w v S X R l b V B h d G g + P C 9 J d G V t T G 9 j Y X R p b 2 4 + P F N 0 Y W J s Z U V u d H J p Z X M g L z 4 8 L 0 l 0 Z W 0 + P E l 0 Z W 0 + P E l 0 Z W 1 M b 2 N h d G l v b j 4 8 S X R l b V R 5 c G U + R m 9 y b X V s Y T w v S X R l b V R 5 c G U + P E l 0 Z W 1 Q Y X R o P l N l Y 3 R p b 2 4 x L 0 0 y V D w v S X R l b V B h d G g + P C 9 J d G V t T G 9 j Y X R p b 2 4 + P F N 0 Y W J s Z U V u d H J p Z X M + P E V u d H J 5 I F R 5 c G U 9 I l F 1 Z X J 5 S U Q i I F Z h b H V l P S J z Y 2 E 3 M T g 5 N m Y t M m N m N y 0 0 Y j c 1 L T k 2 N D c t N z R m O D E 3 M T J j Z W F i 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T J U I i A v P j x F b n R y e S B U e X B l P S J G a W x s Z W R D b 2 1 w b G V 0 Z V J l c 3 V s d F R v V 2 9 y a 3 N o Z W V 0 I i B W Y W x 1 Z T 0 i b D E i I C 8 + P E V u d H J 5 I F R 5 c G U 9 I k Z p b G x F c n J v c k N v Z G U i I F Z h b H V l P S J z V W 5 r b m 9 3 b i I g L z 4 8 R W 5 0 c n k g V H l w Z T 0 i R m l s b E V y c m 9 y Q 2 9 1 b n Q i I F Z h b H V l P S J s M C I g L z 4 8 R W 5 0 c n k g V H l w Z T 0 i R m l s b E x h c 3 R V c G R h d G V k I i B W Y W x 1 Z T 0 i Z D I w M j Q t M D g t M T J U M D g 6 M j Q 6 M z I u N j Q x M T Q 4 M l o i I C 8 + P E V u d H J 5 I F R 5 c G U 9 I k Z p b G x D b 2 x 1 b W 5 U e X B l c y I g V m F s d W U 9 I n N C Z 1 k 9 I i A v P j x F b n R y e S B U e X B l P S J S Z W N v d m V y e V R h c m d l d F J v d y I g V m F s d W U 9 I m w z I i A v P j x F b n R y e S B U e X B l P S J S Z W N v d m V y e V R h c m d l d E N v b H V t b i I g V m F s d W U 9 I m w x O C I g L z 4 8 R W 5 0 c n k g V H l w Z T 0 i U m V j b 3 Z l c n l U Y X J n Z X R T a G V l d C I g V m F s d W U 9 I n M x L V B S T S I g L z 4 8 R W 5 0 c n k g V H l w Z T 0 i R m l s b E N v b H V t b k 5 h b W V z I i B W Y W x 1 Z T 0 i c 1 s m c X V v d D t L T 0 Q m c X V v d D s s J n F 1 b 3 Q 7 Q c O H S U t M Q U 1 B J n F 1 b 3 Q 7 X S I g L z 4 8 R W 5 0 c n k g V H l w Z T 0 i R m l s b F N 0 Y X R 1 c y I g V m F s d W U 9 I n N D b 2 1 w b G V 0 Z S I g L z 4 8 R W 5 0 c n k g V H l w Z T 0 i R m l s b E N v d W 5 0 I i B W Y W x 1 Z T 0 i b D k w I i A v P j x F b n R y e S B U e X B l P S J S Z W x h d G l v b n N o a X B J b m Z v Q 2 9 u d G F p b m V y I i B W Y W x 1 Z T 0 i c 3 s m c X V v d D t j b 2 x 1 b W 5 D b 3 V u d C Z x d W 9 0 O z o y L C Z x d W 9 0 O 2 t l e U N v b H V t b k 5 h b W V z J n F 1 b 3 Q 7 O l t d L C Z x d W 9 0 O 3 F 1 Z X J 5 U m V s Y X R p b 2 5 z a G l w c y Z x d W 9 0 O z p b X S w m c X V v d D t j b 2 x 1 b W 5 J Z G V u d G l 0 a W V z J n F 1 b 3 Q 7 O l s m c X V v d D t T Z W N 0 a W 9 u M S 9 N M l Q v Q X V 0 b 1 J l b W 9 2 Z W R D b 2 x 1 b W 5 z M S 5 7 S 0 9 E L D B 9 J n F 1 b 3 Q 7 L C Z x d W 9 0 O 1 N l Y 3 R p b 2 4 x L 0 0 y V C 9 B d X R v U m V t b 3 Z l Z E N v b H V t b n M x L n t B w 4 d J S 0 x B T U E s M X 0 m c X V v d D t d L C Z x d W 9 0 O 0 N v b H V t b k N v d W 5 0 J n F 1 b 3 Q 7 O j I s J n F 1 b 3 Q 7 S 2 V 5 Q 2 9 s d W 1 u T m F t Z X M m c X V v d D s 6 W 1 0 s J n F 1 b 3 Q 7 Q 2 9 s d W 1 u S W R l b n R p d G l l c y Z x d W 9 0 O z p b J n F 1 b 3 Q 7 U 2 V j d G l v b j E v T T J U L 0 F 1 d G 9 S Z W 1 v d m V k Q 2 9 s d W 1 u c z E u e 0 t P R C w w f S Z x d W 9 0 O y w m c X V v d D t T Z W N 0 a W 9 u M S 9 N M l Q v Q X V 0 b 1 J l b W 9 2 Z W R D b 2 x 1 b W 5 z M S 5 7 Q c O H S U t M Q U 1 B L D F 9 J n F 1 b 3 Q 7 X S w m c X V v d D t S Z W x h d G l v b n N o a X B J b m Z v J n F 1 b 3 Q 7 O l t d f S I g L z 4 8 R W 5 0 c n k g V H l w Z T 0 i Q W R k Z W R U b 0 R h d G F N b 2 R l b C I g V m F s d W U 9 I m w w I i A v P j w v U 3 R h Y m x l R W 5 0 c m l l c z 4 8 L 0 l 0 Z W 0 + P E l 0 Z W 0 + P E l 0 Z W 1 M b 2 N h d G l v b j 4 8 S X R l b V R 5 c G U + R m 9 y b X V s Y T w v S X R l b V R 5 c G U + P E l 0 Z W 1 Q Y X R o P l N l Y 3 R p b 2 4 x L 0 0 y V C 9 T b 3 V y Y 2 U 8 L 0 l 0 Z W 1 Q Y X R o P j w v S X R l b U x v Y 2 F 0 a W 9 u P j x T d G F i b G V F b n R y a W V z I C 8 + P C 9 J d G V t P j x J d G V t P j x J d G V t T G 9 j Y X R p b 2 4 + P E l 0 Z W 1 U e X B l P k Z v c m 1 1 b G E 8 L 0 l 0 Z W 1 U e X B l P j x J d G V t U G F 0 a D 5 T Z W N 0 a W 9 u M S 9 N M l Q v Q X B w Z W 5 k Z W Q l M j B R d W V y e T w v S X R l b V B h d G g + P C 9 J d G V t T G 9 j Y X R p b 2 4 + P F N 0 Y W J s Z U V u d H J p Z X M g L z 4 8 L 0 l 0 Z W 0 + P E l 0 Z W 0 + P E l 0 Z W 1 M b 2 N h d G l v b j 4 8 S X R l b V R 5 c G U + R m 9 y b X V s Y T w v S X R l b V R 5 c G U + P E l 0 Z W 1 Q Y X R o P l N l Y 3 R p b 2 4 x L 0 0 y V C 9 S Z W 9 y Z G V y Z W Q l M j B D b 2 x 1 b W 5 z P C 9 J d G V t U G F 0 a D 4 8 L 0 l 0 Z W 1 M b 2 N h d G l v b j 4 8 U 3 R h Y m x l R W 5 0 c m l l c y A v P j w v S X R l b T 4 8 S X R l b T 4 8 S X R l b U x v Y 2 F 0 a W 9 u P j x J d G V t V H l w Z T 5 G b 3 J t d W x h P C 9 J d G V t V H l w Z T 4 8 S X R l b V B h d G g + U 2 V j d G l v b j E v T T J U L 1 J l b W 9 2 Z W Q l M j B D b 2 x 1 b W 5 z P C 9 J d G V t U G F 0 a D 4 8 L 0 l 0 Z W 1 M b 2 N h d G l v b j 4 8 U 3 R h Y m x l R W 5 0 c m l l c y A v P j w v S X R l b T 4 8 S X R l b T 4 8 S X R l b U x v Y 2 F 0 a W 9 u P j x J d G V t V H l w Z T 5 G b 3 J t d W x h P C 9 J d G V t V H l w Z T 4 8 S X R l b V B h d G g + U 2 V j d G l v b j E v T T J U L 1 N v c n R l Z C U y M F J v d 3 M 8 L 0 l 0 Z W 1 Q Y X R o P j w v S X R l b U x v Y 2 F 0 a W 9 u P j x T d G F i b G V F b n R y a W V z I C 8 + P C 9 J d G V t P j x J d G V t P j x J d G V t T G 9 j Y X R p b 2 4 + P E l 0 Z W 1 U e X B l P k Z v c m 1 1 b G E 8 L 0 l 0 Z W 1 U e X B l P j x J d G V t U G F 0 a D 5 T Z W N 0 a W 9 u M S 9 N M l Q v U m V t b 3 Z l Z C U y M E N v b H V t b n M x P C 9 J d G V t U G F 0 a D 4 8 L 0 l 0 Z W 1 M b 2 N h d G l v b j 4 8 U 3 R h Y m x l R W 5 0 c m l l c y A v P j w v S X R l b T 4 8 S X R l b T 4 8 S X R l b U x v Y 2 F 0 a W 9 u P j x J d G V t V H l w Z T 5 G b 3 J t d W x h P C 9 J d G V t V H l w Z T 4 8 S X R l b V B h d G g + U 2 V j d G l v b j E v R y V D N C V C M E R F U i U y M E 0 l Q z Q l Q j B L V E F S J T I w R 1 J P V V B F R D w v S X R l b V B h d G g + P C 9 J d G V t T G 9 j Y X R p b 2 4 + P F N 0 Y W J s Z U V u d H J p Z X M + P E V u d H J 5 I F R 5 c G U 9 I k l z U H J p d m F 0 Z S I g V m F s d W U 9 I m w w I i A v P j x F b n R y e S B U e X B l P S J R d W V y e U l E I i B W Y W x 1 Z T 0 i c 2 R h Z T M 3 O D h k L T M y M m U t N D g x Z i 0 4 M z k y L W Q 4 N z k y Z j Q 5 O D g y 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k i I C 8 + P E V u d H J 5 I F R 5 c G U 9 I k Z p b G x F c n J v c k N v Z G U i I F Z h b H V l P S J z V W 5 r b m 9 3 b i I g L z 4 8 R W 5 0 c n k g V H l w Z T 0 i R m l s b E V y c m 9 y Q 2 9 1 b n Q i I F Z h b H V l P S J s M C I g L z 4 8 R W 5 0 c n k g V H l w Z T 0 i R m l s b E x h c 3 R V c G R h d G V k I i B W Y W x 1 Z T 0 i Z D I w M j Q t M D k t M j Z U M D Y 6 M z U 6 M D M u N D k 0 N D E 2 M F o i I C 8 + P E V u d H J 5 I F R 5 c G U 9 I k Z p b G x D b 2 x 1 b W 5 U e X B l c y I g V m F s d W U 9 I n N B d 1 l H Q l F V R k J R V U Z C U V V G Q l F V R k J R V U Z C U V V G Q l F V R k J R V U Z C U V V G Q l F V R k J R V U Z C U V V G Q l F V R k J R V U Z C U V V G Q l F V R k J R V U Z C U V V G Q l F V R k J R V U Z C U V V G I i A v P j x F b n R y e S B U e X B l P S J G a W x s Q 2 9 s d W 1 u T m F t Z X M i I F Z h b H V l P S J z W y Z x d W 9 0 O 1 J l c C B N b 2 5 0 a C Z x d W 9 0 O y w m c X V v d D t M N C B D b 2 R l J n F 1 b 3 Q 7 L C Z x d W 9 0 O 0 w 0 I E R l c 2 M m c X V v d D s s J n F 1 b 3 Q 7 M S 4 x M C 4 y M D I z J n F 1 b 3 Q 7 L C Z x d W 9 0 O z E u M T E u M j A y M y Z x d W 9 0 O y w m c X V v d D s x L j E y L j I w M j M m c X V v d D s s J n F 1 b 3 Q 7 M S 4 w M S 4 y M D I 0 J n F 1 b 3 Q 7 L C Z x d W 9 0 O z E u M D I u M j A y N C Z x d W 9 0 O y w m c X V v d D s x L j A z L j I w M j Q m c X V v d D s s J n F 1 b 3 Q 7 M S 4 w N C 4 y M D I 0 J n F 1 b 3 Q 7 L C Z x d W 9 0 O z E u M D U u M j A y N C Z x d W 9 0 O y w m c X V v d D s x L j A 2 L j I w M j Q m c X V v d D s s J n F 1 b 3 Q 7 M S 4 w N y 4 y M D I 0 J n F 1 b 3 Q 7 L C Z x d W 9 0 O z E u M D g u M j A y N C Z x d W 9 0 O y w m c X V v d D s x L j A 5 L j I w M j Q m c X V v d D s s J n F 1 b 3 Q 7 M S 4 x M C 4 y M D I 0 J n F 1 b 3 Q 7 L C Z x d W 9 0 O z E u M T E u M j A y N C Z x d W 9 0 O y w m c X V v d D s x L j E y L j I w M j Q m c X V v d D s s J n F 1 b 3 Q 7 M S 4 w M S 4 y M D I 1 J n F 1 b 3 Q 7 L C Z x d W 9 0 O z E u M D I u M j A y N S Z x d W 9 0 O y w m c X V v d D s x L j A z L j I w M j U m c X V v d D s s J n F 1 b 3 Q 7 M S 4 w N C 4 y M D I 1 J n F 1 b 3 Q 7 L C Z x d W 9 0 O z E u M D U u M j A y N S Z x d W 9 0 O y w m c X V v d D s x L j A 2 L j I w M j U m c X V v d D s s J n F 1 b 3 Q 7 M S 4 w N y 4 y M D I 1 J n F 1 b 3 Q 7 L C Z x d W 9 0 O z E u M D g u M j A y N S Z x d W 9 0 O y w m c X V v d D s x L j A 5 L j I w M j U m c X V v d D s s J n F 1 b 3 Q 7 M S 4 x M C 4 y M D I 1 J n F 1 b 3 Q 7 L C Z x d W 9 0 O z E u M T E u M j A y N S Z x d W 9 0 O y w m c X V v d D s x L j E y L j I w M j U m c X V v d D s s J n F 1 b 3 Q 7 M S 4 w M S 4 y M D I 2 J n F 1 b 3 Q 7 L C Z x d W 9 0 O z E u M D I u M j A y N i Z x d W 9 0 O y w m c X V v d D s x L j A z L j I w M j Y m c X V v d D s s J n F 1 b 3 Q 7 M S 4 w N C 4 y M D I 2 J n F 1 b 3 Q 7 L C Z x d W 9 0 O z E u M D U u M j A y N i Z x d W 9 0 O y w m c X V v d D s x L j A 2 L j I w M j Y m c X V v d D s s J n F 1 b 3 Q 7 M S 4 w N y 4 y M D I 2 J n F 1 b 3 Q 7 L C Z x d W 9 0 O z E u M D g u M j A y N i Z x d W 9 0 O y w m c X V v d D s x L j A 5 L j I w M j Y m c X V v d D s s J n F 1 b 3 Q 7 M S 4 x M C 4 y M D I 2 J n F 1 b 3 Q 7 L C Z x d W 9 0 O z E u M T E u M j A y N i Z x d W 9 0 O y w m c X V v d D s x L j E y L j I w M j Y m c X V v d D s s J n F 1 b 3 Q 7 M S 4 w M S 4 y M D I 3 J n F 1 b 3 Q 7 L C Z x d W 9 0 O z E u M D I u M j A y N y Z x d W 9 0 O y w m c X V v d D s x L j A z L j I w M j c m c X V v d D s s J n F 1 b 3 Q 7 M S 4 w N C 4 y M D I 3 J n F 1 b 3 Q 7 L C Z x d W 9 0 O z E u M D U u M j A y N y Z x d W 9 0 O y w m c X V v d D s x L j A 2 L j I w M j c m c X V v d D s s J n F 1 b 3 Q 7 M S 4 w N y 4 y M D I 3 J n F 1 b 3 Q 7 L C Z x d W 9 0 O z E u M D g u M j A y N y Z x d W 9 0 O y w m c X V v d D s x L j A 5 L j I w M j c m c X V v d D s s J n F 1 b 3 Q 7 M S 4 x M C 4 y M D I 3 J n F 1 b 3 Q 7 L C Z x d W 9 0 O z E u M T E u M j A y N y Z x d W 9 0 O y w m c X V v d D s x L j E y L j I w M j c m c X V v d D s s J n F 1 b 3 Q 7 M S 4 w M S 4 y M D I 4 J n F 1 b 3 Q 7 L C Z x d W 9 0 O z E u M D I u M j A y O C Z x d W 9 0 O y w m c X V v d D s x L j A z L j I w M j g m c X V v d D s s J n F 1 b 3 Q 7 M S 4 w N C 4 y M D I 4 J n F 1 b 3 Q 7 L C Z x d W 9 0 O z E u M D U u M j A y O C Z x d W 9 0 O y w m c X V v d D s x L j A 2 L j I w M j g m c X V v d D s s J n F 1 b 3 Q 7 M S 4 w N y 4 y M D I 4 J n F 1 b 3 Q 7 L C Z x d W 9 0 O z E u M D g u M j A y O C Z x d W 9 0 O y w m c X V v d D s x L j A 5 L j I w M j g m c X V v d D s s J n F 1 b 3 Q 7 M S 4 x M C 4 y M D I 4 J n F 1 b 3 Q 7 L C Z x d W 9 0 O z E u M T E u M j A y O C Z x d W 9 0 O y w m c X V v d D s x L j E y L j I w M j g m c X V v d D t d I i A v P j x F b n R y e S B U e X B l P S J G a W x s U 3 R h d H V z I i B W Y W x 1 Z T 0 i c 0 N v b X B s Z X R l I i A v P j x F b n R y e S B U e X B l P S J S Z W x h d G l v b n N o a X B J b m Z v Q 2 9 u d G F p b m V y I i B W Y W x 1 Z T 0 i c 3 s m c X V v d D t j b 2 x 1 b W 5 D b 3 V u d C Z x d W 9 0 O z o 2 N i w m c X V v d D t r Z X l D b 2 x 1 b W 5 O Y W 1 l c y Z x d W 9 0 O z p b X S w m c X V v d D t x d W V y e V J l b G F 0 a W 9 u c 2 h p c H M m c X V v d D s 6 W 1 0 s J n F 1 b 3 Q 7 Y 2 9 s d W 1 u S W R l b n R p d G l l c y Z x d W 9 0 O z p b J n F 1 b 3 Q 7 U 2 V j d G l v b j E v R 8 S w R E V S I E 3 E s E t U Q V I g R 1 J P V V B F R C 9 B d X R v U m V t b 3 Z l Z E N v b H V t b n M x L n t S Z X A g T W 9 u d G g s M H 0 m c X V v d D s s J n F 1 b 3 Q 7 U 2 V j d G l v b j E v R 8 S w R E V S I E 3 E s E t U Q V I g R 1 J P V V B F R C 9 B d X R v U m V t b 3 Z l Z E N v b H V t b n M x L n t M N C B D b 2 R l L D F 9 J n F 1 b 3 Q 7 L C Z x d W 9 0 O 1 N l Y 3 R p b 2 4 x L 0 f E s E R F U i B N x L B L V E F S I E d S T 1 V Q R U Q v Q X V 0 b 1 J l b W 9 2 Z W R D b 2 x 1 b W 5 z M S 5 7 T D Q g R G V z Y y w y f S Z x d W 9 0 O y w m c X V v d D t T Z W N 0 a W 9 u M S 9 H x L B E R V I g T c S w S 1 R B U i B H U k 9 V U E V E L 0 F 1 d G 9 S Z W 1 v d m V k Q 2 9 s d W 1 u c z E u e z E u M T A u M j A y M y w z f S Z x d W 9 0 O y w m c X V v d D t T Z W N 0 a W 9 u M S 9 H x L B E R V I g T c S w S 1 R B U i B H U k 9 V U E V E L 0 F 1 d G 9 S Z W 1 v d m V k Q 2 9 s d W 1 u c z E u e z E u M T E u M j A y M y w 0 f S Z x d W 9 0 O y w m c X V v d D t T Z W N 0 a W 9 u M S 9 H x L B E R V I g T c S w S 1 R B U i B H U k 9 V U E V E L 0 F 1 d G 9 S Z W 1 v d m V k Q 2 9 s d W 1 u c z E u e z E u M T I u M j A y M y w 1 f S Z x d W 9 0 O y w m c X V v d D t T Z W N 0 a W 9 u M S 9 H x L B E R V I g T c S w S 1 R B U i B H U k 9 V U E V E L 0 F 1 d G 9 S Z W 1 v d m V k Q 2 9 s d W 1 u c z E u e z E u M D E u M j A y N C w 2 f S Z x d W 9 0 O y w m c X V v d D t T Z W N 0 a W 9 u M S 9 H x L B E R V I g T c S w S 1 R B U i B H U k 9 V U E V E L 0 F 1 d G 9 S Z W 1 v d m V k Q 2 9 s d W 1 u c z E u e z E u M D I u M j A y N C w 3 f S Z x d W 9 0 O y w m c X V v d D t T Z W N 0 a W 9 u M S 9 H x L B E R V I g T c S w S 1 R B U i B H U k 9 V U E V E L 0 F 1 d G 9 S Z W 1 v d m V k Q 2 9 s d W 1 u c z E u e z E u M D M u M j A y N C w 4 f S Z x d W 9 0 O y w m c X V v d D t T Z W N 0 a W 9 u M S 9 H x L B E R V I g T c S w S 1 R B U i B H U k 9 V U E V E L 0 F 1 d G 9 S Z W 1 v d m V k Q 2 9 s d W 1 u c z E u e z E u M D Q u M j A y N C w 5 f S Z x d W 9 0 O y w m c X V v d D t T Z W N 0 a W 9 u M S 9 H x L B E R V I g T c S w S 1 R B U i B H U k 9 V U E V E L 0 F 1 d G 9 S Z W 1 v d m V k Q 2 9 s d W 1 u c z E u e z E u M D U u M j A y N C w x M H 0 m c X V v d D s s J n F 1 b 3 Q 7 U 2 V j d G l v b j E v R 8 S w R E V S I E 3 E s E t U Q V I g R 1 J P V V B F R C 9 B d X R v U m V t b 3 Z l Z E N v b H V t b n M x L n s x L j A 2 L j I w M j Q s M T F 9 J n F 1 b 3 Q 7 L C Z x d W 9 0 O 1 N l Y 3 R p b 2 4 x L 0 f E s E R F U i B N x L B L V E F S I E d S T 1 V Q R U Q v Q X V 0 b 1 J l b W 9 2 Z W R D b 2 x 1 b W 5 z M S 5 7 M S 4 w N y 4 y M D I 0 L D E y f S Z x d W 9 0 O y w m c X V v d D t T Z W N 0 a W 9 u M S 9 H x L B E R V I g T c S w S 1 R B U i B H U k 9 V U E V E L 0 F 1 d G 9 S Z W 1 v d m V k Q 2 9 s d W 1 u c z E u e z E u M D g u M j A y N C w x M 3 0 m c X V v d D s s J n F 1 b 3 Q 7 U 2 V j d G l v b j E v R 8 S w R E V S I E 3 E s E t U Q V I g R 1 J P V V B F R C 9 B d X R v U m V t b 3 Z l Z E N v b H V t b n M x L n s x L j A 5 L j I w M j Q s M T R 9 J n F 1 b 3 Q 7 L C Z x d W 9 0 O 1 N l Y 3 R p b 2 4 x L 0 f E s E R F U i B N x L B L V E F S I E d S T 1 V Q R U Q v Q X V 0 b 1 J l b W 9 2 Z W R D b 2 x 1 b W 5 z M S 5 7 M S 4 x M C 4 y M D I 0 L D E 1 f S Z x d W 9 0 O y w m c X V v d D t T Z W N 0 a W 9 u M S 9 H x L B E R V I g T c S w S 1 R B U i B H U k 9 V U E V E L 0 F 1 d G 9 S Z W 1 v d m V k Q 2 9 s d W 1 u c z E u e z E u M T E u M j A y N C w x N n 0 m c X V v d D s s J n F 1 b 3 Q 7 U 2 V j d G l v b j E v R 8 S w R E V S I E 3 E s E t U Q V I g R 1 J P V V B F R C 9 B d X R v U m V t b 3 Z l Z E N v b H V t b n M x L n s x L j E y L j I w M j Q s M T d 9 J n F 1 b 3 Q 7 L C Z x d W 9 0 O 1 N l Y 3 R p b 2 4 x L 0 f E s E R F U i B N x L B L V E F S I E d S T 1 V Q R U Q v Q X V 0 b 1 J l b W 9 2 Z W R D b 2 x 1 b W 5 z M S 5 7 M S 4 w M S 4 y M D I 1 L D E 4 f S Z x d W 9 0 O y w m c X V v d D t T Z W N 0 a W 9 u M S 9 H x L B E R V I g T c S w S 1 R B U i B H U k 9 V U E V E L 0 F 1 d G 9 S Z W 1 v d m V k Q 2 9 s d W 1 u c z E u e z E u M D I u M j A y N S w x O X 0 m c X V v d D s s J n F 1 b 3 Q 7 U 2 V j d G l v b j E v R 8 S w R E V S I E 3 E s E t U Q V I g R 1 J P V V B F R C 9 B d X R v U m V t b 3 Z l Z E N v b H V t b n M x L n s x L j A z L j I w M j U s M j B 9 J n F 1 b 3 Q 7 L C Z x d W 9 0 O 1 N l Y 3 R p b 2 4 x L 0 f E s E R F U i B N x L B L V E F S I E d S T 1 V Q R U Q v Q X V 0 b 1 J l b W 9 2 Z W R D b 2 x 1 b W 5 z M S 5 7 M S 4 w N C 4 y M D I 1 L D I x f S Z x d W 9 0 O y w m c X V v d D t T Z W N 0 a W 9 u M S 9 H x L B E R V I g T c S w S 1 R B U i B H U k 9 V U E V E L 0 F 1 d G 9 S Z W 1 v d m V k Q 2 9 s d W 1 u c z E u e z E u M D U u M j A y N S w y M n 0 m c X V v d D s s J n F 1 b 3 Q 7 U 2 V j d G l v b j E v R 8 S w R E V S I E 3 E s E t U Q V I g R 1 J P V V B F R C 9 B d X R v U m V t b 3 Z l Z E N v b H V t b n M x L n s x L j A 2 L j I w M j U s M j N 9 J n F 1 b 3 Q 7 L C Z x d W 9 0 O 1 N l Y 3 R p b 2 4 x L 0 f E s E R F U i B N x L B L V E F S I E d S T 1 V Q R U Q v Q X V 0 b 1 J l b W 9 2 Z W R D b 2 x 1 b W 5 z M S 5 7 M S 4 w N y 4 y M D I 1 L D I 0 f S Z x d W 9 0 O y w m c X V v d D t T Z W N 0 a W 9 u M S 9 H x L B E R V I g T c S w S 1 R B U i B H U k 9 V U E V E L 0 F 1 d G 9 S Z W 1 v d m V k Q 2 9 s d W 1 u c z E u e z E u M D g u M j A y N S w y N X 0 m c X V v d D s s J n F 1 b 3 Q 7 U 2 V j d G l v b j E v R 8 S w R E V S I E 3 E s E t U Q V I g R 1 J P V V B F R C 9 B d X R v U m V t b 3 Z l Z E N v b H V t b n M x L n s x L j A 5 L j I w M j U s M j Z 9 J n F 1 b 3 Q 7 L C Z x d W 9 0 O 1 N l Y 3 R p b 2 4 x L 0 f E s E R F U i B N x L B L V E F S I E d S T 1 V Q R U Q v Q X V 0 b 1 J l b W 9 2 Z W R D b 2 x 1 b W 5 z M S 5 7 M S 4 x M C 4 y M D I 1 L D I 3 f S Z x d W 9 0 O y w m c X V v d D t T Z W N 0 a W 9 u M S 9 H x L B E R V I g T c S w S 1 R B U i B H U k 9 V U E V E L 0 F 1 d G 9 S Z W 1 v d m V k Q 2 9 s d W 1 u c z E u e z E u M T E u M j A y N S w y O H 0 m c X V v d D s s J n F 1 b 3 Q 7 U 2 V j d G l v b j E v R 8 S w R E V S I E 3 E s E t U Q V I g R 1 J P V V B F R C 9 B d X R v U m V t b 3 Z l Z E N v b H V t b n M x L n s x L j E y L j I w M j U s M j l 9 J n F 1 b 3 Q 7 L C Z x d W 9 0 O 1 N l Y 3 R p b 2 4 x L 0 f E s E R F U i B N x L B L V E F S I E d S T 1 V Q R U Q v Q X V 0 b 1 J l b W 9 2 Z W R D b 2 x 1 b W 5 z M S 5 7 M S 4 w M S 4 y M D I 2 L D M w f S Z x d W 9 0 O y w m c X V v d D t T Z W N 0 a W 9 u M S 9 H x L B E R V I g T c S w S 1 R B U i B H U k 9 V U E V E L 0 F 1 d G 9 S Z W 1 v d m V k Q 2 9 s d W 1 u c z E u e z E u M D I u M j A y N i w z M X 0 m c X V v d D s s J n F 1 b 3 Q 7 U 2 V j d G l v b j E v R 8 S w R E V S I E 3 E s E t U Q V I g R 1 J P V V B F R C 9 B d X R v U m V t b 3 Z l Z E N v b H V t b n M x L n s x L j A z L j I w M j Y s M z J 9 J n F 1 b 3 Q 7 L C Z x d W 9 0 O 1 N l Y 3 R p b 2 4 x L 0 f E s E R F U i B N x L B L V E F S I E d S T 1 V Q R U Q v Q X V 0 b 1 J l b W 9 2 Z W R D b 2 x 1 b W 5 z M S 5 7 M S 4 w N C 4 y M D I 2 L D M z f S Z x d W 9 0 O y w m c X V v d D t T Z W N 0 a W 9 u M S 9 H x L B E R V I g T c S w S 1 R B U i B H U k 9 V U E V E L 0 F 1 d G 9 S Z W 1 v d m V k Q 2 9 s d W 1 u c z E u e z E u M D U u M j A y N i w z N H 0 m c X V v d D s s J n F 1 b 3 Q 7 U 2 V j d G l v b j E v R 8 S w R E V S I E 3 E s E t U Q V I g R 1 J P V V B F R C 9 B d X R v U m V t b 3 Z l Z E N v b H V t b n M x L n s x L j A 2 L j I w M j Y s M z V 9 J n F 1 b 3 Q 7 L C Z x d W 9 0 O 1 N l Y 3 R p b 2 4 x L 0 f E s E R F U i B N x L B L V E F S I E d S T 1 V Q R U Q v Q X V 0 b 1 J l b W 9 2 Z W R D b 2 x 1 b W 5 z M S 5 7 M S 4 w N y 4 y M D I 2 L D M 2 f S Z x d W 9 0 O y w m c X V v d D t T Z W N 0 a W 9 u M S 9 H x L B E R V I g T c S w S 1 R B U i B H U k 9 V U E V E L 0 F 1 d G 9 S Z W 1 v d m V k Q 2 9 s d W 1 u c z E u e z E u M D g u M j A y N i w z N 3 0 m c X V v d D s s J n F 1 b 3 Q 7 U 2 V j d G l v b j E v R 8 S w R E V S I E 3 E s E t U Q V I g R 1 J P V V B F R C 9 B d X R v U m V t b 3 Z l Z E N v b H V t b n M x L n s x L j A 5 L j I w M j Y s M z h 9 J n F 1 b 3 Q 7 L C Z x d W 9 0 O 1 N l Y 3 R p b 2 4 x L 0 f E s E R F U i B N x L B L V E F S I E d S T 1 V Q R U Q v Q X V 0 b 1 J l b W 9 2 Z W R D b 2 x 1 b W 5 z M S 5 7 M S 4 x M C 4 y M D I 2 L D M 5 f S Z x d W 9 0 O y w m c X V v d D t T Z W N 0 a W 9 u M S 9 H x L B E R V I g T c S w S 1 R B U i B H U k 9 V U E V E L 0 F 1 d G 9 S Z W 1 v d m V k Q 2 9 s d W 1 u c z E u e z E u M T E u M j A y N i w 0 M H 0 m c X V v d D s s J n F 1 b 3 Q 7 U 2 V j d G l v b j E v R 8 S w R E V S I E 3 E s E t U Q V I g R 1 J P V V B F R C 9 B d X R v U m V t b 3 Z l Z E N v b H V t b n M x L n s x L j E y L j I w M j Y s N D F 9 J n F 1 b 3 Q 7 L C Z x d W 9 0 O 1 N l Y 3 R p b 2 4 x L 0 f E s E R F U i B N x L B L V E F S I E d S T 1 V Q R U Q v Q X V 0 b 1 J l b W 9 2 Z W R D b 2 x 1 b W 5 z M S 5 7 M S 4 w M S 4 y M D I 3 L D Q y f S Z x d W 9 0 O y w m c X V v d D t T Z W N 0 a W 9 u M S 9 H x L B E R V I g T c S w S 1 R B U i B H U k 9 V U E V E L 0 F 1 d G 9 S Z W 1 v d m V k Q 2 9 s d W 1 u c z E u e z E u M D I u M j A y N y w 0 M 3 0 m c X V v d D s s J n F 1 b 3 Q 7 U 2 V j d G l v b j E v R 8 S w R E V S I E 3 E s E t U Q V I g R 1 J P V V B F R C 9 B d X R v U m V t b 3 Z l Z E N v b H V t b n M x L n s x L j A z L j I w M j c s N D R 9 J n F 1 b 3 Q 7 L C Z x d W 9 0 O 1 N l Y 3 R p b 2 4 x L 0 f E s E R F U i B N x L B L V E F S I E d S T 1 V Q R U Q v Q X V 0 b 1 J l b W 9 2 Z W R D b 2 x 1 b W 5 z M S 5 7 M S 4 w N C 4 y M D I 3 L D Q 1 f S Z x d W 9 0 O y w m c X V v d D t T Z W N 0 a W 9 u M S 9 H x L B E R V I g T c S w S 1 R B U i B H U k 9 V U E V E L 0 F 1 d G 9 S Z W 1 v d m V k Q 2 9 s d W 1 u c z E u e z E u M D U u M j A y N y w 0 N n 0 m c X V v d D s s J n F 1 b 3 Q 7 U 2 V j d G l v b j E v R 8 S w R E V S I E 3 E s E t U Q V I g R 1 J P V V B F R C 9 B d X R v U m V t b 3 Z l Z E N v b H V t b n M x L n s x L j A 2 L j I w M j c s N D d 9 J n F 1 b 3 Q 7 L C Z x d W 9 0 O 1 N l Y 3 R p b 2 4 x L 0 f E s E R F U i B N x L B L V E F S I E d S T 1 V Q R U Q v Q X V 0 b 1 J l b W 9 2 Z W R D b 2 x 1 b W 5 z M S 5 7 M S 4 w N y 4 y M D I 3 L D Q 4 f S Z x d W 9 0 O y w m c X V v d D t T Z W N 0 a W 9 u M S 9 H x L B E R V I g T c S w S 1 R B U i B H U k 9 V U E V E L 0 F 1 d G 9 S Z W 1 v d m V k Q 2 9 s d W 1 u c z E u e z E u M D g u M j A y N y w 0 O X 0 m c X V v d D s s J n F 1 b 3 Q 7 U 2 V j d G l v b j E v R 8 S w R E V S I E 3 E s E t U Q V I g R 1 J P V V B F R C 9 B d X R v U m V t b 3 Z l Z E N v b H V t b n M x L n s x L j A 5 L j I w M j c s N T B 9 J n F 1 b 3 Q 7 L C Z x d W 9 0 O 1 N l Y 3 R p b 2 4 x L 0 f E s E R F U i B N x L B L V E F S I E d S T 1 V Q R U Q v Q X V 0 b 1 J l b W 9 2 Z W R D b 2 x 1 b W 5 z M S 5 7 M S 4 x M C 4 y M D I 3 L D U x f S Z x d W 9 0 O y w m c X V v d D t T Z W N 0 a W 9 u M S 9 H x L B E R V I g T c S w S 1 R B U i B H U k 9 V U E V E L 0 F 1 d G 9 S Z W 1 v d m V k Q 2 9 s d W 1 u c z E u e z E u M T E u M j A y N y w 1 M n 0 m c X V v d D s s J n F 1 b 3 Q 7 U 2 V j d G l v b j E v R 8 S w R E V S I E 3 E s E t U Q V I g R 1 J P V V B F R C 9 B d X R v U m V t b 3 Z l Z E N v b H V t b n M x L n s x L j E y L j I w M j c s N T N 9 J n F 1 b 3 Q 7 L C Z x d W 9 0 O 1 N l Y 3 R p b 2 4 x L 0 f E s E R F U i B N x L B L V E F S I E d S T 1 V Q R U Q v Q X V 0 b 1 J l b W 9 2 Z W R D b 2 x 1 b W 5 z M S 5 7 M S 4 w M S 4 y M D I 4 L D U 0 f S Z x d W 9 0 O y w m c X V v d D t T Z W N 0 a W 9 u M S 9 H x L B E R V I g T c S w S 1 R B U i B H U k 9 V U E V E L 0 F 1 d G 9 S Z W 1 v d m V k Q 2 9 s d W 1 u c z E u e z E u M D I u M j A y O C w 1 N X 0 m c X V v d D s s J n F 1 b 3 Q 7 U 2 V j d G l v b j E v R 8 S w R E V S I E 3 E s E t U Q V I g R 1 J P V V B F R C 9 B d X R v U m V t b 3 Z l Z E N v b H V t b n M x L n s x L j A z L j I w M j g s N T Z 9 J n F 1 b 3 Q 7 L C Z x d W 9 0 O 1 N l Y 3 R p b 2 4 x L 0 f E s E R F U i B N x L B L V E F S I E d S T 1 V Q R U Q v Q X V 0 b 1 J l b W 9 2 Z W R D b 2 x 1 b W 5 z M S 5 7 M S 4 w N C 4 y M D I 4 L D U 3 f S Z x d W 9 0 O y w m c X V v d D t T Z W N 0 a W 9 u M S 9 H x L B E R V I g T c S w S 1 R B U i B H U k 9 V U E V E L 0 F 1 d G 9 S Z W 1 v d m V k Q 2 9 s d W 1 u c z E u e z E u M D U u M j A y O C w 1 O H 0 m c X V v d D s s J n F 1 b 3 Q 7 U 2 V j d G l v b j E v R 8 S w R E V S I E 3 E s E t U Q V I g R 1 J P V V B F R C 9 B d X R v U m V t b 3 Z l Z E N v b H V t b n M x L n s x L j A 2 L j I w M j g s N T l 9 J n F 1 b 3 Q 7 L C Z x d W 9 0 O 1 N l Y 3 R p b 2 4 x L 0 f E s E R F U i B N x L B L V E F S I E d S T 1 V Q R U Q v Q X V 0 b 1 J l b W 9 2 Z W R D b 2 x 1 b W 5 z M S 5 7 M S 4 w N y 4 y M D I 4 L D Y w f S Z x d W 9 0 O y w m c X V v d D t T Z W N 0 a W 9 u M S 9 H x L B E R V I g T c S w S 1 R B U i B H U k 9 V U E V E L 0 F 1 d G 9 S Z W 1 v d m V k Q 2 9 s d W 1 u c z E u e z E u M D g u M j A y O C w 2 M X 0 m c X V v d D s s J n F 1 b 3 Q 7 U 2 V j d G l v b j E v R 8 S w R E V S I E 3 E s E t U Q V I g R 1 J P V V B F R C 9 B d X R v U m V t b 3 Z l Z E N v b H V t b n M x L n s x L j A 5 L j I w M j g s N j J 9 J n F 1 b 3 Q 7 L C Z x d W 9 0 O 1 N l Y 3 R p b 2 4 x L 0 f E s E R F U i B N x L B L V E F S I E d S T 1 V Q R U Q v Q X V 0 b 1 J l b W 9 2 Z W R D b 2 x 1 b W 5 z M S 5 7 M S 4 x M C 4 y M D I 4 L D Y z f S Z x d W 9 0 O y w m c X V v d D t T Z W N 0 a W 9 u M S 9 H x L B E R V I g T c S w S 1 R B U i B H U k 9 V U E V E L 0 F 1 d G 9 S Z W 1 v d m V k Q 2 9 s d W 1 u c z E u e z E u M T E u M j A y O C w 2 N H 0 m c X V v d D s s J n F 1 b 3 Q 7 U 2 V j d G l v b j E v R 8 S w R E V S I E 3 E s E t U Q V I g R 1 J P V V B F R C 9 B d X R v U m V t b 3 Z l Z E N v b H V t b n M x L n s x L j E y L j I w M j g s N j V 9 J n F 1 b 3 Q 7 X S w m c X V v d D t D b 2 x 1 b W 5 D b 3 V u d C Z x d W 9 0 O z o 2 N i w m c X V v d D t L Z X l D b 2 x 1 b W 5 O Y W 1 l c y Z x d W 9 0 O z p b X S w m c X V v d D t D b 2 x 1 b W 5 J Z G V u d G l 0 a W V z J n F 1 b 3 Q 7 O l s m c X V v d D t T Z W N 0 a W 9 u M S 9 H x L B E R V I g T c S w S 1 R B U i B H U k 9 V U E V E L 0 F 1 d G 9 S Z W 1 v d m V k Q 2 9 s d W 1 u c z E u e 1 J l c C B N b 2 5 0 a C w w f S Z x d W 9 0 O y w m c X V v d D t T Z W N 0 a W 9 u M S 9 H x L B E R V I g T c S w S 1 R B U i B H U k 9 V U E V E L 0 F 1 d G 9 S Z W 1 v d m V k Q 2 9 s d W 1 u c z E u e 0 w 0 I E N v Z G U s M X 0 m c X V v d D s s J n F 1 b 3 Q 7 U 2 V j d G l v b j E v R 8 S w R E V S I E 3 E s E t U Q V I g R 1 J P V V B F R C 9 B d X R v U m V t b 3 Z l Z E N v b H V t b n M x L n t M N C B E Z X N j L D J 9 J n F 1 b 3 Q 7 L C Z x d W 9 0 O 1 N l Y 3 R p b 2 4 x L 0 f E s E R F U i B N x L B L V E F S I E d S T 1 V Q R U Q v Q X V 0 b 1 J l b W 9 2 Z W R D b 2 x 1 b W 5 z M S 5 7 M S 4 x M C 4 y M D I z L D N 9 J n F 1 b 3 Q 7 L C Z x d W 9 0 O 1 N l Y 3 R p b 2 4 x L 0 f E s E R F U i B N x L B L V E F S I E d S T 1 V Q R U Q v Q X V 0 b 1 J l b W 9 2 Z W R D b 2 x 1 b W 5 z M S 5 7 M S 4 x M S 4 y M D I z L D R 9 J n F 1 b 3 Q 7 L C Z x d W 9 0 O 1 N l Y 3 R p b 2 4 x L 0 f E s E R F U i B N x L B L V E F S I E d S T 1 V Q R U Q v Q X V 0 b 1 J l b W 9 2 Z W R D b 2 x 1 b W 5 z M S 5 7 M S 4 x M i 4 y M D I z L D V 9 J n F 1 b 3 Q 7 L C Z x d W 9 0 O 1 N l Y 3 R p b 2 4 x L 0 f E s E R F U i B N x L B L V E F S I E d S T 1 V Q R U Q v Q X V 0 b 1 J l b W 9 2 Z W R D b 2 x 1 b W 5 z M S 5 7 M S 4 w M S 4 y M D I 0 L D Z 9 J n F 1 b 3 Q 7 L C Z x d W 9 0 O 1 N l Y 3 R p b 2 4 x L 0 f E s E R F U i B N x L B L V E F S I E d S T 1 V Q R U Q v Q X V 0 b 1 J l b W 9 2 Z W R D b 2 x 1 b W 5 z M S 5 7 M S 4 w M i 4 y M D I 0 L D d 9 J n F 1 b 3 Q 7 L C Z x d W 9 0 O 1 N l Y 3 R p b 2 4 x L 0 f E s E R F U i B N x L B L V E F S I E d S T 1 V Q R U Q v Q X V 0 b 1 J l b W 9 2 Z W R D b 2 x 1 b W 5 z M S 5 7 M S 4 w M y 4 y M D I 0 L D h 9 J n F 1 b 3 Q 7 L C Z x d W 9 0 O 1 N l Y 3 R p b 2 4 x L 0 f E s E R F U i B N x L B L V E F S I E d S T 1 V Q R U Q v Q X V 0 b 1 J l b W 9 2 Z W R D b 2 x 1 b W 5 z M S 5 7 M S 4 w N C 4 y M D I 0 L D l 9 J n F 1 b 3 Q 7 L C Z x d W 9 0 O 1 N l Y 3 R p b 2 4 x L 0 f E s E R F U i B N x L B L V E F S I E d S T 1 V Q R U Q v Q X V 0 b 1 J l b W 9 2 Z W R D b 2 x 1 b W 5 z M S 5 7 M S 4 w N S 4 y M D I 0 L D E w f S Z x d W 9 0 O y w m c X V v d D t T Z W N 0 a W 9 u M S 9 H x L B E R V I g T c S w S 1 R B U i B H U k 9 V U E V E L 0 F 1 d G 9 S Z W 1 v d m V k Q 2 9 s d W 1 u c z E u e z E u M D Y u M j A y N C w x M X 0 m c X V v d D s s J n F 1 b 3 Q 7 U 2 V j d G l v b j E v R 8 S w R E V S I E 3 E s E t U Q V I g R 1 J P V V B F R C 9 B d X R v U m V t b 3 Z l Z E N v b H V t b n M x L n s x L j A 3 L j I w M j Q s M T J 9 J n F 1 b 3 Q 7 L C Z x d W 9 0 O 1 N l Y 3 R p b 2 4 x L 0 f E s E R F U i B N x L B L V E F S I E d S T 1 V Q R U Q v Q X V 0 b 1 J l b W 9 2 Z W R D b 2 x 1 b W 5 z M S 5 7 M S 4 w O C 4 y M D I 0 L D E z f S Z x d W 9 0 O y w m c X V v d D t T Z W N 0 a W 9 u M S 9 H x L B E R V I g T c S w S 1 R B U i B H U k 9 V U E V E L 0 F 1 d G 9 S Z W 1 v d m V k Q 2 9 s d W 1 u c z E u e z E u M D k u M j A y N C w x N H 0 m c X V v d D s s J n F 1 b 3 Q 7 U 2 V j d G l v b j E v R 8 S w R E V S I E 3 E s E t U Q V I g R 1 J P V V B F R C 9 B d X R v U m V t b 3 Z l Z E N v b H V t b n M x L n s x L j E w L j I w M j Q s M T V 9 J n F 1 b 3 Q 7 L C Z x d W 9 0 O 1 N l Y 3 R p b 2 4 x L 0 f E s E R F U i B N x L B L V E F S I E d S T 1 V Q R U Q v Q X V 0 b 1 J l b W 9 2 Z W R D b 2 x 1 b W 5 z M S 5 7 M S 4 x M S 4 y M D I 0 L D E 2 f S Z x d W 9 0 O y w m c X V v d D t T Z W N 0 a W 9 u M S 9 H x L B E R V I g T c S w S 1 R B U i B H U k 9 V U E V E L 0 F 1 d G 9 S Z W 1 v d m V k Q 2 9 s d W 1 u c z E u e z E u M T I u M j A y N C w x N 3 0 m c X V v d D s s J n F 1 b 3 Q 7 U 2 V j d G l v b j E v R 8 S w R E V S I E 3 E s E t U Q V I g R 1 J P V V B F R C 9 B d X R v U m V t b 3 Z l Z E N v b H V t b n M x L n s x L j A x L j I w M j U s M T h 9 J n F 1 b 3 Q 7 L C Z x d W 9 0 O 1 N l Y 3 R p b 2 4 x L 0 f E s E R F U i B N x L B L V E F S I E d S T 1 V Q R U Q v Q X V 0 b 1 J l b W 9 2 Z W R D b 2 x 1 b W 5 z M S 5 7 M S 4 w M i 4 y M D I 1 L D E 5 f S Z x d W 9 0 O y w m c X V v d D t T Z W N 0 a W 9 u M S 9 H x L B E R V I g T c S w S 1 R B U i B H U k 9 V U E V E L 0 F 1 d G 9 S Z W 1 v d m V k Q 2 9 s d W 1 u c z E u e z E u M D M u M j A y N S w y M H 0 m c X V v d D s s J n F 1 b 3 Q 7 U 2 V j d G l v b j E v R 8 S w R E V S I E 3 E s E t U Q V I g R 1 J P V V B F R C 9 B d X R v U m V t b 3 Z l Z E N v b H V t b n M x L n s x L j A 0 L j I w M j U s M j F 9 J n F 1 b 3 Q 7 L C Z x d W 9 0 O 1 N l Y 3 R p b 2 4 x L 0 f E s E R F U i B N x L B L V E F S I E d S T 1 V Q R U Q v Q X V 0 b 1 J l b W 9 2 Z W R D b 2 x 1 b W 5 z M S 5 7 M S 4 w N S 4 y M D I 1 L D I y f S Z x d W 9 0 O y w m c X V v d D t T Z W N 0 a W 9 u M S 9 H x L B E R V I g T c S w S 1 R B U i B H U k 9 V U E V E L 0 F 1 d G 9 S Z W 1 v d m V k Q 2 9 s d W 1 u c z E u e z E u M D Y u M j A y N S w y M 3 0 m c X V v d D s s J n F 1 b 3 Q 7 U 2 V j d G l v b j E v R 8 S w R E V S I E 3 E s E t U Q V I g R 1 J P V V B F R C 9 B d X R v U m V t b 3 Z l Z E N v b H V t b n M x L n s x L j A 3 L j I w M j U s M j R 9 J n F 1 b 3 Q 7 L C Z x d W 9 0 O 1 N l Y 3 R p b 2 4 x L 0 f E s E R F U i B N x L B L V E F S I E d S T 1 V Q R U Q v Q X V 0 b 1 J l b W 9 2 Z W R D b 2 x 1 b W 5 z M S 5 7 M S 4 w O C 4 y M D I 1 L D I 1 f S Z x d W 9 0 O y w m c X V v d D t T Z W N 0 a W 9 u M S 9 H x L B E R V I g T c S w S 1 R B U i B H U k 9 V U E V E L 0 F 1 d G 9 S Z W 1 v d m V k Q 2 9 s d W 1 u c z E u e z E u M D k u M j A y N S w y N n 0 m c X V v d D s s J n F 1 b 3 Q 7 U 2 V j d G l v b j E v R 8 S w R E V S I E 3 E s E t U Q V I g R 1 J P V V B F R C 9 B d X R v U m V t b 3 Z l Z E N v b H V t b n M x L n s x L j E w L j I w M j U s M j d 9 J n F 1 b 3 Q 7 L C Z x d W 9 0 O 1 N l Y 3 R p b 2 4 x L 0 f E s E R F U i B N x L B L V E F S I E d S T 1 V Q R U Q v Q X V 0 b 1 J l b W 9 2 Z W R D b 2 x 1 b W 5 z M S 5 7 M S 4 x M S 4 y M D I 1 L D I 4 f S Z x d W 9 0 O y w m c X V v d D t T Z W N 0 a W 9 u M S 9 H x L B E R V I g T c S w S 1 R B U i B H U k 9 V U E V E L 0 F 1 d G 9 S Z W 1 v d m V k Q 2 9 s d W 1 u c z E u e z E u M T I u M j A y N S w y O X 0 m c X V v d D s s J n F 1 b 3 Q 7 U 2 V j d G l v b j E v R 8 S w R E V S I E 3 E s E t U Q V I g R 1 J P V V B F R C 9 B d X R v U m V t b 3 Z l Z E N v b H V t b n M x L n s x L j A x L j I w M j Y s M z B 9 J n F 1 b 3 Q 7 L C Z x d W 9 0 O 1 N l Y 3 R p b 2 4 x L 0 f E s E R F U i B N x L B L V E F S I E d S T 1 V Q R U Q v Q X V 0 b 1 J l b W 9 2 Z W R D b 2 x 1 b W 5 z M S 5 7 M S 4 w M i 4 y M D I 2 L D M x f S Z x d W 9 0 O y w m c X V v d D t T Z W N 0 a W 9 u M S 9 H x L B E R V I g T c S w S 1 R B U i B H U k 9 V U E V E L 0 F 1 d G 9 S Z W 1 v d m V k Q 2 9 s d W 1 u c z E u e z E u M D M u M j A y N i w z M n 0 m c X V v d D s s J n F 1 b 3 Q 7 U 2 V j d G l v b j E v R 8 S w R E V S I E 3 E s E t U Q V I g R 1 J P V V B F R C 9 B d X R v U m V t b 3 Z l Z E N v b H V t b n M x L n s x L j A 0 L j I w M j Y s M z N 9 J n F 1 b 3 Q 7 L C Z x d W 9 0 O 1 N l Y 3 R p b 2 4 x L 0 f E s E R F U i B N x L B L V E F S I E d S T 1 V Q R U Q v Q X V 0 b 1 J l b W 9 2 Z W R D b 2 x 1 b W 5 z M S 5 7 M S 4 w N S 4 y M D I 2 L D M 0 f S Z x d W 9 0 O y w m c X V v d D t T Z W N 0 a W 9 u M S 9 H x L B E R V I g T c S w S 1 R B U i B H U k 9 V U E V E L 0 F 1 d G 9 S Z W 1 v d m V k Q 2 9 s d W 1 u c z E u e z E u M D Y u M j A y N i w z N X 0 m c X V v d D s s J n F 1 b 3 Q 7 U 2 V j d G l v b j E v R 8 S w R E V S I E 3 E s E t U Q V I g R 1 J P V V B F R C 9 B d X R v U m V t b 3 Z l Z E N v b H V t b n M x L n s x L j A 3 L j I w M j Y s M z Z 9 J n F 1 b 3 Q 7 L C Z x d W 9 0 O 1 N l Y 3 R p b 2 4 x L 0 f E s E R F U i B N x L B L V E F S I E d S T 1 V Q R U Q v Q X V 0 b 1 J l b W 9 2 Z W R D b 2 x 1 b W 5 z M S 5 7 M S 4 w O C 4 y M D I 2 L D M 3 f S Z x d W 9 0 O y w m c X V v d D t T Z W N 0 a W 9 u M S 9 H x L B E R V I g T c S w S 1 R B U i B H U k 9 V U E V E L 0 F 1 d G 9 S Z W 1 v d m V k Q 2 9 s d W 1 u c z E u e z E u M D k u M j A y N i w z O H 0 m c X V v d D s s J n F 1 b 3 Q 7 U 2 V j d G l v b j E v R 8 S w R E V S I E 3 E s E t U Q V I g R 1 J P V V B F R C 9 B d X R v U m V t b 3 Z l Z E N v b H V t b n M x L n s x L j E w L j I w M j Y s M z l 9 J n F 1 b 3 Q 7 L C Z x d W 9 0 O 1 N l Y 3 R p b 2 4 x L 0 f E s E R F U i B N x L B L V E F S I E d S T 1 V Q R U Q v Q X V 0 b 1 J l b W 9 2 Z W R D b 2 x 1 b W 5 z M S 5 7 M S 4 x M S 4 y M D I 2 L D Q w f S Z x d W 9 0 O y w m c X V v d D t T Z W N 0 a W 9 u M S 9 H x L B E R V I g T c S w S 1 R B U i B H U k 9 V U E V E L 0 F 1 d G 9 S Z W 1 v d m V k Q 2 9 s d W 1 u c z E u e z E u M T I u M j A y N i w 0 M X 0 m c X V v d D s s J n F 1 b 3 Q 7 U 2 V j d G l v b j E v R 8 S w R E V S I E 3 E s E t U Q V I g R 1 J P V V B F R C 9 B d X R v U m V t b 3 Z l Z E N v b H V t b n M x L n s x L j A x L j I w M j c s N D J 9 J n F 1 b 3 Q 7 L C Z x d W 9 0 O 1 N l Y 3 R p b 2 4 x L 0 f E s E R F U i B N x L B L V E F S I E d S T 1 V Q R U Q v Q X V 0 b 1 J l b W 9 2 Z W R D b 2 x 1 b W 5 z M S 5 7 M S 4 w M i 4 y M D I 3 L D Q z f S Z x d W 9 0 O y w m c X V v d D t T Z W N 0 a W 9 u M S 9 H x L B E R V I g T c S w S 1 R B U i B H U k 9 V U E V E L 0 F 1 d G 9 S Z W 1 v d m V k Q 2 9 s d W 1 u c z E u e z E u M D M u M j A y N y w 0 N H 0 m c X V v d D s s J n F 1 b 3 Q 7 U 2 V j d G l v b j E v R 8 S w R E V S I E 3 E s E t U Q V I g R 1 J P V V B F R C 9 B d X R v U m V t b 3 Z l Z E N v b H V t b n M x L n s x L j A 0 L j I w M j c s N D V 9 J n F 1 b 3 Q 7 L C Z x d W 9 0 O 1 N l Y 3 R p b 2 4 x L 0 f E s E R F U i B N x L B L V E F S I E d S T 1 V Q R U Q v Q X V 0 b 1 J l b W 9 2 Z W R D b 2 x 1 b W 5 z M S 5 7 M S 4 w N S 4 y M D I 3 L D Q 2 f S Z x d W 9 0 O y w m c X V v d D t T Z W N 0 a W 9 u M S 9 H x L B E R V I g T c S w S 1 R B U i B H U k 9 V U E V E L 0 F 1 d G 9 S Z W 1 v d m V k Q 2 9 s d W 1 u c z E u e z E u M D Y u M j A y N y w 0 N 3 0 m c X V v d D s s J n F 1 b 3 Q 7 U 2 V j d G l v b j E v R 8 S w R E V S I E 3 E s E t U Q V I g R 1 J P V V B F R C 9 B d X R v U m V t b 3 Z l Z E N v b H V t b n M x L n s x L j A 3 L j I w M j c s N D h 9 J n F 1 b 3 Q 7 L C Z x d W 9 0 O 1 N l Y 3 R p b 2 4 x L 0 f E s E R F U i B N x L B L V E F S I E d S T 1 V Q R U Q v Q X V 0 b 1 J l b W 9 2 Z W R D b 2 x 1 b W 5 z M S 5 7 M S 4 w O C 4 y M D I 3 L D Q 5 f S Z x d W 9 0 O y w m c X V v d D t T Z W N 0 a W 9 u M S 9 H x L B E R V I g T c S w S 1 R B U i B H U k 9 V U E V E L 0 F 1 d G 9 S Z W 1 v d m V k Q 2 9 s d W 1 u c z E u e z E u M D k u M j A y N y w 1 M H 0 m c X V v d D s s J n F 1 b 3 Q 7 U 2 V j d G l v b j E v R 8 S w R E V S I E 3 E s E t U Q V I g R 1 J P V V B F R C 9 B d X R v U m V t b 3 Z l Z E N v b H V t b n M x L n s x L j E w L j I w M j c s N T F 9 J n F 1 b 3 Q 7 L C Z x d W 9 0 O 1 N l Y 3 R p b 2 4 x L 0 f E s E R F U i B N x L B L V E F S I E d S T 1 V Q R U Q v Q X V 0 b 1 J l b W 9 2 Z W R D b 2 x 1 b W 5 z M S 5 7 M S 4 x M S 4 y M D I 3 L D U y f S Z x d W 9 0 O y w m c X V v d D t T Z W N 0 a W 9 u M S 9 H x L B E R V I g T c S w S 1 R B U i B H U k 9 V U E V E L 0 F 1 d G 9 S Z W 1 v d m V k Q 2 9 s d W 1 u c z E u e z E u M T I u M j A y N y w 1 M 3 0 m c X V v d D s s J n F 1 b 3 Q 7 U 2 V j d G l v b j E v R 8 S w R E V S I E 3 E s E t U Q V I g R 1 J P V V B F R C 9 B d X R v U m V t b 3 Z l Z E N v b H V t b n M x L n s x L j A x L j I w M j g s N T R 9 J n F 1 b 3 Q 7 L C Z x d W 9 0 O 1 N l Y 3 R p b 2 4 x L 0 f E s E R F U i B N x L B L V E F S I E d S T 1 V Q R U Q v Q X V 0 b 1 J l b W 9 2 Z W R D b 2 x 1 b W 5 z M S 5 7 M S 4 w M i 4 y M D I 4 L D U 1 f S Z x d W 9 0 O y w m c X V v d D t T Z W N 0 a W 9 u M S 9 H x L B E R V I g T c S w S 1 R B U i B H U k 9 V U E V E L 0 F 1 d G 9 S Z W 1 v d m V k Q 2 9 s d W 1 u c z E u e z E u M D M u M j A y O C w 1 N n 0 m c X V v d D s s J n F 1 b 3 Q 7 U 2 V j d G l v b j E v R 8 S w R E V S I E 3 E s E t U Q V I g R 1 J P V V B F R C 9 B d X R v U m V t b 3 Z l Z E N v b H V t b n M x L n s x L j A 0 L j I w M j g s N T d 9 J n F 1 b 3 Q 7 L C Z x d W 9 0 O 1 N l Y 3 R p b 2 4 x L 0 f E s E R F U i B N x L B L V E F S I E d S T 1 V Q R U Q v Q X V 0 b 1 J l b W 9 2 Z W R D b 2 x 1 b W 5 z M S 5 7 M S 4 w N S 4 y M D I 4 L D U 4 f S Z x d W 9 0 O y w m c X V v d D t T Z W N 0 a W 9 u M S 9 H x L B E R V I g T c S w S 1 R B U i B H U k 9 V U E V E L 0 F 1 d G 9 S Z W 1 v d m V k Q 2 9 s d W 1 u c z E u e z E u M D Y u M j A y O C w 1 O X 0 m c X V v d D s s J n F 1 b 3 Q 7 U 2 V j d G l v b j E v R 8 S w R E V S I E 3 E s E t U Q V I g R 1 J P V V B F R C 9 B d X R v U m V t b 3 Z l Z E N v b H V t b n M x L n s x L j A 3 L j I w M j g s N j B 9 J n F 1 b 3 Q 7 L C Z x d W 9 0 O 1 N l Y 3 R p b 2 4 x L 0 f E s E R F U i B N x L B L V E F S I E d S T 1 V Q R U Q v Q X V 0 b 1 J l b W 9 2 Z W R D b 2 x 1 b W 5 z M S 5 7 M S 4 w O C 4 y M D I 4 L D Y x f S Z x d W 9 0 O y w m c X V v d D t T Z W N 0 a W 9 u M S 9 H x L B E R V I g T c S w S 1 R B U i B H U k 9 V U E V E L 0 F 1 d G 9 S Z W 1 v d m V k Q 2 9 s d W 1 u c z E u e z E u M D k u M j A y O C w 2 M n 0 m c X V v d D s s J n F 1 b 3 Q 7 U 2 V j d G l v b j E v R 8 S w R E V S I E 3 E s E t U Q V I g R 1 J P V V B F R C 9 B d X R v U m V t b 3 Z l Z E N v b H V t b n M x L n s x L j E w L j I w M j g s N j N 9 J n F 1 b 3 Q 7 L C Z x d W 9 0 O 1 N l Y 3 R p b 2 4 x L 0 f E s E R F U i B N x L B L V E F S I E d S T 1 V Q R U Q v Q X V 0 b 1 J l b W 9 2 Z W R D b 2 x 1 b W 5 z M S 5 7 M S 4 x M S 4 y M D I 4 L D Y 0 f S Z x d W 9 0 O y w m c X V v d D t T Z W N 0 a W 9 u M S 9 H x L B E R V I g T c S w S 1 R B U i B H U k 9 V U E V E L 0 F 1 d G 9 S Z W 1 v d m V k Q 2 9 s d W 1 u c z E u e z E u M T I u M j A y O C w 2 N X 0 m c X V v d D t d L C Z x d W 9 0 O 1 J l b G F 0 a W 9 u c 2 h p c E l u Z m 8 m c X V v d D s 6 W 1 1 9 I i A v P j w v U 3 R h Y m x l R W 5 0 c m l l c z 4 8 L 0 l 0 Z W 0 + P E l 0 Z W 0 + P E l 0 Z W 1 M b 2 N h d G l v b j 4 8 S X R l b V R 5 c G U + R m 9 y b X V s Y T w v S X R l b V R 5 c G U + P E l 0 Z W 1 Q Y X R o P l N l Y 3 R p b 2 4 x L 0 c l Q z Q l Q j B E R V I l M j B N J U M 0 J U I w S 1 R B U i U y M E d S T 1 V Q R U Q v U 2 9 1 c m N l P C 9 J d G V t U G F 0 a D 4 8 L 0 l 0 Z W 1 M b 2 N h d G l v b j 4 8 U 3 R h Y m x l R W 5 0 c m l l c y A v P j w v S X R l b T 4 8 S X R l b T 4 8 S X R l b U x v Y 2 F 0 a W 9 u P j x J d G V t V H l w Z T 5 G b 3 J t d W x h P C 9 J d G V t V H l w Z T 4 8 S X R l b V B h d G g + U 2 V j d G l v b j E v R y V D N C V C M E R F U i U y M E 0 l Q z Q l Q j B L V E F S J T I w R 1 J P V V B F R C 9 D a G F u Z 2 V k J T I w V H l w Z T w v S X R l b V B h d G g + P C 9 J d G V t T G 9 j Y X R p b 2 4 + P F N 0 Y W J s Z U V u d H J p Z X M g L z 4 8 L 0 l 0 Z W 0 + P E l 0 Z W 0 + P E l 0 Z W 1 M b 2 N h d G l v b j 4 8 S X R l b V R 5 c G U + R m 9 y b X V s Y T w v S X R l b V R 5 c G U + P E l 0 Z W 1 Q Y X R o P l N l Y 3 R p b 2 4 x L 0 c l Q z Q l Q j B E R V I l M j B N J U M 0 J U I w S 1 R B U i U y M E d S T 1 V Q R U Q v R m l s d G V y Z W Q l M j B S b 3 d z P C 9 J d G V t U G F 0 a D 4 8 L 0 l 0 Z W 1 M b 2 N h d G l v b j 4 8 U 3 R h Y m x l R W 5 0 c m l l c y A v P j w v S X R l b T 4 8 S X R l b T 4 8 S X R l b U x v Y 2 F 0 a W 9 u P j x J d G V t V H l w Z T 5 G b 3 J t d W x h P C 9 J d G V t V H l w Z T 4 8 S X R l b V B h d G g + U 2 V j d G l v b j E v R y V D N C V C M E R F U i U y M E 0 l Q z Q l Q j B L V E F S J T I w R 1 J P V V B F R C 9 T b 3 J 0 Z W Q l M j B S b 3 d z P C 9 J d G V t U G F 0 a D 4 8 L 0 l 0 Z W 1 M b 2 N h d G l v b j 4 8 U 3 R h Y m x l R W 5 0 c m l l c y A v P j w v S X R l b T 4 8 S X R l b T 4 8 S X R l b U x v Y 2 F 0 a W 9 u P j x J d G V t V H l w Z T 5 G b 3 J t d W x h P C 9 J d G V t V H l w Z T 4 8 S X R l b V B h d G g + U 2 V j d G l v b j E v R y V D N C V C M E R F U i U y M E 0 l Q z Q l Q j B L V E F S J T I w R 1 J P V V B F R C 9 S Z W 1 v d m V k J T I w Q 2 9 s d W 1 u c z w v S X R l b V B h d G g + P C 9 J d G V t T G 9 j Y X R p b 2 4 + P F N 0 Y W J s Z U V u d H J p Z X M g L z 4 8 L 0 l 0 Z W 0 + P E l 0 Z W 0 + P E l 0 Z W 1 M b 2 N h d G l v b j 4 8 S X R l b V R 5 c G U + R m 9 y b X V s Y T w v S X R l b V R 5 c G U + P E l 0 Z W 1 Q Y X R o P l N l Y 3 R p b 2 4 x L 0 c l Q z Q l Q j B E R V I l M j B N J U M 0 J U I w S 1 R B U i U y M E d S T 1 V Q R U Q v R 3 J v d X B l Z C U y M F J v d 3 M 8 L 0 l 0 Z W 1 Q Y X R o P j w v S X R l b U x v Y 2 F 0 a W 9 u P j x T d G F i b G V F b n R y a W V z I C 8 + P C 9 J d G V t P j w v S X R l b X M + P C 9 M b 2 N h b F B h Y 2 t h Z 2 V N Z X R h Z G F 0 Y U Z p b G U + F g A A A F B L B Q Y A A A A A A A A A A A A A A A A A A A A A A A A m A Q A A A Q A A A N C M n d 8 B F d E R j H o A w E / C l + s B A A A A / C B D N 4 N V l k C p w V r c 9 g y H 3 Q A A A A A C A A A A A A A Q Z g A A A A E A A C A A A A A i 0 z Y + P / + w 2 m P H 3 0 Y f S + 8 C p M O B r v T A S B K E Y y h 3 I b / q T g A A A A A O g A A A A A I A A C A A A A B 5 e r L i Y z 5 6 / 1 t V t e g r D L 8 8 J w r 6 n Q h + / l K H T e h 7 5 c 3 H L l A A A A B H / g e e e M D u o z m m B 4 p S f x + 0 o P 1 f j p g W P W h d s M E 0 d D Y f N F b m Z C k E m E n h G D i S 8 Y R K j 9 0 j p r w r o 0 V D e a e m Y Y X G X x O E z y 9 U + J A z m J W v C K z l v f Q 7 K E A A A A C u I A O g / w 7 e J E z F l a H N N S 4 h E 2 n T a o 7 k t 7 R R d 3 3 i 0 q W C u 1 q D Y d u 4 Z q Z t U v X e d x t E / t Q 8 5 n 0 B a B v 2 F Y + V X C F f f w v 9 < / D a t a M a s h u p > 
</file>

<file path=customXml/itemProps1.xml><?xml version="1.0" encoding="utf-8"?>
<ds:datastoreItem xmlns:ds="http://schemas.openxmlformats.org/officeDocument/2006/customXml" ds:itemID="{37637ABC-23F7-4347-B773-1F75B58C7B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Gider Miktar</vt:lpstr>
      <vt:lpstr>AKARYAKIT DAĞITIMI</vt:lpstr>
      <vt:lpstr>BETON  POMPA</vt:lpstr>
      <vt:lpstr>BETON NAKLİ</vt:lpstr>
      <vt:lpstr>BETON SANTRALİ</vt:lpstr>
      <vt:lpstr>KIRMATAŞ</vt:lpstr>
      <vt:lpstr>SU TEMİNİ</vt:lpstr>
      <vt:lpstr>TAŞ</vt:lpstr>
      <vt:lpstr>M2</vt:lpstr>
      <vt:lpstr>L4</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2024-07-23T07:37:26Z</dcterms:created>
  <dcterms:modified xsi:type="dcterms:W3CDTF">2024-10-20T20:20:22Z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2024-07-23T07:44:24Z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4d66f6c7-1af3-41e1-8f6b-42eaa272dd81</vt:lpwstr>
  </property>
  <property fmtid="{D5CDD505-2E9C-101B-9397-08002B2CF9AE}" pid="8" name="MSIP_Label_5a3afd68-5fba-4a88-80da-3e89188941f1_ContentBits">
    <vt:lpwstr>2</vt:lpwstr>
  </property>
</Properties>
</file>