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10-第19章：文本处理函数\"/>
    </mc:Choice>
  </mc:AlternateContent>
  <xr:revisionPtr revIDLastSave="0" documentId="13_ncr:1_{F9180AD3-3414-485F-B150-298029B1708B}" xr6:coauthVersionLast="43" xr6:coauthVersionMax="43" xr10:uidLastSave="{00000000-0000-0000-0000-000000000000}"/>
  <bookViews>
    <workbookView xWindow="-120" yWindow="-120" windowWidth="29040" windowHeight="15525" tabRatio="936" xr2:uid="{24F2BA6C-46E2-45E0-B5AF-AF30D9690700}"/>
  </bookViews>
  <sheets>
    <sheet name="分列与连接" sheetId="3" r:id="rId1"/>
    <sheet name="屏蔽0值" sheetId="4" r:id="rId2"/>
    <sheet name="录取通知" sheetId="5" r:id="rId3"/>
    <sheet name="Char-Code" sheetId="6" r:id="rId4"/>
    <sheet name="Len-Lenb" sheetId="7" r:id="rId5"/>
    <sheet name="exact" sheetId="8" r:id="rId6"/>
    <sheet name="upper-lower" sheetId="10" r:id="rId7"/>
    <sheet name="proper" sheetId="9" r:id="rId8"/>
    <sheet name="left-right" sheetId="12" r:id="rId9"/>
    <sheet name="提取名字" sheetId="11" r:id="rId10"/>
    <sheet name="判断是否迟到" sheetId="13" r:id="rId11"/>
    <sheet name="提取开户行" sheetId="14" r:id="rId12"/>
    <sheet name="空格显示账号" sheetId="15" r:id="rId13"/>
    <sheet name="计算体积" sheetId="16" r:id="rId14"/>
    <sheet name="提取出生日期" sheetId="17" r:id="rId15"/>
    <sheet name="提取性别" sheetId="18" r:id="rId16"/>
    <sheet name="Find-Search" sheetId="19" r:id="rId17"/>
    <sheet name="调整单价" sheetId="21" r:id="rId18"/>
    <sheet name="隐藏账号" sheetId="22" r:id="rId19"/>
    <sheet name="替换日期" sheetId="23" r:id="rId20"/>
    <sheet name="text函数-1" sheetId="24" r:id="rId21"/>
    <sheet name="text函数-2" sheetId="25" r:id="rId22"/>
  </sheets>
  <externalReferences>
    <externalReference r:id="rId23"/>
    <externalReference r:id="rId24"/>
  </externalReferences>
  <definedNames>
    <definedName name="Dates">OFFSET([1]Dynamic!$A$2,0,0,COUNTA([1]Dynamic!$A:$A)-1,1)</definedName>
    <definedName name="ee" localSheetId="5" hidden="1">{"FirstQ",#N/A,FALSE,"Budget2000";"SecondQ",#N/A,FALSE,"Budget2000";"Summary",#N/A,FALSE,"Budget2000"}</definedName>
    <definedName name="ee" localSheetId="16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1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16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1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>#REF!</definedName>
    <definedName name="q" localSheetId="5" hidden="1">{"FirstQ",#N/A,FALSE,"Budget2000";"SecondQ",#N/A,FALSE,"Budget2000";"Summary",#N/A,FALSE,"Budget2000"}</definedName>
    <definedName name="q" localSheetId="16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1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5" hidden="1">{"FirstQ",#N/A,FALSE,"Budget2000";"SecondQ",#N/A,FALSE,"Budget2000"}</definedName>
    <definedName name="rr" localSheetId="16" hidden="1">{"FirstQ",#N/A,FALSE,"Budget2000";"SecondQ",#N/A,FALSE,"Budget2000"}</definedName>
    <definedName name="rr" localSheetId="8" hidden="1">{"FirstQ",#N/A,FALSE,"Budget2000";"SecondQ",#N/A,FALSE,"Budget2000"}</definedName>
    <definedName name="rr" localSheetId="4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18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16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1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" localSheetId="5" hidden="1">{"FirstQ",#N/A,FALSE,"Budget2000";"SecondQ",#N/A,FALSE,"Budget2000";"Summary",#N/A,FALSE,"Budget2000"}</definedName>
    <definedName name="w" localSheetId="4" hidden="1">{"FirstQ",#N/A,FALSE,"Budget2000";"SecondQ",#N/A,FALSE,"Budget2000";"Summary",#N/A,FALSE,"Budget2000"}</definedName>
    <definedName name="w" localSheetId="2" hidden="1">{"FirstQ",#N/A,FALSE,"Budget2000";"SecondQ",#N/A,FALSE,"Budget2000";"Summary",#N/A,FALSE,"Budget2000"}</definedName>
    <definedName name="w" localSheetId="1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eekEnding" localSheetId="0">#REF!</definedName>
    <definedName name="WeekEnding">#REF!</definedName>
    <definedName name="wrn.AllData." localSheetId="5" hidden="1">{"FirstQ",#N/A,FALSE,"Budget2000";"SecondQ",#N/A,FALSE,"Budget2000";"Summary",#N/A,FALSE,"Budget2000"}</definedName>
    <definedName name="wrn.AllData." localSheetId="16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1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16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18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16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1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16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1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5" l="1"/>
  <c r="B2" i="25"/>
  <c r="B3" i="24"/>
  <c r="B2" i="24"/>
  <c r="C2" i="23"/>
  <c r="C3" i="23"/>
  <c r="C4" i="23"/>
  <c r="C5" i="23"/>
  <c r="C6" i="23"/>
  <c r="C7" i="23"/>
  <c r="B3" i="22"/>
  <c r="B4" i="22"/>
  <c r="B5" i="22"/>
  <c r="B6" i="22"/>
  <c r="B7" i="22"/>
  <c r="B2" i="22"/>
  <c r="D3" i="21"/>
  <c r="D4" i="21"/>
  <c r="D5" i="21"/>
  <c r="D6" i="21"/>
  <c r="D7" i="21"/>
  <c r="D8" i="21"/>
  <c r="D9" i="21"/>
  <c r="D10" i="21"/>
  <c r="D11" i="21"/>
  <c r="D2" i="21"/>
  <c r="C3" i="19"/>
  <c r="C4" i="19"/>
  <c r="C5" i="19"/>
  <c r="C6" i="19"/>
  <c r="C7" i="19"/>
  <c r="C8" i="19"/>
  <c r="C9" i="19"/>
  <c r="C10" i="19"/>
  <c r="C2" i="19"/>
  <c r="B3" i="19"/>
  <c r="B4" i="19"/>
  <c r="B5" i="19"/>
  <c r="B6" i="19"/>
  <c r="B7" i="19"/>
  <c r="B8" i="19"/>
  <c r="B9" i="19"/>
  <c r="B10" i="19"/>
  <c r="B2" i="19"/>
  <c r="C2" i="18"/>
  <c r="D3" i="17"/>
  <c r="D4" i="17"/>
  <c r="D5" i="17"/>
  <c r="D6" i="17"/>
  <c r="D2" i="17"/>
  <c r="C3" i="17"/>
  <c r="C4" i="17"/>
  <c r="C5" i="17"/>
  <c r="C6" i="17"/>
  <c r="C7" i="17"/>
  <c r="D7" i="17" s="1"/>
  <c r="C8" i="17"/>
  <c r="D8" i="17" s="1"/>
  <c r="C2" i="17"/>
  <c r="B2" i="16"/>
  <c r="B3" i="16"/>
  <c r="B4" i="16"/>
  <c r="B5" i="16"/>
  <c r="B6" i="16"/>
  <c r="B7" i="16"/>
  <c r="B3" i="15"/>
  <c r="B4" i="15"/>
  <c r="B5" i="15"/>
  <c r="B6" i="15"/>
  <c r="B7" i="15"/>
  <c r="B8" i="15"/>
  <c r="B9" i="15"/>
  <c r="B2" i="15"/>
  <c r="C2" i="25"/>
  <c r="C3" i="24"/>
  <c r="C2" i="24"/>
  <c r="C3" i="25"/>
  <c r="B3" i="14" l="1"/>
  <c r="B4" i="14"/>
  <c r="B5" i="14"/>
  <c r="B6" i="14"/>
  <c r="B2" i="14"/>
  <c r="B3" i="13"/>
  <c r="B4" i="13"/>
  <c r="B5" i="13"/>
  <c r="B6" i="13"/>
  <c r="B7" i="13"/>
  <c r="B8" i="13"/>
  <c r="B9" i="13"/>
  <c r="B10" i="13"/>
  <c r="B11" i="13"/>
  <c r="B12" i="13"/>
  <c r="B2" i="13"/>
  <c r="B3" i="11"/>
  <c r="B4" i="11"/>
  <c r="B5" i="11"/>
  <c r="B6" i="11"/>
  <c r="B7" i="11"/>
  <c r="B8" i="11"/>
  <c r="B2" i="11"/>
  <c r="C3" i="12"/>
  <c r="C4" i="12"/>
  <c r="C5" i="12"/>
  <c r="C6" i="12"/>
  <c r="C7" i="12"/>
  <c r="C8" i="12"/>
  <c r="C9" i="12"/>
  <c r="C2" i="12"/>
  <c r="B3" i="12"/>
  <c r="B4" i="12"/>
  <c r="B5" i="12"/>
  <c r="B6" i="12"/>
  <c r="B7" i="12"/>
  <c r="B8" i="12"/>
  <c r="B9" i="12"/>
  <c r="B2" i="12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  <c r="D2" i="8"/>
  <c r="D3" i="8"/>
  <c r="D4" i="8"/>
  <c r="D1" i="8"/>
  <c r="C2" i="8"/>
  <c r="C3" i="8"/>
  <c r="C4" i="8"/>
  <c r="C1" i="8"/>
  <c r="C3" i="7"/>
  <c r="C4" i="7"/>
  <c r="C5" i="7"/>
  <c r="C6" i="7"/>
  <c r="C7" i="7"/>
  <c r="C8" i="7"/>
  <c r="C9" i="7"/>
  <c r="C2" i="7"/>
  <c r="B3" i="7"/>
  <c r="B4" i="7"/>
  <c r="B5" i="7"/>
  <c r="B6" i="7"/>
  <c r="B7" i="7"/>
  <c r="B8" i="7"/>
  <c r="B9" i="7"/>
  <c r="B2" i="7"/>
  <c r="A14" i="6" l="1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2" i="6"/>
  <c r="A3" i="6"/>
  <c r="A4" i="6"/>
  <c r="A5" i="6"/>
  <c r="A6" i="6"/>
  <c r="A7" i="6"/>
  <c r="A8" i="6"/>
  <c r="A9" i="6"/>
  <c r="A10" i="6"/>
  <c r="A11" i="6"/>
  <c r="A12" i="6"/>
  <c r="A13" i="6"/>
  <c r="A1" i="6"/>
  <c r="D3" i="5"/>
  <c r="D4" i="5"/>
  <c r="D5" i="5"/>
  <c r="D6" i="5"/>
  <c r="D2" i="5"/>
</calcChain>
</file>

<file path=xl/sharedStrings.xml><?xml version="1.0" encoding="utf-8"?>
<sst xmlns="http://schemas.openxmlformats.org/spreadsheetml/2006/main" count="295" uniqueCount="247">
  <si>
    <t>车型</t>
    <phoneticPr fontId="6" type="noConversion"/>
  </si>
  <si>
    <t>长</t>
  </si>
  <si>
    <t>宽</t>
  </si>
  <si>
    <t>高</t>
  </si>
  <si>
    <t>轴距</t>
  </si>
  <si>
    <t>前轮距</t>
  </si>
  <si>
    <t>后轮距</t>
  </si>
  <si>
    <t>最小离地间隙</t>
  </si>
  <si>
    <t>2012款奥迪A8L</t>
  </si>
  <si>
    <t>TFSI</t>
  </si>
  <si>
    <t>quattro豪华型</t>
  </si>
  <si>
    <t>quattro舒适型</t>
  </si>
  <si>
    <t>quattro尊贵型</t>
  </si>
  <si>
    <t>2013款奥迪A8L</t>
  </si>
  <si>
    <t>quattro专享型</t>
  </si>
  <si>
    <t>商品</t>
    <phoneticPr fontId="6" type="noConversion"/>
  </si>
  <si>
    <t>编码</t>
    <phoneticPr fontId="6" type="noConversion"/>
  </si>
  <si>
    <t>商品名称</t>
    <phoneticPr fontId="6" type="noConversion"/>
  </si>
  <si>
    <t>相机</t>
    <phoneticPr fontId="6" type="noConversion"/>
  </si>
  <si>
    <t>DV982</t>
    <phoneticPr fontId="6" type="noConversion"/>
  </si>
  <si>
    <t>加湿器</t>
    <phoneticPr fontId="6" type="noConversion"/>
  </si>
  <si>
    <t>空调</t>
    <phoneticPr fontId="6" type="noConversion"/>
  </si>
  <si>
    <t>FC849</t>
    <phoneticPr fontId="6" type="noConversion"/>
  </si>
  <si>
    <t>书桌</t>
    <phoneticPr fontId="6" type="noConversion"/>
  </si>
  <si>
    <t>SC472</t>
    <phoneticPr fontId="6" type="noConversion"/>
  </si>
  <si>
    <t>平板电脑</t>
    <phoneticPr fontId="6" type="noConversion"/>
  </si>
  <si>
    <t>打印机</t>
    <phoneticPr fontId="6" type="noConversion"/>
  </si>
  <si>
    <t>AQ465</t>
    <phoneticPr fontId="6" type="noConversion"/>
  </si>
  <si>
    <t>音响</t>
    <phoneticPr fontId="6" type="noConversion"/>
  </si>
  <si>
    <t>PO355</t>
    <phoneticPr fontId="6" type="noConversion"/>
  </si>
  <si>
    <t>姓名</t>
    <phoneticPr fontId="12" type="noConversion"/>
  </si>
  <si>
    <t>笔试</t>
    <phoneticPr fontId="12" type="noConversion"/>
  </si>
  <si>
    <t>面试</t>
    <phoneticPr fontId="12" type="noConversion"/>
  </si>
  <si>
    <t>是否录取</t>
    <phoneticPr fontId="12" type="noConversion"/>
  </si>
  <si>
    <t>李军</t>
    <phoneticPr fontId="13" type="noConversion"/>
  </si>
  <si>
    <t>姚飞</t>
    <phoneticPr fontId="13" type="noConversion"/>
  </si>
  <si>
    <t>苏小岚</t>
    <phoneticPr fontId="13" type="noConversion"/>
  </si>
  <si>
    <t>曾祥芳</t>
    <phoneticPr fontId="13" type="noConversion"/>
  </si>
  <si>
    <t>刘志丹</t>
    <phoneticPr fontId="13" type="noConversion"/>
  </si>
  <si>
    <t>Len</t>
    <phoneticPr fontId="12" type="noConversion"/>
  </si>
  <si>
    <t>Lenb</t>
    <phoneticPr fontId="12" type="noConversion"/>
  </si>
  <si>
    <t>奥迪</t>
  </si>
  <si>
    <t>大众</t>
    <phoneticPr fontId="3" type="noConversion"/>
  </si>
  <si>
    <t>Audi</t>
  </si>
  <si>
    <t>BMW</t>
  </si>
  <si>
    <t>Mercedes-Benz</t>
    <phoneticPr fontId="6" type="noConversion"/>
  </si>
  <si>
    <t>Honda</t>
  </si>
  <si>
    <t>Peugeot</t>
  </si>
  <si>
    <t xml:space="preserve">   </t>
    <phoneticPr fontId="3" type="noConversion"/>
  </si>
  <si>
    <t>Excel</t>
    <phoneticPr fontId="3" type="noConversion"/>
  </si>
  <si>
    <t>excel</t>
    <phoneticPr fontId="3" type="noConversion"/>
  </si>
  <si>
    <t>word</t>
    <phoneticPr fontId="3" type="noConversion"/>
  </si>
  <si>
    <t>Word</t>
    <phoneticPr fontId="3" type="noConversion"/>
  </si>
  <si>
    <t>PPT</t>
    <phoneticPr fontId="3" type="noConversion"/>
  </si>
  <si>
    <t>PPD</t>
    <phoneticPr fontId="3" type="noConversion"/>
  </si>
  <si>
    <t>Access</t>
    <phoneticPr fontId="3" type="noConversion"/>
  </si>
  <si>
    <t>First name</t>
    <phoneticPr fontId="12" type="noConversion"/>
  </si>
  <si>
    <t>Last name</t>
    <phoneticPr fontId="12" type="noConversion"/>
  </si>
  <si>
    <t>ANDREA</t>
  </si>
  <si>
    <t>ABRAMS</t>
    <phoneticPr fontId="12" type="noConversion"/>
  </si>
  <si>
    <t>CAROL</t>
  </si>
  <si>
    <t>BIRMAN</t>
  </si>
  <si>
    <t>MEG</t>
  </si>
  <si>
    <t>BOYLE</t>
  </si>
  <si>
    <t>CARLY</t>
  </si>
  <si>
    <t>BUCKLEITNER</t>
  </si>
  <si>
    <t>ROSANNE</t>
  </si>
  <si>
    <t>COHEN</t>
  </si>
  <si>
    <t>LOIS</t>
  </si>
  <si>
    <t>COLVIN</t>
  </si>
  <si>
    <t>DUKE</t>
  </si>
  <si>
    <t>COULES</t>
  </si>
  <si>
    <t>KRISHNA</t>
  </si>
  <si>
    <t>DESHPANDE</t>
  </si>
  <si>
    <t>WENDY</t>
  </si>
  <si>
    <t>DETORRES</t>
  </si>
  <si>
    <t>APARNA</t>
  </si>
  <si>
    <t>DUGAN</t>
  </si>
  <si>
    <t>CHRISTINE</t>
  </si>
  <si>
    <t>FITTS</t>
  </si>
  <si>
    <t>LOUAN</t>
  </si>
  <si>
    <t>FITZPATRICK</t>
  </si>
  <si>
    <t>MARIANNE</t>
  </si>
  <si>
    <t>KREANOW</t>
  </si>
  <si>
    <t>KERRY</t>
  </si>
  <si>
    <t>LEUNG</t>
  </si>
  <si>
    <t>KIM</t>
  </si>
  <si>
    <t>MARCIANO</t>
  </si>
  <si>
    <t>BROOKE</t>
  </si>
  <si>
    <t>MARONE</t>
  </si>
  <si>
    <t>CARL</t>
  </si>
  <si>
    <t>MCINTYRE</t>
  </si>
  <si>
    <t>JEREMY</t>
  </si>
  <si>
    <t>MEACHAM</t>
  </si>
  <si>
    <t>BRIAN</t>
  </si>
  <si>
    <t>MINZNER</t>
  </si>
  <si>
    <t>MORE</t>
  </si>
  <si>
    <t>KENNETH</t>
  </si>
  <si>
    <t>NOVICK</t>
  </si>
  <si>
    <t>LAURA</t>
  </si>
  <si>
    <t>PHILIPS</t>
  </si>
  <si>
    <t>JAMES</t>
  </si>
  <si>
    <t>PICKER</t>
  </si>
  <si>
    <t>MARC</t>
  </si>
  <si>
    <t>REHAL</t>
  </si>
  <si>
    <t>WARREN</t>
  </si>
  <si>
    <t>RICHARDSON</t>
  </si>
  <si>
    <t>SIPES</t>
  </si>
  <si>
    <t>CHAN</t>
  </si>
  <si>
    <t>STRYKER</t>
  </si>
  <si>
    <t>PAUL</t>
  </si>
  <si>
    <t>WILSON</t>
  </si>
  <si>
    <t>Mercedes-Benzz</t>
    <phoneticPr fontId="6" type="noConversion"/>
  </si>
  <si>
    <t>Porsche</t>
  </si>
  <si>
    <t>Bently</t>
  </si>
  <si>
    <t>Magotan</t>
  </si>
  <si>
    <t>Toyota</t>
  </si>
  <si>
    <t>Ford</t>
  </si>
  <si>
    <t>Ferrari</t>
  </si>
  <si>
    <t>Fiat</t>
  </si>
  <si>
    <t>Cadillac</t>
  </si>
  <si>
    <t>员工信息</t>
    <phoneticPr fontId="6" type="noConversion"/>
  </si>
  <si>
    <t>提取姓名</t>
    <phoneticPr fontId="6" type="noConversion"/>
  </si>
  <si>
    <t>电话号码</t>
    <phoneticPr fontId="3" type="noConversion"/>
  </si>
  <si>
    <t>区号</t>
    <phoneticPr fontId="3" type="noConversion"/>
  </si>
  <si>
    <t>号码</t>
    <phoneticPr fontId="3" type="noConversion"/>
  </si>
  <si>
    <t>010-36080048</t>
    <phoneticPr fontId="13" type="noConversion"/>
  </si>
  <si>
    <t>010-26229000</t>
    <phoneticPr fontId="3" type="noConversion"/>
  </si>
  <si>
    <t>010-16533316</t>
    <phoneticPr fontId="3" type="noConversion"/>
  </si>
  <si>
    <t>010-56578950</t>
    <phoneticPr fontId="3" type="noConversion"/>
  </si>
  <si>
    <t>010-60596288</t>
    <phoneticPr fontId="3" type="noConversion"/>
  </si>
  <si>
    <t>010-66592301</t>
    <phoneticPr fontId="3" type="noConversion"/>
  </si>
  <si>
    <t>010-85122281</t>
    <phoneticPr fontId="3" type="noConversion"/>
  </si>
  <si>
    <t>010-65122419</t>
    <phoneticPr fontId="3" type="noConversion"/>
  </si>
  <si>
    <t>打卡机数据</t>
    <phoneticPr fontId="6" type="noConversion"/>
  </si>
  <si>
    <t>是否迟到</t>
    <phoneticPr fontId="12" type="noConversion"/>
  </si>
  <si>
    <t>201812210901</t>
  </si>
  <si>
    <t>201812210835</t>
  </si>
  <si>
    <t>201812210811</t>
  </si>
  <si>
    <t>201812210929</t>
  </si>
  <si>
    <t>201812210851</t>
  </si>
  <si>
    <t>201812210909</t>
  </si>
  <si>
    <t>201812210858</t>
  </si>
  <si>
    <t>201812210856</t>
  </si>
  <si>
    <t>201812210855</t>
  </si>
  <si>
    <t>201812210857</t>
  </si>
  <si>
    <t>科目</t>
    <phoneticPr fontId="12" type="noConversion"/>
  </si>
  <si>
    <t>提取开户行</t>
    <phoneticPr fontId="12" type="noConversion"/>
  </si>
  <si>
    <t>银行存款-中国工商银行深圳分行</t>
    <phoneticPr fontId="13" type="noConversion"/>
  </si>
  <si>
    <t>银行存款-招商银行深纺支行</t>
    <phoneticPr fontId="13" type="noConversion"/>
  </si>
  <si>
    <t>银行存款-建设银行莲花山支行</t>
    <phoneticPr fontId="13" type="noConversion"/>
  </si>
  <si>
    <t>银行存款-农业银行南山支行</t>
    <phoneticPr fontId="13" type="noConversion"/>
  </si>
  <si>
    <t>银行存款-平安银行蛇口支行</t>
    <phoneticPr fontId="13" type="noConversion"/>
  </si>
  <si>
    <t>银行卡号</t>
    <phoneticPr fontId="12" type="noConversion"/>
  </si>
  <si>
    <t>四位显示</t>
    <phoneticPr fontId="12" type="noConversion"/>
  </si>
  <si>
    <t>6227007200670475</t>
    <phoneticPr fontId="24" type="noConversion"/>
  </si>
  <si>
    <t>6217007200044830</t>
    <phoneticPr fontId="24" type="noConversion"/>
  </si>
  <si>
    <t>4367427200242561</t>
    <phoneticPr fontId="24" type="noConversion"/>
  </si>
  <si>
    <t>6210817200019125</t>
    <phoneticPr fontId="24" type="noConversion"/>
  </si>
  <si>
    <t>6217007200032645</t>
    <phoneticPr fontId="24" type="noConversion"/>
  </si>
  <si>
    <t>6227007200290548</t>
    <phoneticPr fontId="24" type="noConversion"/>
  </si>
  <si>
    <t>6217107800046815</t>
    <phoneticPr fontId="24" type="noConversion"/>
  </si>
  <si>
    <t>6217007205046819</t>
    <phoneticPr fontId="24" type="noConversion"/>
  </si>
  <si>
    <t>规格(长&amp;宽&amp;高)</t>
    <phoneticPr fontId="12" type="noConversion"/>
  </si>
  <si>
    <t>产品体积</t>
    <phoneticPr fontId="12" type="noConversion"/>
  </si>
  <si>
    <t>1.85&amp;0.38&amp;0.89</t>
    <phoneticPr fontId="24" type="noConversion"/>
  </si>
  <si>
    <t>1.95&amp;0.45&amp;0.86</t>
  </si>
  <si>
    <t>1.75&amp;0.55&amp;0.79</t>
  </si>
  <si>
    <t>1.65&amp;0.48&amp;0.89</t>
  </si>
  <si>
    <t>1.69&amp;0.39&amp;0.84</t>
  </si>
  <si>
    <t>1.99&amp;0.45&amp;0.88</t>
  </si>
  <si>
    <t>姓名</t>
    <phoneticPr fontId="6" type="noConversion"/>
  </si>
  <si>
    <t>身份证号码</t>
    <phoneticPr fontId="6" type="noConversion"/>
  </si>
  <si>
    <t>出生日期</t>
    <phoneticPr fontId="6" type="noConversion"/>
  </si>
  <si>
    <t>钱明杰</t>
  </si>
  <si>
    <t>330801199207029677</t>
    <phoneticPr fontId="6" type="noConversion"/>
  </si>
  <si>
    <t>林红</t>
  </si>
  <si>
    <t>460000199009186304</t>
    <phoneticPr fontId="6" type="noConversion"/>
  </si>
  <si>
    <t>刘钟</t>
  </si>
  <si>
    <t>429004198906094137</t>
    <phoneticPr fontId="6" type="noConversion"/>
  </si>
  <si>
    <t>白建华</t>
  </si>
  <si>
    <t>360722197802056656</t>
    <phoneticPr fontId="6" type="noConversion"/>
  </si>
  <si>
    <t>林温语</t>
  </si>
  <si>
    <t>371600197512221288</t>
    <phoneticPr fontId="6" type="noConversion"/>
  </si>
  <si>
    <t>钟山</t>
  </si>
  <si>
    <t>440811197807191773</t>
    <phoneticPr fontId="6" type="noConversion"/>
  </si>
  <si>
    <t>王小明</t>
  </si>
  <si>
    <t>340300199311206133</t>
    <phoneticPr fontId="6" type="noConversion"/>
  </si>
  <si>
    <t>性别</t>
    <phoneticPr fontId="6" type="noConversion"/>
  </si>
  <si>
    <t>编码</t>
    <phoneticPr fontId="3" type="noConversion"/>
  </si>
  <si>
    <t>Find</t>
    <phoneticPr fontId="3" type="noConversion"/>
  </si>
  <si>
    <t>Search</t>
    <phoneticPr fontId="3" type="noConversion"/>
  </si>
  <si>
    <t>2M1F324</t>
    <phoneticPr fontId="3" type="noConversion"/>
  </si>
  <si>
    <t>7Y1Of52</t>
    <phoneticPr fontId="3" type="noConversion"/>
  </si>
  <si>
    <t>9M5F228</t>
    <phoneticPr fontId="13" type="noConversion"/>
  </si>
  <si>
    <t>9O1f133</t>
    <phoneticPr fontId="13" type="noConversion"/>
  </si>
  <si>
    <t>7X1C889</t>
  </si>
  <si>
    <t>4F8Y579</t>
    <phoneticPr fontId="13" type="noConversion"/>
  </si>
  <si>
    <t>7f6E196</t>
    <phoneticPr fontId="13" type="noConversion"/>
  </si>
  <si>
    <t>9Q3T353</t>
  </si>
  <si>
    <t>9J3M625</t>
  </si>
  <si>
    <t>楼层户型</t>
    <phoneticPr fontId="12" type="noConversion"/>
  </si>
  <si>
    <t>面积</t>
    <phoneticPr fontId="12" type="noConversion"/>
  </si>
  <si>
    <t>售价</t>
    <phoneticPr fontId="12" type="noConversion"/>
  </si>
  <si>
    <t>调整单价</t>
    <phoneticPr fontId="12" type="noConversion"/>
  </si>
  <si>
    <t>一层A户型</t>
    <phoneticPr fontId="12" type="noConversion"/>
  </si>
  <si>
    <t>一层E户型</t>
    <phoneticPr fontId="12" type="noConversion"/>
  </si>
  <si>
    <t>一层B户型</t>
    <phoneticPr fontId="12" type="noConversion"/>
  </si>
  <si>
    <t>一层F户型</t>
    <phoneticPr fontId="12" type="noConversion"/>
  </si>
  <si>
    <t>二层A户型</t>
    <phoneticPr fontId="12" type="noConversion"/>
  </si>
  <si>
    <t>二层B户型</t>
    <phoneticPr fontId="12" type="noConversion"/>
  </si>
  <si>
    <t>二层C户型</t>
    <phoneticPr fontId="12" type="noConversion"/>
  </si>
  <si>
    <t>三层B户型</t>
    <phoneticPr fontId="12" type="noConversion"/>
  </si>
  <si>
    <t>三层E户型</t>
    <phoneticPr fontId="12" type="noConversion"/>
  </si>
  <si>
    <t>三层F户型</t>
    <phoneticPr fontId="12" type="noConversion"/>
  </si>
  <si>
    <t>账号</t>
    <phoneticPr fontId="13" type="noConversion"/>
  </si>
  <si>
    <t>隐藏账号</t>
    <phoneticPr fontId="3" type="noConversion"/>
  </si>
  <si>
    <t>4468156639060</t>
  </si>
  <si>
    <t>2864565750930</t>
  </si>
  <si>
    <t>4426057595692</t>
  </si>
  <si>
    <t>2559210493786</t>
  </si>
  <si>
    <t>3231323706505</t>
  </si>
  <si>
    <t>3218920143846</t>
  </si>
  <si>
    <t>入职日期</t>
    <phoneticPr fontId="6" type="noConversion"/>
  </si>
  <si>
    <t>规范日期</t>
    <phoneticPr fontId="6" type="noConversion"/>
  </si>
  <si>
    <t>顾峰</t>
    <phoneticPr fontId="6" type="noConversion"/>
  </si>
  <si>
    <t>2013.11.2</t>
    <phoneticPr fontId="6" type="noConversion"/>
  </si>
  <si>
    <t>陆峰</t>
    <phoneticPr fontId="6" type="noConversion"/>
  </si>
  <si>
    <t>2010.10.8</t>
    <phoneticPr fontId="6" type="noConversion"/>
  </si>
  <si>
    <t>刘超杰</t>
    <phoneticPr fontId="6" type="noConversion"/>
  </si>
  <si>
    <t>2014.2.8</t>
    <phoneticPr fontId="6" type="noConversion"/>
  </si>
  <si>
    <t>刘丽云</t>
    <phoneticPr fontId="6" type="noConversion"/>
  </si>
  <si>
    <t>2008.2.28</t>
    <phoneticPr fontId="6" type="noConversion"/>
  </si>
  <si>
    <t>吴军华</t>
    <phoneticPr fontId="6" type="noConversion"/>
  </si>
  <si>
    <t>2011.3.9</t>
    <phoneticPr fontId="6" type="noConversion"/>
  </si>
  <si>
    <t>李江江</t>
    <phoneticPr fontId="6" type="noConversion"/>
  </si>
  <si>
    <t>2016.4.1</t>
    <phoneticPr fontId="6" type="noConversion"/>
  </si>
  <si>
    <t>数据</t>
    <phoneticPr fontId="6" type="noConversion"/>
  </si>
  <si>
    <t>连接</t>
    <phoneticPr fontId="6" type="noConversion"/>
  </si>
  <si>
    <t>公式</t>
    <phoneticPr fontId="6" type="noConversion"/>
  </si>
  <si>
    <r>
      <rPr>
        <sz val="11"/>
        <color theme="1"/>
        <rFont val="微软雅黑"/>
        <family val="2"/>
        <charset val="134"/>
      </rPr>
      <t>钱明杰</t>
    </r>
    <r>
      <rPr>
        <sz val="11"/>
        <color theme="1"/>
        <rFont val="Calibri"/>
        <family val="2"/>
      </rPr>
      <t>330801199207029677</t>
    </r>
    <phoneticPr fontId="6" type="noConversion"/>
  </si>
  <si>
    <r>
      <rPr>
        <sz val="11"/>
        <color theme="1"/>
        <rFont val="微软雅黑"/>
        <family val="2"/>
        <charset val="134"/>
      </rPr>
      <t>林红</t>
    </r>
    <r>
      <rPr>
        <sz val="11"/>
        <color theme="1"/>
        <rFont val="Calibri"/>
        <family val="2"/>
      </rPr>
      <t>460000199009186304</t>
    </r>
    <phoneticPr fontId="6" type="noConversion"/>
  </si>
  <si>
    <r>
      <rPr>
        <sz val="11"/>
        <color theme="1"/>
        <rFont val="微软雅黑"/>
        <family val="2"/>
        <charset val="134"/>
      </rPr>
      <t>刘钟</t>
    </r>
    <r>
      <rPr>
        <sz val="11"/>
        <color theme="1"/>
        <rFont val="Calibri"/>
        <family val="2"/>
      </rPr>
      <t>429004198906094137</t>
    </r>
    <phoneticPr fontId="6" type="noConversion"/>
  </si>
  <si>
    <r>
      <rPr>
        <sz val="11"/>
        <color theme="1"/>
        <rFont val="微软雅黑"/>
        <family val="2"/>
        <charset val="134"/>
      </rPr>
      <t>白建华</t>
    </r>
    <r>
      <rPr>
        <sz val="11"/>
        <color theme="1"/>
        <rFont val="Calibri"/>
        <family val="2"/>
      </rPr>
      <t>360722197802056656</t>
    </r>
    <phoneticPr fontId="6" type="noConversion"/>
  </si>
  <si>
    <r>
      <rPr>
        <sz val="11"/>
        <color theme="1"/>
        <rFont val="微软雅黑"/>
        <family val="2"/>
        <charset val="134"/>
      </rPr>
      <t>林温语</t>
    </r>
    <r>
      <rPr>
        <sz val="11"/>
        <color theme="1"/>
        <rFont val="Calibri"/>
        <family val="2"/>
      </rPr>
      <t>371600197512221288</t>
    </r>
    <phoneticPr fontId="6" type="noConversion"/>
  </si>
  <si>
    <r>
      <rPr>
        <sz val="11"/>
        <color theme="1"/>
        <rFont val="微软雅黑"/>
        <family val="2"/>
        <charset val="134"/>
      </rPr>
      <t>钟山</t>
    </r>
    <r>
      <rPr>
        <sz val="11"/>
        <color theme="1"/>
        <rFont val="Calibri"/>
        <family val="2"/>
      </rPr>
      <t>440811197807191773</t>
    </r>
    <phoneticPr fontId="6" type="noConversion"/>
  </si>
  <si>
    <r>
      <rPr>
        <sz val="11"/>
        <color theme="1"/>
        <rFont val="微软雅黑"/>
        <family val="2"/>
        <charset val="134"/>
      </rPr>
      <t>王小明</t>
    </r>
    <r>
      <rPr>
        <sz val="11"/>
        <color theme="1"/>
        <rFont val="Calibri"/>
        <family val="2"/>
      </rPr>
      <t>340300199311206133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</si>
</sst>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yyyy\-mm\-dd"/>
    <numFmt numFmtId="178" formatCode="_ * #,##0_ ;_ * \-#,##0_ ;_ * &quot;-&quot;??_ ;_ @_ "/>
  </numFmts>
  <fonts count="29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Calibri"/>
      <family val="2"/>
    </font>
    <font>
      <sz val="9"/>
      <name val="宋体"/>
      <family val="2"/>
      <charset val="134"/>
    </font>
    <font>
      <sz val="11"/>
      <color theme="1"/>
      <name val="华文中宋"/>
      <family val="3"/>
      <charset val="134"/>
    </font>
    <font>
      <sz val="12"/>
      <name val="华文中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华文中宋"/>
      <family val="3"/>
      <charset val="134"/>
    </font>
    <font>
      <sz val="12"/>
      <color theme="1"/>
      <name val="Calibri"/>
      <family val="2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Calibri"/>
      <family val="2"/>
    </font>
    <font>
      <sz val="11"/>
      <color theme="0"/>
      <name val="等线"/>
      <family val="2"/>
      <charset val="134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华文中宋"/>
      <family val="3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Arial"/>
      <family val="2"/>
    </font>
    <font>
      <sz val="9"/>
      <name val="Calibri"/>
      <family val="2"/>
      <charset val="134"/>
    </font>
    <font>
      <sz val="12"/>
      <color theme="1"/>
      <name val="宋体"/>
      <family val="2"/>
      <charset val="134"/>
    </font>
    <font>
      <sz val="12"/>
      <name val="Calibri"/>
      <family val="2"/>
    </font>
    <font>
      <sz val="10"/>
      <color theme="1"/>
      <name val="微软雅黑"/>
      <family val="2"/>
      <charset val="134"/>
    </font>
    <font>
      <sz val="9"/>
      <color theme="1"/>
      <name val="华文中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>
      <alignment vertical="center"/>
    </xf>
    <xf numFmtId="0" fontId="1" fillId="0" borderId="0">
      <alignment vertical="center"/>
    </xf>
    <xf numFmtId="0" fontId="5" fillId="2" borderId="1" applyFont="0" applyAlignment="0">
      <alignment horizontal="center" vertical="center"/>
    </xf>
    <xf numFmtId="0" fontId="7" fillId="0" borderId="0"/>
    <xf numFmtId="0" fontId="4" fillId="2" borderId="0" applyNumberFormat="0" applyFont="0" applyBorder="0" applyAlignment="0" applyProtection="0"/>
    <xf numFmtId="0" fontId="10" fillId="0" borderId="0">
      <alignment vertical="center"/>
    </xf>
    <xf numFmtId="0" fontId="11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/>
    <xf numFmtId="0" fontId="10" fillId="3" borderId="6" applyNumberFormat="0" applyFont="0" applyAlignment="0" applyProtection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5" fillId="7" borderId="1" applyNumberFormat="0" applyFont="0" applyAlignment="0">
      <alignment horizontal="center" vertical="center"/>
    </xf>
    <xf numFmtId="9" fontId="7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7" fillId="0" borderId="0" xfId="3"/>
    <xf numFmtId="0" fontId="8" fillId="0" borderId="3" xfId="3" applyFont="1" applyBorder="1" applyAlignment="1">
      <alignment horizontal="right"/>
    </xf>
    <xf numFmtId="0" fontId="9" fillId="0" borderId="3" xfId="3" applyFont="1" applyBorder="1" applyAlignment="1">
      <alignment horizontal="right"/>
    </xf>
    <xf numFmtId="0" fontId="4" fillId="0" borderId="4" xfId="4" applyFont="1" applyFill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4" fillId="0" borderId="0" xfId="5" applyFont="1" applyAlignment="1"/>
    <xf numFmtId="0" fontId="9" fillId="0" borderId="0" xfId="3" applyFont="1"/>
    <xf numFmtId="0" fontId="4" fillId="0" borderId="0" xfId="3" applyFont="1"/>
    <xf numFmtId="0" fontId="5" fillId="0" borderId="5" xfId="6" applyFont="1" applyFill="1" applyBorder="1" applyAlignment="1">
      <alignment horizontal="center" vertical="center"/>
    </xf>
    <xf numFmtId="0" fontId="11" fillId="0" borderId="0" xfId="6">
      <alignment vertical="center"/>
    </xf>
    <xf numFmtId="0" fontId="4" fillId="0" borderId="5" xfId="6" applyFont="1" applyBorder="1" applyAlignment="1">
      <alignment horizontal="left" vertical="center"/>
    </xf>
    <xf numFmtId="0" fontId="2" fillId="0" borderId="5" xfId="6" applyFont="1" applyBorder="1" applyAlignment="1">
      <alignment horizontal="center" vertical="center"/>
    </xf>
    <xf numFmtId="0" fontId="14" fillId="0" borderId="5" xfId="6" applyFont="1" applyBorder="1" applyAlignment="1">
      <alignment horizontal="left" vertical="center"/>
    </xf>
    <xf numFmtId="0" fontId="2" fillId="0" borderId="0" xfId="0" applyFont="1">
      <alignment vertical="center"/>
    </xf>
    <xf numFmtId="0" fontId="4" fillId="0" borderId="5" xfId="7" applyFont="1" applyFill="1" applyBorder="1" applyAlignment="1"/>
    <xf numFmtId="0" fontId="8" fillId="0" borderId="5" xfId="7" applyFont="1" applyFill="1" applyBorder="1" applyAlignment="1"/>
    <xf numFmtId="0" fontId="17" fillId="0" borderId="0" xfId="8" applyFont="1"/>
    <xf numFmtId="0" fontId="18" fillId="0" borderId="0" xfId="8" applyFont="1" applyProtection="1"/>
    <xf numFmtId="0" fontId="19" fillId="0" borderId="0" xfId="8" applyFont="1"/>
    <xf numFmtId="0" fontId="18" fillId="0" borderId="0" xfId="8" applyFont="1"/>
    <xf numFmtId="0" fontId="2" fillId="5" borderId="6" xfId="9" applyFont="1" applyFill="1">
      <alignment vertical="center"/>
    </xf>
    <xf numFmtId="0" fontId="2" fillId="0" borderId="0" xfId="5" applyFont="1">
      <alignment vertical="center"/>
    </xf>
    <xf numFmtId="0" fontId="10" fillId="0" borderId="0" xfId="5">
      <alignment vertical="center"/>
    </xf>
    <xf numFmtId="0" fontId="4" fillId="0" borderId="0" xfId="10" applyFont="1" applyAlignment="1">
      <alignment horizontal="center"/>
    </xf>
    <xf numFmtId="0" fontId="2" fillId="0" borderId="0" xfId="10"/>
    <xf numFmtId="0" fontId="21" fillId="0" borderId="0" xfId="10" applyFont="1"/>
    <xf numFmtId="0" fontId="22" fillId="0" borderId="0" xfId="10" applyFont="1"/>
    <xf numFmtId="0" fontId="5" fillId="0" borderId="7" xfId="3" applyFont="1" applyFill="1" applyBorder="1" applyAlignment="1">
      <alignment horizontal="center" vertical="center"/>
    </xf>
    <xf numFmtId="49" fontId="23" fillId="0" borderId="0" xfId="3" applyNumberFormat="1" applyFont="1" applyBorder="1" applyAlignment="1">
      <alignment horizontal="left" vertical="center"/>
    </xf>
    <xf numFmtId="0" fontId="4" fillId="6" borderId="5" xfId="3" applyFont="1" applyFill="1" applyBorder="1" applyAlignment="1">
      <alignment horizontal="center" vertical="center"/>
    </xf>
    <xf numFmtId="0" fontId="20" fillId="0" borderId="0" xfId="6" applyFont="1">
      <alignment vertical="center"/>
    </xf>
    <xf numFmtId="0" fontId="9" fillId="0" borderId="5" xfId="6" quotePrefix="1" applyNumberFormat="1" applyFont="1" applyBorder="1" applyAlignment="1">
      <alignment horizontal="left" vertical="center"/>
    </xf>
    <xf numFmtId="0" fontId="9" fillId="0" borderId="5" xfId="6" applyNumberFormat="1" applyFont="1" applyBorder="1" applyAlignment="1">
      <alignment horizontal="center" vertical="center"/>
    </xf>
    <xf numFmtId="0" fontId="23" fillId="0" borderId="0" xfId="6" applyFont="1">
      <alignment vertical="center"/>
    </xf>
    <xf numFmtId="0" fontId="5" fillId="0" borderId="5" xfId="6" applyFont="1" applyFill="1" applyBorder="1" applyAlignment="1">
      <alignment horizontal="left" vertical="center"/>
    </xf>
    <xf numFmtId="176" fontId="9" fillId="0" borderId="5" xfId="6" applyNumberFormat="1" applyFont="1" applyBorder="1" applyAlignment="1">
      <alignment horizontal="center" vertical="center"/>
    </xf>
    <xf numFmtId="0" fontId="9" fillId="0" borderId="5" xfId="6" applyNumberFormat="1" applyFont="1" applyBorder="1" applyAlignment="1">
      <alignment horizontal="left" vertical="center"/>
    </xf>
    <xf numFmtId="0" fontId="23" fillId="0" borderId="0" xfId="6" applyFont="1" applyAlignment="1">
      <alignment horizontal="left" vertical="center"/>
    </xf>
    <xf numFmtId="176" fontId="23" fillId="0" borderId="0" xfId="6" applyNumberFormat="1" applyFont="1">
      <alignment vertical="center"/>
    </xf>
    <xf numFmtId="176" fontId="11" fillId="0" borderId="0" xfId="6" applyNumberFormat="1">
      <alignment vertical="center"/>
    </xf>
    <xf numFmtId="49" fontId="9" fillId="0" borderId="0" xfId="3" applyNumberFormat="1" applyFont="1"/>
    <xf numFmtId="177" fontId="9" fillId="0" borderId="0" xfId="3" applyNumberFormat="1" applyFont="1"/>
    <xf numFmtId="0" fontId="2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78" fontId="2" fillId="0" borderId="5" xfId="11" applyNumberFormat="1" applyFont="1" applyBorder="1" applyAlignment="1">
      <alignment horizontal="right" vertical="center"/>
    </xf>
    <xf numFmtId="0" fontId="23" fillId="0" borderId="0" xfId="6" applyFont="1" applyAlignment="1">
      <alignment horizontal="right" vertical="center"/>
    </xf>
    <xf numFmtId="0" fontId="5" fillId="0" borderId="1" xfId="12" applyFont="1" applyFill="1" applyAlignment="1">
      <alignment horizontal="center" vertical="center"/>
    </xf>
    <xf numFmtId="49" fontId="26" fillId="0" borderId="0" xfId="1" applyNumberFormat="1" applyFont="1">
      <alignment vertical="center"/>
    </xf>
    <xf numFmtId="0" fontId="9" fillId="0" borderId="0" xfId="1" applyFont="1">
      <alignment vertical="center"/>
    </xf>
    <xf numFmtId="177" fontId="27" fillId="0" borderId="0" xfId="3" applyNumberFormat="1" applyFont="1"/>
    <xf numFmtId="0" fontId="27" fillId="0" borderId="0" xfId="3" applyFont="1"/>
    <xf numFmtId="10" fontId="27" fillId="0" borderId="0" xfId="13" applyNumberFormat="1" applyFont="1" applyAlignment="1"/>
    <xf numFmtId="0" fontId="2" fillId="0" borderId="0" xfId="3" applyFont="1"/>
    <xf numFmtId="0" fontId="28" fillId="0" borderId="0" xfId="3" applyFont="1"/>
    <xf numFmtId="0" fontId="14" fillId="0" borderId="0" xfId="3" applyFont="1"/>
    <xf numFmtId="14" fontId="14" fillId="0" borderId="0" xfId="3" applyNumberFormat="1" applyFont="1"/>
  </cellXfs>
  <cellStyles count="14">
    <cellStyle name="Normal 2" xfId="8" xr:uid="{9E0DAD8A-8375-45A5-A5CC-70ED90412CF5}"/>
    <cellStyle name="百分比 2" xfId="13" xr:uid="{4578A69A-4549-4DD5-ACBF-43D6857EB536}"/>
    <cellStyle name="常规" xfId="0" builtinId="0"/>
    <cellStyle name="常规 2" xfId="3" xr:uid="{06FE6B97-D38B-4A23-8C82-23E713BFB757}"/>
    <cellStyle name="常规 2 3" xfId="10" xr:uid="{48CBA1F5-3589-470D-8879-E0063657FE14}"/>
    <cellStyle name="常规 3" xfId="5" xr:uid="{D4904A52-4B87-498D-B258-EAFE5ACD0E55}"/>
    <cellStyle name="常规 4" xfId="1" xr:uid="{31938408-D7A1-454F-AA2B-71BC37CF4319}"/>
    <cellStyle name="常规 5" xfId="6" xr:uid="{1475F5F1-3BDB-49C6-9BD2-51059782478A}"/>
    <cellStyle name="淡黄底纹" xfId="12" xr:uid="{5BAED7E8-DDD9-4B8E-9C34-830D582C64A1}"/>
    <cellStyle name="淡绿底纹" xfId="2" xr:uid="{DF0F2CFC-3495-4D3F-A6B8-69DDBDAD684D}"/>
    <cellStyle name="刘伟底纹" xfId="4" xr:uid="{F2F0081D-BD2D-4116-98BD-866E78334C16}"/>
    <cellStyle name="千位分隔 5" xfId="11" xr:uid="{59172C13-2BB6-4C05-B6E5-032E552DC1F9}"/>
    <cellStyle name="着色 3 2" xfId="7" xr:uid="{EA1AF0EB-D8FD-4107-B941-178F0A527E94}"/>
    <cellStyle name="注释 2" xfId="9" xr:uid="{83A75BC8-7EB1-4FA6-906A-758CF7C5378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27A3-22F2-4130-A222-EB60ABBA911E}">
  <dimension ref="A1:L9"/>
  <sheetViews>
    <sheetView tabSelected="1" workbookViewId="0">
      <selection activeCell="E7" sqref="E7"/>
    </sheetView>
  </sheetViews>
  <sheetFormatPr defaultRowHeight="14.25" x14ac:dyDescent="0.2"/>
  <cols>
    <col min="1" max="1" width="17.375" style="5" bestFit="1" customWidth="1"/>
    <col min="2" max="2" width="5.125" style="5" customWidth="1"/>
    <col min="3" max="3" width="4.75" style="5" bestFit="1" customWidth="1"/>
    <col min="4" max="4" width="15.375" style="5" bestFit="1" customWidth="1"/>
    <col min="5" max="5" width="39.625" style="5" bestFit="1" customWidth="1"/>
    <col min="6" max="12" width="10.75" style="5" customWidth="1"/>
    <col min="13" max="16" width="11.875" style="5" customWidth="1"/>
    <col min="17" max="17" width="35.625" style="5" bestFit="1" customWidth="1"/>
    <col min="18" max="16384" width="9" style="5"/>
  </cols>
  <sheetData>
    <row r="1" spans="1:12" ht="44.25" customHeight="1" x14ac:dyDescent="0.2">
      <c r="A1" s="4" t="s">
        <v>0</v>
      </c>
      <c r="B1" s="4"/>
      <c r="C1" s="4"/>
      <c r="D1" s="4"/>
      <c r="E1" s="4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</row>
    <row r="2" spans="1:12" ht="17.25" x14ac:dyDescent="0.3">
      <c r="A2" s="6" t="s">
        <v>8</v>
      </c>
      <c r="B2" s="7">
        <v>45</v>
      </c>
      <c r="C2" s="7" t="s">
        <v>9</v>
      </c>
      <c r="D2" s="6" t="s">
        <v>10</v>
      </c>
      <c r="E2" s="6"/>
      <c r="F2" s="7">
        <v>5267</v>
      </c>
      <c r="G2" s="7">
        <v>1949</v>
      </c>
      <c r="H2" s="7">
        <v>1460</v>
      </c>
      <c r="I2" s="7">
        <v>3122</v>
      </c>
      <c r="J2" s="7">
        <v>1644</v>
      </c>
      <c r="K2" s="7">
        <v>1635</v>
      </c>
      <c r="L2" s="7">
        <v>128</v>
      </c>
    </row>
    <row r="3" spans="1:12" ht="17.25" x14ac:dyDescent="0.3">
      <c r="A3" s="6" t="s">
        <v>8</v>
      </c>
      <c r="B3" s="7">
        <v>45</v>
      </c>
      <c r="C3" s="7" t="s">
        <v>9</v>
      </c>
      <c r="D3" s="6" t="s">
        <v>11</v>
      </c>
      <c r="E3" s="6"/>
      <c r="F3" s="7">
        <v>5267</v>
      </c>
      <c r="G3" s="7">
        <v>1949</v>
      </c>
      <c r="H3" s="7">
        <v>1460</v>
      </c>
      <c r="I3" s="7">
        <v>3122</v>
      </c>
      <c r="J3" s="7">
        <v>1644</v>
      </c>
      <c r="K3" s="7">
        <v>1635</v>
      </c>
      <c r="L3" s="7">
        <v>128</v>
      </c>
    </row>
    <row r="4" spans="1:12" ht="17.25" x14ac:dyDescent="0.3">
      <c r="A4" s="6" t="s">
        <v>8</v>
      </c>
      <c r="B4" s="7">
        <v>50</v>
      </c>
      <c r="C4" s="7" t="s">
        <v>9</v>
      </c>
      <c r="D4" s="6" t="s">
        <v>10</v>
      </c>
      <c r="E4" s="6"/>
      <c r="F4" s="7">
        <v>5267</v>
      </c>
      <c r="G4" s="7">
        <v>1949</v>
      </c>
      <c r="H4" s="7">
        <v>1460</v>
      </c>
      <c r="I4" s="7">
        <v>3122</v>
      </c>
      <c r="J4" s="7">
        <v>1644</v>
      </c>
      <c r="K4" s="7">
        <v>1635</v>
      </c>
      <c r="L4" s="7">
        <v>128</v>
      </c>
    </row>
    <row r="5" spans="1:12" ht="17.25" x14ac:dyDescent="0.3">
      <c r="A5" s="6" t="s">
        <v>8</v>
      </c>
      <c r="B5" s="7">
        <v>50</v>
      </c>
      <c r="C5" s="7" t="s">
        <v>9</v>
      </c>
      <c r="D5" s="6" t="s">
        <v>11</v>
      </c>
      <c r="E5" s="6"/>
      <c r="F5" s="7">
        <v>5267</v>
      </c>
      <c r="G5" s="7">
        <v>1949</v>
      </c>
      <c r="H5" s="7">
        <v>1460</v>
      </c>
      <c r="I5" s="7">
        <v>3122</v>
      </c>
      <c r="J5" s="7">
        <v>1644</v>
      </c>
      <c r="K5" s="7">
        <v>1635</v>
      </c>
      <c r="L5" s="7">
        <v>128</v>
      </c>
    </row>
    <row r="6" spans="1:12" ht="17.25" x14ac:dyDescent="0.3">
      <c r="A6" s="6" t="s">
        <v>8</v>
      </c>
      <c r="B6" s="7">
        <v>50</v>
      </c>
      <c r="C6" s="7" t="s">
        <v>9</v>
      </c>
      <c r="D6" s="6" t="s">
        <v>12</v>
      </c>
      <c r="E6" s="6"/>
      <c r="F6" s="7">
        <v>5267</v>
      </c>
      <c r="G6" s="7">
        <v>1949</v>
      </c>
      <c r="H6" s="7">
        <v>1460</v>
      </c>
      <c r="I6" s="7">
        <v>3122</v>
      </c>
      <c r="J6" s="7">
        <v>1644</v>
      </c>
      <c r="K6" s="7">
        <v>1635</v>
      </c>
      <c r="L6" s="7">
        <v>128</v>
      </c>
    </row>
    <row r="7" spans="1:12" ht="17.25" x14ac:dyDescent="0.3">
      <c r="A7" s="6" t="s">
        <v>13</v>
      </c>
      <c r="B7" s="7">
        <v>55</v>
      </c>
      <c r="C7" s="7" t="s">
        <v>9</v>
      </c>
      <c r="D7" s="6" t="s">
        <v>10</v>
      </c>
      <c r="E7" s="6"/>
      <c r="F7" s="7">
        <v>5267</v>
      </c>
      <c r="G7" s="7">
        <v>1949</v>
      </c>
      <c r="H7" s="7">
        <v>1460</v>
      </c>
      <c r="I7" s="7">
        <v>3122</v>
      </c>
      <c r="J7" s="7">
        <v>1644</v>
      </c>
      <c r="K7" s="7">
        <v>1635</v>
      </c>
      <c r="L7" s="7">
        <v>128</v>
      </c>
    </row>
    <row r="8" spans="1:12" ht="17.25" x14ac:dyDescent="0.3">
      <c r="A8" s="6" t="s">
        <v>13</v>
      </c>
      <c r="B8" s="7">
        <v>55</v>
      </c>
      <c r="C8" s="7" t="s">
        <v>9</v>
      </c>
      <c r="D8" s="6" t="s">
        <v>14</v>
      </c>
      <c r="E8" s="6"/>
      <c r="F8" s="7">
        <v>5267</v>
      </c>
      <c r="G8" s="7">
        <v>1949</v>
      </c>
      <c r="H8" s="7">
        <v>1460</v>
      </c>
      <c r="I8" s="7">
        <v>3122</v>
      </c>
      <c r="J8" s="7">
        <v>1644</v>
      </c>
      <c r="K8" s="7">
        <v>1635</v>
      </c>
      <c r="L8" s="7">
        <v>128</v>
      </c>
    </row>
    <row r="9" spans="1:12" ht="17.25" x14ac:dyDescent="0.3">
      <c r="A9" s="6" t="s">
        <v>13</v>
      </c>
      <c r="B9" s="7">
        <v>55</v>
      </c>
      <c r="C9" s="7" t="s">
        <v>9</v>
      </c>
      <c r="D9" s="6" t="s">
        <v>12</v>
      </c>
      <c r="E9" s="6"/>
      <c r="F9" s="7">
        <v>5267</v>
      </c>
      <c r="G9" s="7">
        <v>1949</v>
      </c>
      <c r="H9" s="7">
        <v>1460</v>
      </c>
      <c r="I9" s="7">
        <v>3122</v>
      </c>
      <c r="J9" s="7">
        <v>1644</v>
      </c>
      <c r="K9" s="7">
        <v>1635</v>
      </c>
      <c r="L9" s="7">
        <v>128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FA3C-2BF7-40B8-A146-E9972F879471}">
  <dimension ref="A1:B8"/>
  <sheetViews>
    <sheetView zoomScale="175" zoomScaleNormal="175" workbookViewId="0">
      <selection activeCell="B2" sqref="B2:B8"/>
    </sheetView>
  </sheetViews>
  <sheetFormatPr defaultRowHeight="14.25" x14ac:dyDescent="0.2"/>
  <cols>
    <col min="1" max="1" width="31.125" style="5" customWidth="1"/>
    <col min="2" max="2" width="12.625" style="5" customWidth="1"/>
    <col min="3" max="16384" width="9" style="5"/>
  </cols>
  <sheetData>
    <row r="1" spans="1:2" ht="15.75" x14ac:dyDescent="0.25">
      <c r="A1" s="9" t="s">
        <v>121</v>
      </c>
      <c r="B1" s="12" t="s">
        <v>122</v>
      </c>
    </row>
    <row r="2" spans="1:2" ht="16.5" x14ac:dyDescent="0.3">
      <c r="A2" s="57" t="s">
        <v>240</v>
      </c>
      <c r="B2" s="12" t="str">
        <f>LEFT(A2,LENB(A2)-LEN(A2))</f>
        <v>钱明杰</v>
      </c>
    </row>
    <row r="3" spans="1:2" ht="16.5" x14ac:dyDescent="0.3">
      <c r="A3" s="57" t="s">
        <v>241</v>
      </c>
      <c r="B3" s="12" t="str">
        <f t="shared" ref="B3:B8" si="0">LEFT(A3,LENB(A3)-LEN(A3))</f>
        <v>林红</v>
      </c>
    </row>
    <row r="4" spans="1:2" ht="16.5" x14ac:dyDescent="0.3">
      <c r="A4" s="57" t="s">
        <v>242</v>
      </c>
      <c r="B4" s="12" t="str">
        <f t="shared" si="0"/>
        <v>刘钟</v>
      </c>
    </row>
    <row r="5" spans="1:2" ht="16.5" x14ac:dyDescent="0.3">
      <c r="A5" s="57" t="s">
        <v>243</v>
      </c>
      <c r="B5" s="12" t="str">
        <f t="shared" si="0"/>
        <v>白建华</v>
      </c>
    </row>
    <row r="6" spans="1:2" ht="16.5" x14ac:dyDescent="0.3">
      <c r="A6" s="57" t="s">
        <v>244</v>
      </c>
      <c r="B6" s="12" t="str">
        <f t="shared" si="0"/>
        <v>林温语</v>
      </c>
    </row>
    <row r="7" spans="1:2" ht="16.5" x14ac:dyDescent="0.3">
      <c r="A7" s="57" t="s">
        <v>245</v>
      </c>
      <c r="B7" s="12" t="str">
        <f t="shared" si="0"/>
        <v>钟山</v>
      </c>
    </row>
    <row r="8" spans="1:2" ht="16.5" x14ac:dyDescent="0.3">
      <c r="A8" s="57" t="s">
        <v>246</v>
      </c>
      <c r="B8" s="12" t="str">
        <f t="shared" si="0"/>
        <v>王小明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EB89-F6FE-4B7C-A8BC-97FDBB4FF77E}">
  <dimension ref="A1:B12"/>
  <sheetViews>
    <sheetView zoomScale="130" zoomScaleNormal="130" workbookViewId="0">
      <selection activeCell="B12" sqref="B12"/>
    </sheetView>
  </sheetViews>
  <sheetFormatPr defaultRowHeight="14.25" x14ac:dyDescent="0.2"/>
  <cols>
    <col min="1" max="1" width="22.75" style="5" bestFit="1" customWidth="1"/>
    <col min="2" max="2" width="22.75" style="5" customWidth="1"/>
    <col min="3" max="16384" width="9" style="5"/>
  </cols>
  <sheetData>
    <row r="1" spans="1:2" ht="17.25" x14ac:dyDescent="0.2">
      <c r="A1" s="32" t="s">
        <v>134</v>
      </c>
      <c r="B1" s="32" t="s">
        <v>135</v>
      </c>
    </row>
    <row r="2" spans="1:2" ht="15.75" x14ac:dyDescent="0.2">
      <c r="A2" s="33" t="s">
        <v>136</v>
      </c>
      <c r="B2" s="34" t="str">
        <f>IF(--RIGHT(A2,3)&gt;900,"迟到","")</f>
        <v>迟到</v>
      </c>
    </row>
    <row r="3" spans="1:2" ht="15.75" x14ac:dyDescent="0.2">
      <c r="A3" s="33" t="s">
        <v>137</v>
      </c>
      <c r="B3" s="34" t="str">
        <f t="shared" ref="B3:B12" si="0">IF(--RIGHT(A3,3)&gt;900,"迟到","")</f>
        <v/>
      </c>
    </row>
    <row r="4" spans="1:2" ht="15.75" x14ac:dyDescent="0.2">
      <c r="A4" s="33" t="s">
        <v>138</v>
      </c>
      <c r="B4" s="34" t="str">
        <f t="shared" si="0"/>
        <v/>
      </c>
    </row>
    <row r="5" spans="1:2" ht="15.75" x14ac:dyDescent="0.2">
      <c r="A5" s="33" t="s">
        <v>139</v>
      </c>
      <c r="B5" s="34" t="str">
        <f t="shared" si="0"/>
        <v>迟到</v>
      </c>
    </row>
    <row r="6" spans="1:2" ht="15.75" x14ac:dyDescent="0.2">
      <c r="A6" s="33" t="s">
        <v>140</v>
      </c>
      <c r="B6" s="34" t="str">
        <f t="shared" si="0"/>
        <v/>
      </c>
    </row>
    <row r="7" spans="1:2" ht="15.75" x14ac:dyDescent="0.2">
      <c r="A7" s="33" t="s">
        <v>141</v>
      </c>
      <c r="B7" s="34" t="str">
        <f t="shared" si="0"/>
        <v>迟到</v>
      </c>
    </row>
    <row r="8" spans="1:2" ht="15.75" x14ac:dyDescent="0.2">
      <c r="A8" s="33" t="s">
        <v>142</v>
      </c>
      <c r="B8" s="34" t="str">
        <f t="shared" si="0"/>
        <v/>
      </c>
    </row>
    <row r="9" spans="1:2" ht="15.75" x14ac:dyDescent="0.2">
      <c r="A9" s="33" t="s">
        <v>143</v>
      </c>
      <c r="B9" s="34" t="str">
        <f t="shared" si="0"/>
        <v/>
      </c>
    </row>
    <row r="10" spans="1:2" ht="15.75" x14ac:dyDescent="0.2">
      <c r="A10" s="33" t="s">
        <v>144</v>
      </c>
      <c r="B10" s="34" t="str">
        <f t="shared" si="0"/>
        <v/>
      </c>
    </row>
    <row r="11" spans="1:2" ht="15.75" x14ac:dyDescent="0.2">
      <c r="A11" s="33" t="s">
        <v>145</v>
      </c>
      <c r="B11" s="34" t="str">
        <f t="shared" si="0"/>
        <v/>
      </c>
    </row>
    <row r="12" spans="1:2" ht="15.75" x14ac:dyDescent="0.2">
      <c r="A12" s="33" t="s">
        <v>136</v>
      </c>
      <c r="B12" s="34" t="str">
        <f t="shared" si="0"/>
        <v>迟到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A5E6-8A50-4687-8061-B1B2F8FEF5D2}">
  <dimension ref="A1:D31"/>
  <sheetViews>
    <sheetView zoomScale="130" zoomScaleNormal="130" workbookViewId="0">
      <selection activeCell="B2" sqref="B2:B6"/>
    </sheetView>
  </sheetViews>
  <sheetFormatPr defaultRowHeight="15" x14ac:dyDescent="0.15"/>
  <cols>
    <col min="1" max="1" width="31" style="14" customWidth="1"/>
    <col min="2" max="2" width="24.125" style="14" customWidth="1"/>
    <col min="3" max="16384" width="9" style="14"/>
  </cols>
  <sheetData>
    <row r="1" spans="1:4" ht="19.5" customHeight="1" x14ac:dyDescent="0.15">
      <c r="A1" s="13" t="s">
        <v>146</v>
      </c>
      <c r="B1" s="13" t="s">
        <v>147</v>
      </c>
    </row>
    <row r="2" spans="1:4" ht="16.5" x14ac:dyDescent="0.15">
      <c r="A2" s="15" t="s">
        <v>148</v>
      </c>
      <c r="B2" s="15" t="str">
        <f>MID(A2,6,20)</f>
        <v>中国工商银行深圳分行</v>
      </c>
      <c r="C2" s="35"/>
      <c r="D2" s="35"/>
    </row>
    <row r="3" spans="1:4" ht="16.5" x14ac:dyDescent="0.15">
      <c r="A3" s="15" t="s">
        <v>149</v>
      </c>
      <c r="B3" s="15" t="str">
        <f t="shared" ref="B3:B6" si="0">MID(A3,6,20)</f>
        <v>招商银行深纺支行</v>
      </c>
      <c r="C3" s="35"/>
      <c r="D3" s="35"/>
    </row>
    <row r="4" spans="1:4" ht="16.5" x14ac:dyDescent="0.15">
      <c r="A4" s="15" t="s">
        <v>150</v>
      </c>
      <c r="B4" s="15" t="str">
        <f t="shared" si="0"/>
        <v>建设银行莲花山支行</v>
      </c>
      <c r="C4" s="35"/>
      <c r="D4" s="35"/>
    </row>
    <row r="5" spans="1:4" ht="16.5" x14ac:dyDescent="0.15">
      <c r="A5" s="15" t="s">
        <v>151</v>
      </c>
      <c r="B5" s="15" t="str">
        <f t="shared" si="0"/>
        <v>农业银行南山支行</v>
      </c>
      <c r="C5" s="35"/>
      <c r="D5" s="35"/>
    </row>
    <row r="6" spans="1:4" ht="16.5" x14ac:dyDescent="0.15">
      <c r="A6" s="15" t="s">
        <v>152</v>
      </c>
      <c r="B6" s="15" t="str">
        <f t="shared" si="0"/>
        <v>平安银行蛇口支行</v>
      </c>
      <c r="C6" s="35"/>
      <c r="D6" s="35"/>
    </row>
    <row r="7" spans="1:4" ht="16.5" x14ac:dyDescent="0.15">
      <c r="A7" s="35"/>
      <c r="B7" s="35"/>
      <c r="C7" s="35"/>
      <c r="D7" s="35"/>
    </row>
    <row r="8" spans="1:4" ht="16.5" x14ac:dyDescent="0.15">
      <c r="A8" s="35"/>
      <c r="B8" s="35"/>
      <c r="C8" s="35"/>
      <c r="D8" s="35"/>
    </row>
    <row r="9" spans="1:4" ht="16.5" x14ac:dyDescent="0.15">
      <c r="A9" s="35"/>
      <c r="B9" s="35"/>
      <c r="C9" s="35"/>
      <c r="D9" s="35"/>
    </row>
    <row r="10" spans="1:4" ht="16.5" x14ac:dyDescent="0.15">
      <c r="A10" s="35"/>
      <c r="B10" s="35"/>
      <c r="C10" s="35"/>
      <c r="D10" s="35"/>
    </row>
    <row r="11" spans="1:4" ht="16.5" x14ac:dyDescent="0.15">
      <c r="A11" s="35"/>
      <c r="B11" s="35"/>
      <c r="C11" s="35"/>
      <c r="D11" s="35"/>
    </row>
    <row r="12" spans="1:4" ht="16.5" x14ac:dyDescent="0.15">
      <c r="A12" s="35"/>
      <c r="B12" s="35"/>
      <c r="C12" s="35"/>
      <c r="D12" s="35"/>
    </row>
    <row r="13" spans="1:4" ht="16.5" x14ac:dyDescent="0.15">
      <c r="A13" s="35"/>
      <c r="B13" s="35"/>
      <c r="C13" s="35"/>
      <c r="D13" s="35"/>
    </row>
    <row r="14" spans="1:4" ht="16.5" x14ac:dyDescent="0.15">
      <c r="A14" s="35"/>
      <c r="B14" s="35"/>
      <c r="C14" s="35"/>
      <c r="D14" s="35"/>
    </row>
    <row r="15" spans="1:4" ht="16.5" x14ac:dyDescent="0.15">
      <c r="A15" s="35"/>
      <c r="B15" s="35"/>
      <c r="C15" s="35"/>
      <c r="D15" s="35"/>
    </row>
    <row r="16" spans="1:4" ht="16.5" x14ac:dyDescent="0.15">
      <c r="A16" s="35"/>
      <c r="B16" s="35"/>
      <c r="C16" s="35"/>
      <c r="D16" s="35"/>
    </row>
    <row r="17" spans="1:4" ht="16.5" x14ac:dyDescent="0.15">
      <c r="A17" s="35"/>
      <c r="B17" s="35"/>
      <c r="C17" s="35"/>
      <c r="D17" s="35"/>
    </row>
    <row r="18" spans="1:4" ht="16.5" x14ac:dyDescent="0.15">
      <c r="A18" s="35"/>
      <c r="B18" s="35"/>
      <c r="C18" s="35"/>
      <c r="D18" s="35"/>
    </row>
    <row r="19" spans="1:4" ht="16.5" x14ac:dyDescent="0.15">
      <c r="A19" s="35"/>
      <c r="B19" s="35"/>
      <c r="C19" s="35"/>
      <c r="D19" s="35"/>
    </row>
    <row r="20" spans="1:4" ht="16.5" x14ac:dyDescent="0.15">
      <c r="A20" s="35"/>
      <c r="B20" s="35"/>
      <c r="C20" s="35"/>
      <c r="D20" s="35"/>
    </row>
    <row r="21" spans="1:4" ht="16.5" x14ac:dyDescent="0.15">
      <c r="A21" s="35"/>
      <c r="B21" s="35"/>
      <c r="C21" s="35"/>
      <c r="D21" s="35"/>
    </row>
    <row r="22" spans="1:4" ht="16.5" x14ac:dyDescent="0.15">
      <c r="A22" s="35"/>
      <c r="B22" s="35"/>
      <c r="C22" s="35"/>
      <c r="D22" s="35"/>
    </row>
    <row r="23" spans="1:4" ht="16.5" x14ac:dyDescent="0.15">
      <c r="A23" s="35"/>
      <c r="B23" s="35"/>
      <c r="C23" s="35"/>
      <c r="D23" s="35"/>
    </row>
    <row r="24" spans="1:4" ht="16.5" x14ac:dyDescent="0.15">
      <c r="A24" s="35"/>
      <c r="B24" s="35"/>
      <c r="C24" s="35"/>
      <c r="D24" s="35"/>
    </row>
    <row r="25" spans="1:4" ht="16.5" x14ac:dyDescent="0.15">
      <c r="A25" s="35"/>
      <c r="B25" s="35"/>
      <c r="C25" s="35"/>
      <c r="D25" s="35"/>
    </row>
    <row r="26" spans="1:4" ht="16.5" x14ac:dyDescent="0.15">
      <c r="A26" s="35"/>
      <c r="B26" s="35"/>
      <c r="C26" s="35"/>
      <c r="D26" s="35"/>
    </row>
    <row r="27" spans="1:4" ht="16.5" x14ac:dyDescent="0.15">
      <c r="A27" s="35"/>
      <c r="B27" s="35"/>
      <c r="C27" s="35"/>
      <c r="D27" s="35"/>
    </row>
    <row r="28" spans="1:4" ht="16.5" x14ac:dyDescent="0.15">
      <c r="A28" s="35"/>
      <c r="B28" s="35"/>
      <c r="C28" s="35"/>
      <c r="D28" s="35"/>
    </row>
    <row r="29" spans="1:4" ht="16.5" x14ac:dyDescent="0.15">
      <c r="A29" s="35"/>
      <c r="B29" s="35"/>
      <c r="C29" s="35"/>
      <c r="D29" s="35"/>
    </row>
    <row r="30" spans="1:4" ht="16.5" x14ac:dyDescent="0.15">
      <c r="A30" s="35"/>
      <c r="B30" s="35"/>
      <c r="C30" s="35"/>
      <c r="D30" s="35"/>
    </row>
    <row r="31" spans="1:4" ht="16.5" x14ac:dyDescent="0.15">
      <c r="A31" s="35"/>
      <c r="B31" s="35"/>
      <c r="C31" s="35"/>
      <c r="D31" s="3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4C6D-90D7-44D4-AC0F-1B1F96A1F837}">
  <dimension ref="A1:E43"/>
  <sheetViews>
    <sheetView zoomScale="145" zoomScaleNormal="145" workbookViewId="0">
      <selection activeCell="C9" sqref="C9"/>
    </sheetView>
  </sheetViews>
  <sheetFormatPr defaultRowHeight="15" x14ac:dyDescent="0.15"/>
  <cols>
    <col min="1" max="1" width="21.625" style="14" customWidth="1"/>
    <col min="2" max="2" width="48.5" style="14" customWidth="1"/>
    <col min="3" max="3" width="26.75" style="14" customWidth="1"/>
    <col min="4" max="16384" width="9" style="14"/>
  </cols>
  <sheetData>
    <row r="1" spans="1:5" ht="17.25" x14ac:dyDescent="0.15">
      <c r="A1" s="13" t="s">
        <v>153</v>
      </c>
      <c r="B1" s="13" t="s">
        <v>154</v>
      </c>
    </row>
    <row r="2" spans="1:5" ht="15.75" x14ac:dyDescent="0.15">
      <c r="A2" s="36" t="s">
        <v>155</v>
      </c>
      <c r="B2" s="37" t="str">
        <f>MID(A2,1,4)&amp;" "&amp;MID(A2,5,4)&amp;" "&amp;MID(A2,9,4)&amp;" "&amp;MID(A2,13,4)</f>
        <v>6227 0072 0067 0475</v>
      </c>
      <c r="C2" s="38"/>
      <c r="D2" s="38"/>
      <c r="E2" s="38"/>
    </row>
    <row r="3" spans="1:5" ht="15.75" x14ac:dyDescent="0.15">
      <c r="A3" s="36" t="s">
        <v>156</v>
      </c>
      <c r="B3" s="37" t="str">
        <f t="shared" ref="B3:B9" si="0">MID(A3,1,4)&amp;" "&amp;MID(A3,5,4)&amp;" "&amp;MID(A3,9,4)&amp;" "&amp;MID(A3,13,4)</f>
        <v>6217 0072 0004 4830</v>
      </c>
      <c r="C3" s="38"/>
      <c r="D3" s="38"/>
      <c r="E3" s="38"/>
    </row>
    <row r="4" spans="1:5" ht="15.75" x14ac:dyDescent="0.15">
      <c r="A4" s="36" t="s">
        <v>157</v>
      </c>
      <c r="B4" s="37" t="str">
        <f t="shared" si="0"/>
        <v>4367 4272 0024 2561</v>
      </c>
      <c r="C4" s="38"/>
      <c r="D4" s="38"/>
      <c r="E4" s="38"/>
    </row>
    <row r="5" spans="1:5" ht="15.75" x14ac:dyDescent="0.15">
      <c r="A5" s="36" t="s">
        <v>158</v>
      </c>
      <c r="B5" s="37" t="str">
        <f t="shared" si="0"/>
        <v>6210 8172 0001 9125</v>
      </c>
      <c r="C5" s="38"/>
      <c r="D5" s="38"/>
      <c r="E5" s="38"/>
    </row>
    <row r="6" spans="1:5" ht="15.75" x14ac:dyDescent="0.15">
      <c r="A6" s="36" t="s">
        <v>159</v>
      </c>
      <c r="B6" s="37" t="str">
        <f t="shared" si="0"/>
        <v>6217 0072 0003 2645</v>
      </c>
      <c r="C6" s="38"/>
      <c r="D6" s="38"/>
      <c r="E6" s="38"/>
    </row>
    <row r="7" spans="1:5" ht="15.75" x14ac:dyDescent="0.15">
      <c r="A7" s="36" t="s">
        <v>160</v>
      </c>
      <c r="B7" s="37" t="str">
        <f t="shared" si="0"/>
        <v>6227 0072 0029 0548</v>
      </c>
      <c r="C7" s="38"/>
      <c r="D7" s="38"/>
      <c r="E7" s="38"/>
    </row>
    <row r="8" spans="1:5" ht="15.75" x14ac:dyDescent="0.15">
      <c r="A8" s="36" t="s">
        <v>161</v>
      </c>
      <c r="B8" s="37" t="str">
        <f t="shared" si="0"/>
        <v>6217 1078 0004 6815</v>
      </c>
      <c r="C8" s="38"/>
      <c r="D8" s="38"/>
      <c r="E8" s="38"/>
    </row>
    <row r="9" spans="1:5" ht="15.75" x14ac:dyDescent="0.15">
      <c r="A9" s="36" t="s">
        <v>162</v>
      </c>
      <c r="B9" s="37" t="str">
        <f t="shared" si="0"/>
        <v>6217 0072 0504 6819</v>
      </c>
      <c r="C9" s="38"/>
      <c r="D9" s="38"/>
      <c r="E9" s="38"/>
    </row>
    <row r="10" spans="1:5" x14ac:dyDescent="0.15">
      <c r="A10" s="38"/>
      <c r="B10" s="38"/>
      <c r="C10" s="38"/>
      <c r="D10" s="38"/>
      <c r="E10" s="38"/>
    </row>
    <row r="11" spans="1:5" x14ac:dyDescent="0.15">
      <c r="A11" s="38"/>
      <c r="B11" s="38"/>
      <c r="C11" s="38"/>
      <c r="D11" s="38"/>
      <c r="E11" s="38"/>
    </row>
    <row r="12" spans="1:5" x14ac:dyDescent="0.15">
      <c r="A12" s="38"/>
      <c r="B12" s="38"/>
      <c r="C12" s="38"/>
      <c r="D12" s="38"/>
      <c r="E12" s="38"/>
    </row>
    <row r="13" spans="1:5" x14ac:dyDescent="0.15">
      <c r="A13" s="38"/>
      <c r="B13" s="38"/>
      <c r="C13" s="38"/>
      <c r="D13" s="38"/>
      <c r="E13" s="38"/>
    </row>
    <row r="14" spans="1:5" x14ac:dyDescent="0.15">
      <c r="A14" s="38"/>
      <c r="B14" s="38"/>
      <c r="C14" s="38"/>
      <c r="D14" s="38"/>
      <c r="E14" s="38"/>
    </row>
    <row r="15" spans="1:5" x14ac:dyDescent="0.15">
      <c r="A15" s="38"/>
      <c r="B15" s="38"/>
      <c r="C15" s="38"/>
      <c r="D15" s="38"/>
      <c r="E15" s="38"/>
    </row>
    <row r="16" spans="1:5" x14ac:dyDescent="0.15">
      <c r="A16" s="38"/>
      <c r="B16" s="38"/>
      <c r="C16" s="38"/>
      <c r="D16" s="38"/>
      <c r="E16" s="38"/>
    </row>
    <row r="17" spans="1:5" x14ac:dyDescent="0.15">
      <c r="A17" s="38"/>
      <c r="B17" s="38"/>
      <c r="C17" s="38"/>
      <c r="D17" s="38"/>
      <c r="E17" s="38"/>
    </row>
    <row r="18" spans="1:5" x14ac:dyDescent="0.15">
      <c r="A18" s="38"/>
      <c r="B18" s="38"/>
      <c r="C18" s="38"/>
      <c r="D18" s="38"/>
      <c r="E18" s="38"/>
    </row>
    <row r="19" spans="1:5" x14ac:dyDescent="0.15">
      <c r="A19" s="38"/>
      <c r="B19" s="38"/>
      <c r="C19" s="38"/>
      <c r="D19" s="38"/>
      <c r="E19" s="38"/>
    </row>
    <row r="20" spans="1:5" x14ac:dyDescent="0.15">
      <c r="A20" s="38"/>
      <c r="B20" s="38"/>
      <c r="C20" s="38"/>
      <c r="D20" s="38"/>
      <c r="E20" s="38"/>
    </row>
    <row r="21" spans="1:5" x14ac:dyDescent="0.15">
      <c r="A21" s="38"/>
      <c r="B21" s="38"/>
      <c r="C21" s="38"/>
      <c r="D21" s="38"/>
      <c r="E21" s="38"/>
    </row>
    <row r="22" spans="1:5" x14ac:dyDescent="0.15">
      <c r="A22" s="38"/>
      <c r="B22" s="38"/>
      <c r="C22" s="38"/>
      <c r="D22" s="38"/>
      <c r="E22" s="38"/>
    </row>
    <row r="23" spans="1:5" x14ac:dyDescent="0.15">
      <c r="A23" s="38"/>
      <c r="B23" s="38"/>
      <c r="C23" s="38"/>
      <c r="D23" s="38"/>
      <c r="E23" s="38"/>
    </row>
    <row r="24" spans="1:5" x14ac:dyDescent="0.15">
      <c r="A24" s="38"/>
      <c r="B24" s="38"/>
      <c r="C24" s="38"/>
      <c r="D24" s="38"/>
      <c r="E24" s="38"/>
    </row>
    <row r="25" spans="1:5" x14ac:dyDescent="0.15">
      <c r="A25" s="38"/>
      <c r="B25" s="38"/>
      <c r="C25" s="38"/>
      <c r="D25" s="38"/>
      <c r="E25" s="38"/>
    </row>
    <row r="26" spans="1:5" x14ac:dyDescent="0.15">
      <c r="A26" s="38"/>
      <c r="B26" s="38"/>
      <c r="C26" s="38"/>
      <c r="D26" s="38"/>
      <c r="E26" s="38"/>
    </row>
    <row r="27" spans="1:5" x14ac:dyDescent="0.15">
      <c r="A27" s="38"/>
      <c r="B27" s="38"/>
      <c r="C27" s="38"/>
      <c r="D27" s="38"/>
      <c r="E27" s="38"/>
    </row>
    <row r="28" spans="1:5" x14ac:dyDescent="0.15">
      <c r="A28" s="38"/>
      <c r="B28" s="38"/>
      <c r="C28" s="38"/>
      <c r="D28" s="38"/>
      <c r="E28" s="38"/>
    </row>
    <row r="29" spans="1:5" x14ac:dyDescent="0.15">
      <c r="A29" s="38"/>
      <c r="B29" s="38"/>
      <c r="C29" s="38"/>
      <c r="D29" s="38"/>
      <c r="E29" s="38"/>
    </row>
    <row r="30" spans="1:5" x14ac:dyDescent="0.15">
      <c r="A30" s="38"/>
      <c r="B30" s="38"/>
      <c r="C30" s="38"/>
      <c r="D30" s="38"/>
      <c r="E30" s="38"/>
    </row>
    <row r="31" spans="1:5" x14ac:dyDescent="0.15">
      <c r="A31" s="38"/>
      <c r="B31" s="38"/>
      <c r="C31" s="38"/>
      <c r="D31" s="38"/>
      <c r="E31" s="38"/>
    </row>
    <row r="32" spans="1:5" x14ac:dyDescent="0.15">
      <c r="A32" s="38"/>
      <c r="B32" s="38"/>
      <c r="C32" s="38"/>
      <c r="D32" s="38"/>
      <c r="E32" s="38"/>
    </row>
    <row r="33" spans="1:5" x14ac:dyDescent="0.15">
      <c r="A33" s="38"/>
      <c r="B33" s="38"/>
      <c r="C33" s="38"/>
      <c r="D33" s="38"/>
      <c r="E33" s="38"/>
    </row>
    <row r="34" spans="1:5" x14ac:dyDescent="0.15">
      <c r="A34" s="38"/>
      <c r="B34" s="38"/>
      <c r="C34" s="38"/>
      <c r="D34" s="38"/>
      <c r="E34" s="38"/>
    </row>
    <row r="35" spans="1:5" x14ac:dyDescent="0.15">
      <c r="A35" s="38"/>
      <c r="B35" s="38"/>
      <c r="C35" s="38"/>
      <c r="D35" s="38"/>
      <c r="E35" s="38"/>
    </row>
    <row r="36" spans="1:5" x14ac:dyDescent="0.15">
      <c r="A36" s="38"/>
      <c r="B36" s="38"/>
      <c r="C36" s="38"/>
      <c r="D36" s="38"/>
      <c r="E36" s="38"/>
    </row>
    <row r="37" spans="1:5" x14ac:dyDescent="0.15">
      <c r="A37" s="38"/>
      <c r="B37" s="38"/>
      <c r="C37" s="38"/>
      <c r="D37" s="38"/>
      <c r="E37" s="38"/>
    </row>
    <row r="38" spans="1:5" x14ac:dyDescent="0.15">
      <c r="A38" s="38"/>
      <c r="B38" s="38"/>
      <c r="C38" s="38"/>
      <c r="D38" s="38"/>
      <c r="E38" s="38"/>
    </row>
    <row r="39" spans="1:5" x14ac:dyDescent="0.15">
      <c r="A39" s="38"/>
      <c r="B39" s="38"/>
      <c r="C39" s="38"/>
      <c r="D39" s="38"/>
      <c r="E39" s="38"/>
    </row>
    <row r="40" spans="1:5" x14ac:dyDescent="0.15">
      <c r="A40" s="38"/>
      <c r="B40" s="38"/>
      <c r="C40" s="38"/>
      <c r="D40" s="38"/>
      <c r="E40" s="38"/>
    </row>
    <row r="41" spans="1:5" x14ac:dyDescent="0.15">
      <c r="A41" s="38"/>
      <c r="B41" s="38"/>
      <c r="C41" s="38"/>
      <c r="D41" s="38"/>
      <c r="E41" s="38"/>
    </row>
    <row r="42" spans="1:5" x14ac:dyDescent="0.15">
      <c r="A42" s="38"/>
      <c r="B42" s="38"/>
      <c r="C42" s="38"/>
      <c r="D42" s="38"/>
      <c r="E42" s="38"/>
    </row>
    <row r="43" spans="1:5" x14ac:dyDescent="0.15">
      <c r="A43" s="38"/>
      <c r="B43" s="38"/>
      <c r="C43" s="38"/>
      <c r="D43" s="38"/>
      <c r="E43" s="3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9C3F-44F8-48FF-9D6D-8EC571A450B4}">
  <dimension ref="A1:K33"/>
  <sheetViews>
    <sheetView zoomScale="160" zoomScaleNormal="160" workbookViewId="0">
      <selection activeCell="B3" sqref="B3"/>
    </sheetView>
  </sheetViews>
  <sheetFormatPr defaultRowHeight="15" x14ac:dyDescent="0.15"/>
  <cols>
    <col min="1" max="1" width="21.125" style="14" customWidth="1"/>
    <col min="2" max="2" width="33.125" style="44" customWidth="1"/>
    <col min="3" max="16384" width="9" style="14"/>
  </cols>
  <sheetData>
    <row r="1" spans="1:11" ht="17.25" x14ac:dyDescent="0.15">
      <c r="A1" s="39" t="s">
        <v>163</v>
      </c>
      <c r="B1" s="13" t="s">
        <v>164</v>
      </c>
    </row>
    <row r="2" spans="1:11" ht="15.75" x14ac:dyDescent="0.15">
      <c r="A2" s="36" t="s">
        <v>165</v>
      </c>
      <c r="B2" s="40">
        <f>LEFT(A2,4)*MID(A2,6,4)*RIGHT(A2,4)</f>
        <v>0.62567000000000006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ht="15.75" x14ac:dyDescent="0.15">
      <c r="A3" s="41" t="s">
        <v>166</v>
      </c>
      <c r="B3" s="40">
        <f t="shared" ref="B3:B7" si="0">LEFT(A3,4)*MID(A3,6,4)*RIGHT(A3,4)</f>
        <v>0.75464999999999993</v>
      </c>
      <c r="C3" s="38"/>
      <c r="D3" s="38"/>
      <c r="E3" s="38"/>
      <c r="F3" s="38"/>
      <c r="G3" s="38"/>
      <c r="H3" s="38"/>
      <c r="I3" s="38"/>
      <c r="J3" s="38"/>
      <c r="K3" s="38"/>
    </row>
    <row r="4" spans="1:11" ht="15.75" x14ac:dyDescent="0.15">
      <c r="A4" s="41" t="s">
        <v>167</v>
      </c>
      <c r="B4" s="40">
        <f t="shared" si="0"/>
        <v>0.76037500000000013</v>
      </c>
      <c r="C4" s="38"/>
      <c r="D4" s="38"/>
      <c r="E4" s="38"/>
      <c r="F4" s="38"/>
      <c r="G4" s="38"/>
      <c r="H4" s="38"/>
      <c r="I4" s="38"/>
      <c r="J4" s="38"/>
      <c r="K4" s="38"/>
    </row>
    <row r="5" spans="1:11" ht="15.75" x14ac:dyDescent="0.15">
      <c r="A5" s="41" t="s">
        <v>168</v>
      </c>
      <c r="B5" s="40">
        <f t="shared" si="0"/>
        <v>0.70487999999999995</v>
      </c>
      <c r="C5" s="38"/>
      <c r="D5" s="38"/>
      <c r="E5" s="38"/>
      <c r="F5" s="38"/>
      <c r="G5" s="38"/>
      <c r="H5" s="38"/>
      <c r="I5" s="38"/>
      <c r="J5" s="38"/>
      <c r="K5" s="38"/>
    </row>
    <row r="6" spans="1:11" ht="15.75" x14ac:dyDescent="0.15">
      <c r="A6" s="41" t="s">
        <v>169</v>
      </c>
      <c r="B6" s="40">
        <f t="shared" si="0"/>
        <v>0.55364400000000002</v>
      </c>
      <c r="C6" s="38"/>
      <c r="D6" s="38"/>
      <c r="E6" s="38"/>
      <c r="F6" s="38"/>
      <c r="G6" s="38"/>
      <c r="H6" s="38"/>
      <c r="I6" s="38"/>
      <c r="J6" s="38"/>
      <c r="K6" s="38"/>
    </row>
    <row r="7" spans="1:11" ht="15.75" x14ac:dyDescent="0.15">
      <c r="A7" s="41" t="s">
        <v>170</v>
      </c>
      <c r="B7" s="40">
        <f t="shared" si="0"/>
        <v>0.78803999999999996</v>
      </c>
      <c r="C7" s="38"/>
      <c r="D7" s="38"/>
      <c r="E7" s="38"/>
      <c r="F7" s="38"/>
      <c r="G7" s="38"/>
      <c r="H7" s="38"/>
      <c r="I7" s="38"/>
      <c r="J7" s="38"/>
      <c r="K7" s="38"/>
    </row>
    <row r="8" spans="1:11" x14ac:dyDescent="0.15">
      <c r="A8" s="42"/>
      <c r="B8" s="43"/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15">
      <c r="A9" s="42"/>
      <c r="B9" s="43"/>
      <c r="C9" s="38"/>
      <c r="D9" s="38"/>
      <c r="E9" s="38"/>
      <c r="F9" s="38"/>
      <c r="G9" s="38"/>
      <c r="H9" s="38"/>
      <c r="I9" s="38"/>
      <c r="J9" s="38"/>
      <c r="K9" s="38"/>
    </row>
    <row r="10" spans="1:11" x14ac:dyDescent="0.15">
      <c r="A10" s="42"/>
      <c r="B10" s="43"/>
      <c r="C10" s="38"/>
      <c r="D10" s="38"/>
      <c r="E10" s="38"/>
      <c r="F10" s="38"/>
      <c r="G10" s="38"/>
      <c r="H10" s="38"/>
      <c r="I10" s="38"/>
      <c r="J10" s="38"/>
      <c r="K10" s="38"/>
    </row>
    <row r="11" spans="1:11" x14ac:dyDescent="0.15">
      <c r="A11" s="42"/>
      <c r="B11" s="43"/>
      <c r="C11" s="38"/>
      <c r="D11" s="38"/>
      <c r="E11" s="38"/>
      <c r="F11" s="38"/>
      <c r="G11" s="38"/>
      <c r="H11" s="38"/>
      <c r="I11" s="38"/>
      <c r="J11" s="38"/>
      <c r="K11" s="38"/>
    </row>
    <row r="12" spans="1:11" x14ac:dyDescent="0.15">
      <c r="A12" s="42"/>
      <c r="B12" s="43"/>
      <c r="C12" s="38"/>
      <c r="D12" s="38"/>
      <c r="E12" s="38"/>
      <c r="F12" s="38"/>
      <c r="G12" s="38"/>
      <c r="H12" s="38"/>
      <c r="I12" s="38"/>
      <c r="J12" s="38"/>
      <c r="K12" s="38"/>
    </row>
    <row r="13" spans="1:11" x14ac:dyDescent="0.15">
      <c r="A13" s="42"/>
      <c r="B13" s="43"/>
      <c r="C13" s="38"/>
      <c r="D13" s="38"/>
      <c r="E13" s="38"/>
      <c r="F13" s="38"/>
      <c r="G13" s="38"/>
      <c r="H13" s="38"/>
      <c r="I13" s="38"/>
      <c r="J13" s="38"/>
      <c r="K13" s="38"/>
    </row>
    <row r="14" spans="1:11" x14ac:dyDescent="0.15">
      <c r="A14" s="42"/>
      <c r="B14" s="43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15">
      <c r="A15" s="42"/>
      <c r="B15" s="43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15">
      <c r="A16" s="42"/>
      <c r="B16" s="43"/>
      <c r="C16" s="38"/>
      <c r="D16" s="38"/>
      <c r="E16" s="38"/>
      <c r="F16" s="38"/>
      <c r="G16" s="38"/>
      <c r="H16" s="38"/>
      <c r="I16" s="38"/>
      <c r="J16" s="38"/>
      <c r="K16" s="38"/>
    </row>
    <row r="17" spans="1:11" x14ac:dyDescent="0.15">
      <c r="A17" s="42"/>
      <c r="B17" s="43"/>
      <c r="C17" s="38"/>
      <c r="D17" s="38"/>
      <c r="E17" s="38"/>
      <c r="F17" s="38"/>
      <c r="G17" s="38"/>
      <c r="H17" s="38"/>
      <c r="I17" s="38"/>
      <c r="J17" s="38"/>
      <c r="K17" s="38"/>
    </row>
    <row r="18" spans="1:11" x14ac:dyDescent="0.15">
      <c r="A18" s="38"/>
      <c r="B18" s="43"/>
      <c r="C18" s="38"/>
      <c r="D18" s="38"/>
      <c r="E18" s="38"/>
      <c r="F18" s="38"/>
      <c r="G18" s="38"/>
      <c r="H18" s="38"/>
      <c r="I18" s="38"/>
      <c r="J18" s="38"/>
      <c r="K18" s="38"/>
    </row>
    <row r="19" spans="1:11" x14ac:dyDescent="0.15">
      <c r="A19" s="38"/>
      <c r="B19" s="43"/>
      <c r="C19" s="38"/>
      <c r="D19" s="38"/>
      <c r="E19" s="38"/>
      <c r="F19" s="38"/>
      <c r="G19" s="38"/>
      <c r="H19" s="38"/>
      <c r="I19" s="38"/>
      <c r="J19" s="38"/>
      <c r="K19" s="38"/>
    </row>
    <row r="20" spans="1:11" x14ac:dyDescent="0.15">
      <c r="A20" s="38"/>
      <c r="B20" s="43"/>
      <c r="C20" s="38"/>
      <c r="D20" s="38"/>
      <c r="E20" s="38"/>
      <c r="F20" s="38"/>
      <c r="G20" s="38"/>
      <c r="H20" s="38"/>
      <c r="I20" s="38"/>
      <c r="J20" s="38"/>
      <c r="K20" s="38"/>
    </row>
    <row r="21" spans="1:11" x14ac:dyDescent="0.15">
      <c r="A21" s="38"/>
      <c r="B21" s="43"/>
      <c r="C21" s="38"/>
      <c r="D21" s="38"/>
      <c r="E21" s="38"/>
      <c r="F21" s="38"/>
      <c r="G21" s="38"/>
      <c r="H21" s="38"/>
      <c r="I21" s="38"/>
      <c r="J21" s="38"/>
      <c r="K21" s="38"/>
    </row>
    <row r="22" spans="1:11" x14ac:dyDescent="0.15">
      <c r="A22" s="38"/>
      <c r="B22" s="43"/>
      <c r="C22" s="38"/>
      <c r="D22" s="38"/>
      <c r="E22" s="38"/>
      <c r="F22" s="38"/>
      <c r="G22" s="38"/>
      <c r="H22" s="38"/>
      <c r="I22" s="38"/>
      <c r="J22" s="38"/>
      <c r="K22" s="38"/>
    </row>
    <row r="23" spans="1:11" x14ac:dyDescent="0.15">
      <c r="A23" s="38"/>
      <c r="B23" s="43"/>
      <c r="C23" s="38"/>
      <c r="D23" s="38"/>
      <c r="E23" s="38"/>
      <c r="F23" s="38"/>
      <c r="G23" s="38"/>
      <c r="H23" s="38"/>
      <c r="I23" s="38"/>
      <c r="J23" s="38"/>
      <c r="K23" s="38"/>
    </row>
    <row r="24" spans="1:11" x14ac:dyDescent="0.15">
      <c r="A24" s="38"/>
      <c r="B24" s="43"/>
      <c r="C24" s="38"/>
      <c r="D24" s="38"/>
      <c r="E24" s="38"/>
      <c r="F24" s="38"/>
      <c r="G24" s="38"/>
      <c r="H24" s="38"/>
      <c r="I24" s="38"/>
      <c r="J24" s="38"/>
      <c r="K24" s="38"/>
    </row>
    <row r="25" spans="1:11" x14ac:dyDescent="0.15">
      <c r="A25" s="38"/>
      <c r="B25" s="43"/>
      <c r="C25" s="38"/>
      <c r="D25" s="38"/>
      <c r="E25" s="38"/>
      <c r="F25" s="38"/>
      <c r="G25" s="38"/>
      <c r="H25" s="38"/>
      <c r="I25" s="38"/>
      <c r="J25" s="38"/>
      <c r="K25" s="38"/>
    </row>
    <row r="26" spans="1:11" x14ac:dyDescent="0.15">
      <c r="A26" s="38"/>
      <c r="B26" s="43"/>
      <c r="C26" s="38"/>
      <c r="D26" s="38"/>
      <c r="E26" s="38"/>
      <c r="F26" s="38"/>
      <c r="G26" s="38"/>
      <c r="H26" s="38"/>
      <c r="I26" s="38"/>
      <c r="J26" s="38"/>
      <c r="K26" s="38"/>
    </row>
    <row r="27" spans="1:11" x14ac:dyDescent="0.15">
      <c r="A27" s="38"/>
      <c r="B27" s="43"/>
      <c r="C27" s="38"/>
      <c r="D27" s="38"/>
      <c r="E27" s="38"/>
      <c r="F27" s="38"/>
      <c r="G27" s="38"/>
      <c r="H27" s="38"/>
      <c r="I27" s="38"/>
      <c r="J27" s="38"/>
      <c r="K27" s="38"/>
    </row>
    <row r="28" spans="1:11" x14ac:dyDescent="0.15">
      <c r="A28" s="38"/>
      <c r="B28" s="43"/>
      <c r="C28" s="38"/>
      <c r="D28" s="38"/>
      <c r="E28" s="38"/>
      <c r="F28" s="38"/>
      <c r="G28" s="38"/>
      <c r="H28" s="38"/>
      <c r="I28" s="38"/>
      <c r="J28" s="38"/>
      <c r="K28" s="38"/>
    </row>
    <row r="29" spans="1:11" x14ac:dyDescent="0.15">
      <c r="A29" s="38"/>
      <c r="B29" s="43"/>
      <c r="C29" s="38"/>
      <c r="D29" s="38"/>
      <c r="E29" s="38"/>
      <c r="F29" s="38"/>
      <c r="G29" s="38"/>
      <c r="H29" s="38"/>
      <c r="I29" s="38"/>
      <c r="J29" s="38"/>
      <c r="K29" s="38"/>
    </row>
    <row r="30" spans="1:11" x14ac:dyDescent="0.15">
      <c r="A30" s="38"/>
      <c r="B30" s="43"/>
      <c r="C30" s="38"/>
      <c r="D30" s="38"/>
      <c r="E30" s="38"/>
      <c r="F30" s="38"/>
      <c r="G30" s="38"/>
      <c r="H30" s="38"/>
      <c r="I30" s="38"/>
      <c r="J30" s="38"/>
      <c r="K30" s="38"/>
    </row>
    <row r="31" spans="1:11" x14ac:dyDescent="0.15">
      <c r="A31" s="38"/>
      <c r="B31" s="43"/>
      <c r="C31" s="38"/>
      <c r="D31" s="38"/>
      <c r="E31" s="38"/>
      <c r="F31" s="38"/>
      <c r="G31" s="38"/>
      <c r="H31" s="38"/>
      <c r="I31" s="38"/>
      <c r="J31" s="38"/>
      <c r="K31" s="38"/>
    </row>
    <row r="32" spans="1:11" x14ac:dyDescent="0.15">
      <c r="A32" s="38"/>
      <c r="B32" s="43"/>
      <c r="C32" s="38"/>
      <c r="D32" s="38"/>
      <c r="E32" s="38"/>
      <c r="F32" s="38"/>
      <c r="G32" s="38"/>
      <c r="H32" s="38"/>
      <c r="I32" s="38"/>
      <c r="J32" s="38"/>
      <c r="K32" s="38"/>
    </row>
    <row r="33" spans="1:11" x14ac:dyDescent="0.15">
      <c r="A33" s="38"/>
      <c r="B33" s="43"/>
      <c r="C33" s="38"/>
      <c r="D33" s="38"/>
      <c r="E33" s="38"/>
      <c r="F33" s="38"/>
      <c r="G33" s="38"/>
      <c r="H33" s="38"/>
      <c r="I33" s="38"/>
      <c r="J33" s="38"/>
      <c r="K33" s="3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2C6A-E063-41E2-92B3-D8A43C4A7AB6}">
  <dimension ref="A1:D8"/>
  <sheetViews>
    <sheetView zoomScale="130" zoomScaleNormal="130" workbookViewId="0">
      <selection activeCell="D2" sqref="D2:D8"/>
    </sheetView>
  </sheetViews>
  <sheetFormatPr defaultRowHeight="14.25" x14ac:dyDescent="0.2"/>
  <cols>
    <col min="1" max="1" width="12.625" style="5" customWidth="1"/>
    <col min="2" max="2" width="23.25" style="5" bestFit="1" customWidth="1"/>
    <col min="3" max="3" width="14" style="5" customWidth="1"/>
    <col min="4" max="4" width="29.375" style="5" customWidth="1"/>
    <col min="5" max="5" width="9" style="5" customWidth="1"/>
    <col min="6" max="16384" width="9" style="5"/>
  </cols>
  <sheetData>
    <row r="1" spans="1:4" ht="15.75" x14ac:dyDescent="0.25">
      <c r="A1" s="9" t="s">
        <v>171</v>
      </c>
      <c r="B1" s="9" t="s">
        <v>172</v>
      </c>
      <c r="C1" s="9" t="s">
        <v>173</v>
      </c>
      <c r="D1" s="9" t="s">
        <v>173</v>
      </c>
    </row>
    <row r="2" spans="1:4" ht="15.75" x14ac:dyDescent="0.25">
      <c r="A2" s="12" t="s">
        <v>174</v>
      </c>
      <c r="B2" s="45" t="s">
        <v>175</v>
      </c>
      <c r="C2" s="11" t="str">
        <f>MID(B2,7,8)</f>
        <v>19920702</v>
      </c>
      <c r="D2" s="46">
        <f>DATE(LEFT(C2,4),MID(C2,5,2),RIGHT(C2,2))</f>
        <v>33787</v>
      </c>
    </row>
    <row r="3" spans="1:4" ht="15.75" x14ac:dyDescent="0.25">
      <c r="A3" s="12" t="s">
        <v>176</v>
      </c>
      <c r="B3" s="45" t="s">
        <v>177</v>
      </c>
      <c r="C3" s="11" t="str">
        <f t="shared" ref="C3:C8" si="0">MID(B3,7,8)</f>
        <v>19900918</v>
      </c>
      <c r="D3" s="46">
        <f t="shared" ref="D3:D8" si="1">DATE(LEFT(C3,4),MID(C3,5,2),RIGHT(C3,2))</f>
        <v>33134</v>
      </c>
    </row>
    <row r="4" spans="1:4" ht="15.75" x14ac:dyDescent="0.25">
      <c r="A4" s="12" t="s">
        <v>178</v>
      </c>
      <c r="B4" s="45" t="s">
        <v>179</v>
      </c>
      <c r="C4" s="11" t="str">
        <f t="shared" si="0"/>
        <v>19890609</v>
      </c>
      <c r="D4" s="46">
        <f t="shared" si="1"/>
        <v>32668</v>
      </c>
    </row>
    <row r="5" spans="1:4" ht="15.75" x14ac:dyDescent="0.25">
      <c r="A5" s="12" t="s">
        <v>180</v>
      </c>
      <c r="B5" s="45" t="s">
        <v>181</v>
      </c>
      <c r="C5" s="11" t="str">
        <f t="shared" si="0"/>
        <v>19780205</v>
      </c>
      <c r="D5" s="46">
        <f t="shared" si="1"/>
        <v>28526</v>
      </c>
    </row>
    <row r="6" spans="1:4" ht="15.75" x14ac:dyDescent="0.25">
      <c r="A6" s="12" t="s">
        <v>182</v>
      </c>
      <c r="B6" s="45" t="s">
        <v>183</v>
      </c>
      <c r="C6" s="11" t="str">
        <f t="shared" si="0"/>
        <v>19751222</v>
      </c>
      <c r="D6" s="46">
        <f t="shared" si="1"/>
        <v>27750</v>
      </c>
    </row>
    <row r="7" spans="1:4" ht="15.75" x14ac:dyDescent="0.25">
      <c r="A7" s="12" t="s">
        <v>184</v>
      </c>
      <c r="B7" s="45" t="s">
        <v>185</v>
      </c>
      <c r="C7" s="11" t="str">
        <f t="shared" si="0"/>
        <v>19780719</v>
      </c>
      <c r="D7" s="46">
        <f t="shared" si="1"/>
        <v>28690</v>
      </c>
    </row>
    <row r="8" spans="1:4" ht="15.75" x14ac:dyDescent="0.25">
      <c r="A8" s="12" t="s">
        <v>186</v>
      </c>
      <c r="B8" s="45" t="s">
        <v>187</v>
      </c>
      <c r="C8" s="11" t="str">
        <f t="shared" si="0"/>
        <v>19931120</v>
      </c>
      <c r="D8" s="46">
        <f t="shared" si="1"/>
        <v>34293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A604-2E03-4382-858B-658F4B74C44F}">
  <dimension ref="A1:C8"/>
  <sheetViews>
    <sheetView zoomScale="130" zoomScaleNormal="130" workbookViewId="0">
      <selection activeCell="B2" sqref="B2"/>
    </sheetView>
  </sheetViews>
  <sheetFormatPr defaultRowHeight="14.25" x14ac:dyDescent="0.2"/>
  <cols>
    <col min="1" max="1" width="12.625" style="5" customWidth="1"/>
    <col min="2" max="2" width="23.25" style="5" bestFit="1" customWidth="1"/>
    <col min="3" max="3" width="34.625" style="5" customWidth="1"/>
    <col min="4" max="4" width="9" style="5" customWidth="1"/>
    <col min="5" max="16384" width="9" style="5"/>
  </cols>
  <sheetData>
    <row r="1" spans="1:3" ht="15.75" x14ac:dyDescent="0.25">
      <c r="A1" s="9" t="s">
        <v>171</v>
      </c>
      <c r="B1" s="9" t="s">
        <v>172</v>
      </c>
      <c r="C1" s="9" t="s">
        <v>188</v>
      </c>
    </row>
    <row r="2" spans="1:3" ht="15.75" x14ac:dyDescent="0.25">
      <c r="A2" s="12" t="s">
        <v>174</v>
      </c>
      <c r="B2" s="45" t="s">
        <v>175</v>
      </c>
      <c r="C2" s="9" t="str">
        <f>MID(B2,15,3)</f>
        <v>967</v>
      </c>
    </row>
    <row r="3" spans="1:3" ht="15.75" x14ac:dyDescent="0.25">
      <c r="A3" s="12" t="s">
        <v>176</v>
      </c>
      <c r="B3" s="45" t="s">
        <v>177</v>
      </c>
      <c r="C3" s="9"/>
    </row>
    <row r="4" spans="1:3" ht="15.75" x14ac:dyDescent="0.25">
      <c r="A4" s="12" t="s">
        <v>178</v>
      </c>
      <c r="B4" s="45" t="s">
        <v>179</v>
      </c>
      <c r="C4" s="9"/>
    </row>
    <row r="5" spans="1:3" ht="15.75" x14ac:dyDescent="0.25">
      <c r="A5" s="12" t="s">
        <v>180</v>
      </c>
      <c r="B5" s="45" t="s">
        <v>181</v>
      </c>
      <c r="C5" s="9"/>
    </row>
    <row r="6" spans="1:3" ht="15.75" x14ac:dyDescent="0.25">
      <c r="A6" s="12" t="s">
        <v>182</v>
      </c>
      <c r="B6" s="45" t="s">
        <v>183</v>
      </c>
      <c r="C6" s="9"/>
    </row>
    <row r="7" spans="1:3" ht="15.75" x14ac:dyDescent="0.25">
      <c r="A7" s="12" t="s">
        <v>184</v>
      </c>
      <c r="B7" s="45" t="s">
        <v>185</v>
      </c>
      <c r="C7" s="9"/>
    </row>
    <row r="8" spans="1:3" ht="15.75" x14ac:dyDescent="0.25">
      <c r="A8" s="12" t="s">
        <v>186</v>
      </c>
      <c r="B8" s="45" t="s">
        <v>187</v>
      </c>
      <c r="C8" s="9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C217-067E-40A3-8E9D-F7BB94EDBE4A}">
  <dimension ref="A1:C10"/>
  <sheetViews>
    <sheetView zoomScale="145" zoomScaleNormal="145" workbookViewId="0">
      <selection activeCell="C3" sqref="C3"/>
    </sheetView>
  </sheetViews>
  <sheetFormatPr defaultRowHeight="13.5" x14ac:dyDescent="0.15"/>
  <cols>
    <col min="1" max="1" width="10.5" style="2" customWidth="1"/>
    <col min="2" max="2" width="12.5" style="2" customWidth="1"/>
    <col min="3" max="3" width="14" style="2" customWidth="1"/>
    <col min="4" max="16384" width="9" style="2"/>
  </cols>
  <sheetData>
    <row r="1" spans="1:3" ht="15" x14ac:dyDescent="0.15">
      <c r="A1" s="47" t="s">
        <v>189</v>
      </c>
      <c r="B1" s="48" t="s">
        <v>190</v>
      </c>
      <c r="C1" s="48" t="s">
        <v>191</v>
      </c>
    </row>
    <row r="2" spans="1:3" ht="15" x14ac:dyDescent="0.25">
      <c r="A2" s="23" t="s">
        <v>192</v>
      </c>
      <c r="B2" s="1">
        <f>FIND("F",A2)</f>
        <v>4</v>
      </c>
      <c r="C2" s="1">
        <f>SEARCH("F",A2)</f>
        <v>4</v>
      </c>
    </row>
    <row r="3" spans="1:3" ht="15" x14ac:dyDescent="0.25">
      <c r="A3" s="23" t="s">
        <v>193</v>
      </c>
      <c r="B3" s="1" t="e">
        <f t="shared" ref="B3:B10" si="0">FIND("F",A3)</f>
        <v>#VALUE!</v>
      </c>
      <c r="C3" s="1">
        <f t="shared" ref="C3:C10" si="1">SEARCH("F",A3)</f>
        <v>5</v>
      </c>
    </row>
    <row r="4" spans="1:3" ht="15" x14ac:dyDescent="0.25">
      <c r="A4" s="23" t="s">
        <v>194</v>
      </c>
      <c r="B4" s="1">
        <f t="shared" si="0"/>
        <v>4</v>
      </c>
      <c r="C4" s="1">
        <f t="shared" si="1"/>
        <v>4</v>
      </c>
    </row>
    <row r="5" spans="1:3" ht="15" x14ac:dyDescent="0.25">
      <c r="A5" s="23" t="s">
        <v>195</v>
      </c>
      <c r="B5" s="1" t="e">
        <f t="shared" si="0"/>
        <v>#VALUE!</v>
      </c>
      <c r="C5" s="1">
        <f t="shared" si="1"/>
        <v>4</v>
      </c>
    </row>
    <row r="6" spans="1:3" ht="15" x14ac:dyDescent="0.25">
      <c r="A6" s="23" t="s">
        <v>196</v>
      </c>
      <c r="B6" s="1" t="e">
        <f t="shared" si="0"/>
        <v>#VALUE!</v>
      </c>
      <c r="C6" s="1" t="e">
        <f t="shared" si="1"/>
        <v>#VALUE!</v>
      </c>
    </row>
    <row r="7" spans="1:3" ht="15" x14ac:dyDescent="0.25">
      <c r="A7" s="23" t="s">
        <v>197</v>
      </c>
      <c r="B7" s="1">
        <f t="shared" si="0"/>
        <v>2</v>
      </c>
      <c r="C7" s="1">
        <f t="shared" si="1"/>
        <v>2</v>
      </c>
    </row>
    <row r="8" spans="1:3" ht="15" x14ac:dyDescent="0.25">
      <c r="A8" s="23" t="s">
        <v>198</v>
      </c>
      <c r="B8" s="1" t="e">
        <f t="shared" si="0"/>
        <v>#VALUE!</v>
      </c>
      <c r="C8" s="1">
        <f t="shared" si="1"/>
        <v>2</v>
      </c>
    </row>
    <row r="9" spans="1:3" ht="15" x14ac:dyDescent="0.25">
      <c r="A9" s="23" t="s">
        <v>199</v>
      </c>
      <c r="B9" s="1" t="e">
        <f t="shared" si="0"/>
        <v>#VALUE!</v>
      </c>
      <c r="C9" s="1" t="e">
        <f t="shared" si="1"/>
        <v>#VALUE!</v>
      </c>
    </row>
    <row r="10" spans="1:3" ht="15" x14ac:dyDescent="0.25">
      <c r="A10" s="23" t="s">
        <v>200</v>
      </c>
      <c r="B10" s="1" t="e">
        <f t="shared" si="0"/>
        <v>#VALUE!</v>
      </c>
      <c r="C10" s="1" t="e">
        <f t="shared" si="1"/>
        <v>#VALUE!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AE0D-D770-46E5-B897-35541BEC1708}">
  <dimension ref="A1:F77"/>
  <sheetViews>
    <sheetView zoomScale="130" zoomScaleNormal="130" workbookViewId="0">
      <selection activeCell="D4" sqref="D4"/>
    </sheetView>
  </sheetViews>
  <sheetFormatPr defaultRowHeight="15" x14ac:dyDescent="0.15"/>
  <cols>
    <col min="1" max="1" width="13.25" style="14" customWidth="1"/>
    <col min="2" max="3" width="12.625" style="14" customWidth="1"/>
    <col min="4" max="4" width="27" style="14" customWidth="1"/>
    <col min="5" max="13" width="9" style="14"/>
    <col min="14" max="14" width="17.375" style="14" customWidth="1"/>
    <col min="15" max="16384" width="9" style="14"/>
  </cols>
  <sheetData>
    <row r="1" spans="1:6" ht="17.25" x14ac:dyDescent="0.15">
      <c r="A1" s="13" t="s">
        <v>201</v>
      </c>
      <c r="B1" s="13" t="s">
        <v>202</v>
      </c>
      <c r="C1" s="13" t="s">
        <v>203</v>
      </c>
      <c r="D1" s="13" t="s">
        <v>204</v>
      </c>
    </row>
    <row r="2" spans="1:6" ht="15.75" x14ac:dyDescent="0.15">
      <c r="A2" s="15" t="s">
        <v>205</v>
      </c>
      <c r="B2" s="49">
        <v>146.22999999999999</v>
      </c>
      <c r="C2" s="49">
        <v>35000</v>
      </c>
      <c r="D2" s="49">
        <f>IF(ISERROR(SEARCH("B",A2)),C2,C2+5000)</f>
        <v>35000</v>
      </c>
      <c r="E2" s="38"/>
      <c r="F2" s="38"/>
    </row>
    <row r="3" spans="1:6" ht="15.75" x14ac:dyDescent="0.15">
      <c r="A3" s="15" t="s">
        <v>206</v>
      </c>
      <c r="B3" s="49">
        <v>115.34</v>
      </c>
      <c r="C3" s="49">
        <v>38000</v>
      </c>
      <c r="D3" s="49">
        <f t="shared" ref="D3:D11" si="0">IF(ISERROR(SEARCH("B",A3)),C3,C3+5000)</f>
        <v>38000</v>
      </c>
      <c r="E3" s="38"/>
      <c r="F3" s="38"/>
    </row>
    <row r="4" spans="1:6" ht="15.75" x14ac:dyDescent="0.15">
      <c r="A4" s="15" t="s">
        <v>207</v>
      </c>
      <c r="B4" s="49">
        <v>151.38999999999999</v>
      </c>
      <c r="C4" s="49">
        <v>39800</v>
      </c>
      <c r="D4" s="49">
        <f t="shared" si="0"/>
        <v>44800</v>
      </c>
      <c r="E4" s="38"/>
      <c r="F4" s="38"/>
    </row>
    <row r="5" spans="1:6" ht="15.75" x14ac:dyDescent="0.15">
      <c r="A5" s="15" t="s">
        <v>208</v>
      </c>
      <c r="B5" s="49">
        <v>181.68</v>
      </c>
      <c r="C5" s="49">
        <v>40000</v>
      </c>
      <c r="D5" s="49">
        <f t="shared" si="0"/>
        <v>40000</v>
      </c>
      <c r="E5" s="38"/>
      <c r="F5" s="38"/>
    </row>
    <row r="6" spans="1:6" ht="15.75" x14ac:dyDescent="0.15">
      <c r="A6" s="15" t="s">
        <v>209</v>
      </c>
      <c r="B6" s="49">
        <v>146.22999999999999</v>
      </c>
      <c r="C6" s="49">
        <v>35000</v>
      </c>
      <c r="D6" s="49">
        <f t="shared" si="0"/>
        <v>35000</v>
      </c>
      <c r="E6" s="38"/>
      <c r="F6" s="38"/>
    </row>
    <row r="7" spans="1:6" ht="15.75" x14ac:dyDescent="0.15">
      <c r="A7" s="15" t="s">
        <v>210</v>
      </c>
      <c r="B7" s="49">
        <v>151.38999999999999</v>
      </c>
      <c r="C7" s="49">
        <v>39800</v>
      </c>
      <c r="D7" s="49">
        <f t="shared" si="0"/>
        <v>44800</v>
      </c>
      <c r="E7" s="38"/>
      <c r="F7" s="38"/>
    </row>
    <row r="8" spans="1:6" ht="15.75" x14ac:dyDescent="0.15">
      <c r="A8" s="15" t="s">
        <v>211</v>
      </c>
      <c r="B8" s="49">
        <v>110.85</v>
      </c>
      <c r="C8" s="49">
        <v>36000</v>
      </c>
      <c r="D8" s="49">
        <f t="shared" si="0"/>
        <v>36000</v>
      </c>
      <c r="E8" s="38"/>
      <c r="F8" s="38"/>
    </row>
    <row r="9" spans="1:6" ht="15.75" x14ac:dyDescent="0.15">
      <c r="A9" s="15" t="s">
        <v>212</v>
      </c>
      <c r="B9" s="49">
        <v>151.38999999999999</v>
      </c>
      <c r="C9" s="49">
        <v>39800</v>
      </c>
      <c r="D9" s="49">
        <f t="shared" si="0"/>
        <v>44800</v>
      </c>
      <c r="E9" s="38"/>
      <c r="F9" s="38"/>
    </row>
    <row r="10" spans="1:6" ht="15.75" x14ac:dyDescent="0.15">
      <c r="A10" s="15" t="s">
        <v>213</v>
      </c>
      <c r="B10" s="49">
        <v>115.34</v>
      </c>
      <c r="C10" s="49">
        <v>38000</v>
      </c>
      <c r="D10" s="49">
        <f t="shared" si="0"/>
        <v>38000</v>
      </c>
      <c r="E10" s="38"/>
      <c r="F10" s="38"/>
    </row>
    <row r="11" spans="1:6" ht="15.75" x14ac:dyDescent="0.15">
      <c r="A11" s="15" t="s">
        <v>214</v>
      </c>
      <c r="B11" s="49">
        <v>181.68</v>
      </c>
      <c r="C11" s="49">
        <v>40000</v>
      </c>
      <c r="D11" s="49">
        <f t="shared" si="0"/>
        <v>40000</v>
      </c>
      <c r="E11" s="38"/>
      <c r="F11" s="38"/>
    </row>
    <row r="12" spans="1:6" ht="16.5" x14ac:dyDescent="0.15">
      <c r="A12" s="35"/>
      <c r="B12" s="50"/>
      <c r="C12" s="50"/>
      <c r="D12" s="50"/>
      <c r="E12" s="38"/>
      <c r="F12" s="38"/>
    </row>
    <row r="13" spans="1:6" ht="16.5" x14ac:dyDescent="0.15">
      <c r="A13" s="35"/>
      <c r="B13" s="50"/>
      <c r="C13" s="50"/>
      <c r="D13" s="50"/>
      <c r="E13" s="38"/>
      <c r="F13" s="38"/>
    </row>
    <row r="14" spans="1:6" ht="16.5" x14ac:dyDescent="0.15">
      <c r="A14" s="35"/>
      <c r="B14" s="50"/>
      <c r="C14" s="50"/>
      <c r="D14" s="50"/>
      <c r="E14" s="38"/>
      <c r="F14" s="38"/>
    </row>
    <row r="15" spans="1:6" ht="16.5" x14ac:dyDescent="0.15">
      <c r="A15" s="35"/>
      <c r="B15" s="50"/>
      <c r="C15" s="50"/>
      <c r="D15" s="50"/>
      <c r="E15" s="38"/>
      <c r="F15" s="38"/>
    </row>
    <row r="16" spans="1:6" ht="16.5" x14ac:dyDescent="0.15">
      <c r="A16" s="35"/>
      <c r="B16" s="50"/>
      <c r="C16" s="50"/>
      <c r="D16" s="50"/>
      <c r="E16" s="38"/>
      <c r="F16" s="38"/>
    </row>
    <row r="17" spans="1:6" ht="16.5" x14ac:dyDescent="0.15">
      <c r="A17" s="35"/>
      <c r="B17" s="50"/>
      <c r="C17" s="50"/>
      <c r="D17" s="50"/>
      <c r="E17" s="38"/>
      <c r="F17" s="38"/>
    </row>
    <row r="18" spans="1:6" ht="16.5" x14ac:dyDescent="0.15">
      <c r="A18" s="35"/>
      <c r="B18" s="50"/>
      <c r="C18" s="50"/>
      <c r="D18" s="50"/>
      <c r="E18" s="38"/>
      <c r="F18" s="38"/>
    </row>
    <row r="19" spans="1:6" ht="16.5" x14ac:dyDescent="0.15">
      <c r="A19" s="35"/>
      <c r="B19" s="50"/>
      <c r="C19" s="50"/>
      <c r="D19" s="50"/>
      <c r="E19" s="38"/>
      <c r="F19" s="38"/>
    </row>
    <row r="20" spans="1:6" ht="16.5" x14ac:dyDescent="0.15">
      <c r="A20" s="35"/>
      <c r="B20" s="50"/>
      <c r="C20" s="50"/>
      <c r="D20" s="50"/>
      <c r="E20" s="38"/>
      <c r="F20" s="38"/>
    </row>
    <row r="21" spans="1:6" ht="16.5" x14ac:dyDescent="0.15">
      <c r="A21" s="35"/>
      <c r="B21" s="50"/>
      <c r="C21" s="50"/>
      <c r="D21" s="50"/>
      <c r="E21" s="38"/>
      <c r="F21" s="38"/>
    </row>
    <row r="22" spans="1:6" ht="16.5" x14ac:dyDescent="0.15">
      <c r="A22" s="35"/>
      <c r="B22" s="50"/>
      <c r="C22" s="50"/>
      <c r="D22" s="50"/>
      <c r="E22" s="38"/>
      <c r="F22" s="38"/>
    </row>
    <row r="23" spans="1:6" ht="16.5" x14ac:dyDescent="0.15">
      <c r="A23" s="35"/>
      <c r="B23" s="50"/>
      <c r="C23" s="50"/>
      <c r="D23" s="50"/>
      <c r="E23" s="38"/>
      <c r="F23" s="38"/>
    </row>
    <row r="24" spans="1:6" ht="16.5" x14ac:dyDescent="0.15">
      <c r="A24" s="35"/>
      <c r="B24" s="50"/>
      <c r="C24" s="50"/>
      <c r="D24" s="50"/>
      <c r="E24" s="38"/>
      <c r="F24" s="38"/>
    </row>
    <row r="25" spans="1:6" ht="16.5" x14ac:dyDescent="0.15">
      <c r="A25" s="35"/>
      <c r="B25" s="50"/>
      <c r="C25" s="50"/>
      <c r="D25" s="50"/>
      <c r="E25" s="38"/>
      <c r="F25" s="38"/>
    </row>
    <row r="26" spans="1:6" ht="16.5" x14ac:dyDescent="0.15">
      <c r="A26" s="35"/>
      <c r="B26" s="50"/>
      <c r="C26" s="50"/>
      <c r="D26" s="50"/>
      <c r="E26" s="38"/>
      <c r="F26" s="38"/>
    </row>
    <row r="27" spans="1:6" x14ac:dyDescent="0.15">
      <c r="B27" s="50"/>
      <c r="C27" s="50"/>
      <c r="D27" s="50"/>
      <c r="E27" s="38"/>
      <c r="F27" s="38"/>
    </row>
    <row r="28" spans="1:6" x14ac:dyDescent="0.15">
      <c r="B28" s="50"/>
      <c r="C28" s="50"/>
      <c r="D28" s="50"/>
      <c r="E28" s="38"/>
      <c r="F28" s="38"/>
    </row>
    <row r="29" spans="1:6" x14ac:dyDescent="0.15">
      <c r="B29" s="50"/>
      <c r="C29" s="50"/>
      <c r="D29" s="50"/>
      <c r="E29" s="38"/>
      <c r="F29" s="38"/>
    </row>
    <row r="30" spans="1:6" x14ac:dyDescent="0.15">
      <c r="B30" s="50"/>
      <c r="C30" s="50"/>
      <c r="D30" s="50"/>
      <c r="E30" s="38"/>
      <c r="F30" s="38"/>
    </row>
    <row r="31" spans="1:6" x14ac:dyDescent="0.15">
      <c r="B31" s="50"/>
      <c r="C31" s="50"/>
      <c r="D31" s="50"/>
      <c r="E31" s="38"/>
      <c r="F31" s="38"/>
    </row>
    <row r="32" spans="1:6" x14ac:dyDescent="0.15">
      <c r="B32" s="50"/>
      <c r="C32" s="50"/>
      <c r="D32" s="50"/>
      <c r="E32" s="38"/>
      <c r="F32" s="38"/>
    </row>
    <row r="33" spans="2:6" x14ac:dyDescent="0.15">
      <c r="B33" s="50"/>
      <c r="C33" s="50"/>
      <c r="D33" s="50"/>
      <c r="E33" s="38"/>
      <c r="F33" s="38"/>
    </row>
    <row r="34" spans="2:6" x14ac:dyDescent="0.15">
      <c r="B34" s="38"/>
      <c r="C34" s="38"/>
      <c r="D34" s="38"/>
      <c r="E34" s="38"/>
      <c r="F34" s="38"/>
    </row>
    <row r="35" spans="2:6" x14ac:dyDescent="0.15">
      <c r="B35" s="38"/>
      <c r="C35" s="38"/>
      <c r="D35" s="38"/>
      <c r="E35" s="38"/>
      <c r="F35" s="38"/>
    </row>
    <row r="36" spans="2:6" x14ac:dyDescent="0.15">
      <c r="B36" s="38"/>
      <c r="C36" s="38"/>
      <c r="D36" s="38"/>
      <c r="E36" s="38"/>
      <c r="F36" s="38"/>
    </row>
    <row r="37" spans="2:6" x14ac:dyDescent="0.15">
      <c r="B37" s="38"/>
      <c r="C37" s="38"/>
      <c r="D37" s="38"/>
      <c r="E37" s="38"/>
      <c r="F37" s="38"/>
    </row>
    <row r="38" spans="2:6" x14ac:dyDescent="0.15">
      <c r="B38" s="38"/>
      <c r="C38" s="38"/>
      <c r="D38" s="38"/>
      <c r="E38" s="38"/>
      <c r="F38" s="38"/>
    </row>
    <row r="39" spans="2:6" x14ac:dyDescent="0.15">
      <c r="B39" s="38"/>
      <c r="C39" s="38"/>
      <c r="D39" s="38"/>
      <c r="E39" s="38"/>
      <c r="F39" s="38"/>
    </row>
    <row r="40" spans="2:6" x14ac:dyDescent="0.15">
      <c r="B40" s="38"/>
      <c r="C40" s="38"/>
      <c r="D40" s="38"/>
      <c r="E40" s="38"/>
      <c r="F40" s="38"/>
    </row>
    <row r="41" spans="2:6" x14ac:dyDescent="0.15">
      <c r="B41" s="38"/>
      <c r="C41" s="38"/>
      <c r="D41" s="38"/>
      <c r="E41" s="38"/>
      <c r="F41" s="38"/>
    </row>
    <row r="42" spans="2:6" x14ac:dyDescent="0.15">
      <c r="B42" s="38"/>
      <c r="C42" s="38"/>
      <c r="D42" s="38"/>
      <c r="E42" s="38"/>
      <c r="F42" s="38"/>
    </row>
    <row r="43" spans="2:6" x14ac:dyDescent="0.15">
      <c r="B43" s="38"/>
      <c r="C43" s="38"/>
      <c r="D43" s="38"/>
      <c r="E43" s="38"/>
      <c r="F43" s="38"/>
    </row>
    <row r="44" spans="2:6" x14ac:dyDescent="0.15">
      <c r="B44" s="38"/>
      <c r="C44" s="38"/>
      <c r="D44" s="38"/>
      <c r="E44" s="38"/>
      <c r="F44" s="38"/>
    </row>
    <row r="45" spans="2:6" x14ac:dyDescent="0.15">
      <c r="B45" s="38"/>
      <c r="C45" s="38"/>
      <c r="D45" s="38"/>
      <c r="E45" s="38"/>
      <c r="F45" s="38"/>
    </row>
    <row r="46" spans="2:6" x14ac:dyDescent="0.15">
      <c r="B46" s="38"/>
      <c r="C46" s="38"/>
      <c r="D46" s="38"/>
      <c r="E46" s="38"/>
      <c r="F46" s="38"/>
    </row>
    <row r="47" spans="2:6" x14ac:dyDescent="0.15">
      <c r="B47" s="38"/>
      <c r="C47" s="38"/>
      <c r="D47" s="38"/>
      <c r="E47" s="38"/>
      <c r="F47" s="38"/>
    </row>
    <row r="48" spans="2:6" x14ac:dyDescent="0.15">
      <c r="B48" s="38"/>
      <c r="C48" s="38"/>
      <c r="D48" s="38"/>
      <c r="E48" s="38"/>
      <c r="F48" s="38"/>
    </row>
    <row r="49" spans="2:6" x14ac:dyDescent="0.15">
      <c r="B49" s="38"/>
      <c r="C49" s="38"/>
      <c r="D49" s="38"/>
      <c r="E49" s="38"/>
      <c r="F49" s="38"/>
    </row>
    <row r="50" spans="2:6" x14ac:dyDescent="0.15">
      <c r="B50" s="38"/>
      <c r="C50" s="38"/>
      <c r="D50" s="38"/>
      <c r="E50" s="38"/>
      <c r="F50" s="38"/>
    </row>
    <row r="51" spans="2:6" x14ac:dyDescent="0.15">
      <c r="B51" s="38"/>
      <c r="C51" s="38"/>
      <c r="D51" s="38"/>
      <c r="E51" s="38"/>
      <c r="F51" s="38"/>
    </row>
    <row r="52" spans="2:6" x14ac:dyDescent="0.15">
      <c r="B52" s="38"/>
      <c r="C52" s="38"/>
      <c r="D52" s="38"/>
      <c r="E52" s="38"/>
      <c r="F52" s="38"/>
    </row>
    <row r="53" spans="2:6" x14ac:dyDescent="0.15">
      <c r="B53" s="38"/>
      <c r="C53" s="38"/>
      <c r="D53" s="38"/>
      <c r="E53" s="38"/>
      <c r="F53" s="38"/>
    </row>
    <row r="54" spans="2:6" x14ac:dyDescent="0.15">
      <c r="B54" s="38"/>
      <c r="C54" s="38"/>
      <c r="D54" s="38"/>
      <c r="E54" s="38"/>
      <c r="F54" s="38"/>
    </row>
    <row r="55" spans="2:6" x14ac:dyDescent="0.15">
      <c r="B55" s="38"/>
      <c r="C55" s="38"/>
      <c r="D55" s="38"/>
      <c r="E55" s="38"/>
      <c r="F55" s="38"/>
    </row>
    <row r="56" spans="2:6" x14ac:dyDescent="0.15">
      <c r="B56" s="38"/>
      <c r="C56" s="38"/>
      <c r="D56" s="38"/>
      <c r="E56" s="38"/>
      <c r="F56" s="38"/>
    </row>
    <row r="57" spans="2:6" x14ac:dyDescent="0.15">
      <c r="B57" s="38"/>
      <c r="C57" s="38"/>
      <c r="D57" s="38"/>
      <c r="E57" s="38"/>
      <c r="F57" s="38"/>
    </row>
    <row r="58" spans="2:6" x14ac:dyDescent="0.15">
      <c r="B58" s="38"/>
      <c r="C58" s="38"/>
      <c r="D58" s="38"/>
      <c r="E58" s="38"/>
      <c r="F58" s="38"/>
    </row>
    <row r="59" spans="2:6" x14ac:dyDescent="0.15">
      <c r="B59" s="38"/>
      <c r="C59" s="38"/>
      <c r="D59" s="38"/>
      <c r="E59" s="38"/>
      <c r="F59" s="38"/>
    </row>
    <row r="60" spans="2:6" x14ac:dyDescent="0.15">
      <c r="B60" s="38"/>
      <c r="C60" s="38"/>
      <c r="D60" s="38"/>
      <c r="E60" s="38"/>
      <c r="F60" s="38"/>
    </row>
    <row r="61" spans="2:6" x14ac:dyDescent="0.15">
      <c r="B61" s="38"/>
      <c r="C61" s="38"/>
      <c r="D61" s="38"/>
      <c r="E61" s="38"/>
      <c r="F61" s="38"/>
    </row>
    <row r="62" spans="2:6" x14ac:dyDescent="0.15">
      <c r="B62" s="38"/>
      <c r="C62" s="38"/>
      <c r="D62" s="38"/>
      <c r="E62" s="38"/>
      <c r="F62" s="38"/>
    </row>
    <row r="63" spans="2:6" x14ac:dyDescent="0.15">
      <c r="B63" s="38"/>
      <c r="C63" s="38"/>
      <c r="D63" s="38"/>
      <c r="E63" s="38"/>
      <c r="F63" s="38"/>
    </row>
    <row r="64" spans="2:6" x14ac:dyDescent="0.15">
      <c r="B64" s="38"/>
      <c r="C64" s="38"/>
      <c r="D64" s="38"/>
      <c r="E64" s="38"/>
      <c r="F64" s="38"/>
    </row>
    <row r="65" spans="2:6" x14ac:dyDescent="0.15">
      <c r="B65" s="38"/>
      <c r="C65" s="38"/>
      <c r="D65" s="38"/>
      <c r="E65" s="38"/>
      <c r="F65" s="38"/>
    </row>
    <row r="66" spans="2:6" x14ac:dyDescent="0.15">
      <c r="B66" s="38"/>
      <c r="C66" s="38"/>
      <c r="D66" s="38"/>
      <c r="E66" s="38"/>
      <c r="F66" s="38"/>
    </row>
    <row r="67" spans="2:6" x14ac:dyDescent="0.15">
      <c r="B67" s="38"/>
      <c r="C67" s="38"/>
      <c r="D67" s="38"/>
      <c r="E67" s="38"/>
      <c r="F67" s="38"/>
    </row>
    <row r="68" spans="2:6" x14ac:dyDescent="0.15">
      <c r="B68" s="38"/>
      <c r="C68" s="38"/>
      <c r="D68" s="38"/>
      <c r="E68" s="38"/>
      <c r="F68" s="38"/>
    </row>
    <row r="69" spans="2:6" x14ac:dyDescent="0.15">
      <c r="B69" s="38"/>
      <c r="C69" s="38"/>
      <c r="D69" s="38"/>
      <c r="E69" s="38"/>
      <c r="F69" s="38"/>
    </row>
    <row r="70" spans="2:6" x14ac:dyDescent="0.15">
      <c r="B70" s="38"/>
      <c r="C70" s="38"/>
      <c r="D70" s="38"/>
      <c r="E70" s="38"/>
      <c r="F70" s="38"/>
    </row>
    <row r="71" spans="2:6" x14ac:dyDescent="0.15">
      <c r="B71" s="38"/>
      <c r="C71" s="38"/>
      <c r="D71" s="38"/>
      <c r="E71" s="38"/>
      <c r="F71" s="38"/>
    </row>
    <row r="72" spans="2:6" x14ac:dyDescent="0.15">
      <c r="B72" s="38"/>
      <c r="C72" s="38"/>
      <c r="D72" s="38"/>
      <c r="E72" s="38"/>
      <c r="F72" s="38"/>
    </row>
    <row r="73" spans="2:6" x14ac:dyDescent="0.15">
      <c r="B73" s="38"/>
      <c r="C73" s="38"/>
      <c r="D73" s="38"/>
      <c r="E73" s="38"/>
      <c r="F73" s="38"/>
    </row>
    <row r="74" spans="2:6" x14ac:dyDescent="0.15">
      <c r="B74" s="38"/>
      <c r="C74" s="38"/>
      <c r="D74" s="38"/>
      <c r="E74" s="38"/>
      <c r="F74" s="38"/>
    </row>
    <row r="75" spans="2:6" x14ac:dyDescent="0.15">
      <c r="B75" s="38"/>
      <c r="C75" s="38"/>
      <c r="D75" s="38"/>
      <c r="E75" s="38"/>
      <c r="F75" s="38"/>
    </row>
    <row r="76" spans="2:6" x14ac:dyDescent="0.15">
      <c r="B76" s="38"/>
      <c r="C76" s="38"/>
      <c r="D76" s="38"/>
      <c r="E76" s="38"/>
      <c r="F76" s="38"/>
    </row>
    <row r="77" spans="2:6" x14ac:dyDescent="0.15">
      <c r="B77" s="38"/>
      <c r="C77" s="38"/>
      <c r="D77" s="38"/>
      <c r="E77" s="38"/>
      <c r="F77" s="38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4248-C432-40A1-A35B-B9BF9259F3EE}">
  <dimension ref="A1:B7"/>
  <sheetViews>
    <sheetView zoomScale="160" zoomScaleNormal="160" workbookViewId="0">
      <selection activeCell="B2" sqref="B2:B7"/>
    </sheetView>
  </sheetViews>
  <sheetFormatPr defaultRowHeight="13.5" x14ac:dyDescent="0.15"/>
  <cols>
    <col min="1" max="1" width="21.125" style="2" customWidth="1"/>
    <col min="2" max="2" width="18" style="2" customWidth="1"/>
    <col min="3" max="16384" width="9" style="2"/>
  </cols>
  <sheetData>
    <row r="1" spans="1:2" ht="17.25" x14ac:dyDescent="0.15">
      <c r="A1" s="51" t="s">
        <v>215</v>
      </c>
      <c r="B1" s="3" t="s">
        <v>216</v>
      </c>
    </row>
    <row r="2" spans="1:2" ht="15.75" x14ac:dyDescent="0.15">
      <c r="A2" s="52" t="s">
        <v>217</v>
      </c>
      <c r="B2" s="53" t="str">
        <f>REPLACE(A2,4,6,"******")</f>
        <v>446******9060</v>
      </c>
    </row>
    <row r="3" spans="1:2" ht="15.75" x14ac:dyDescent="0.15">
      <c r="A3" s="52" t="s">
        <v>218</v>
      </c>
      <c r="B3" s="53" t="str">
        <f t="shared" ref="B3:B7" si="0">REPLACE(A3,4,6,"******")</f>
        <v>286******0930</v>
      </c>
    </row>
    <row r="4" spans="1:2" ht="15.75" x14ac:dyDescent="0.15">
      <c r="A4" s="52" t="s">
        <v>219</v>
      </c>
      <c r="B4" s="53" t="str">
        <f t="shared" si="0"/>
        <v>442******5692</v>
      </c>
    </row>
    <row r="5" spans="1:2" ht="15.75" x14ac:dyDescent="0.15">
      <c r="A5" s="52" t="s">
        <v>220</v>
      </c>
      <c r="B5" s="53" t="str">
        <f t="shared" si="0"/>
        <v>255******3786</v>
      </c>
    </row>
    <row r="6" spans="1:2" ht="15.75" x14ac:dyDescent="0.15">
      <c r="A6" s="52" t="s">
        <v>221</v>
      </c>
      <c r="B6" s="53" t="str">
        <f t="shared" si="0"/>
        <v>323******6505</v>
      </c>
    </row>
    <row r="7" spans="1:2" ht="15.75" x14ac:dyDescent="0.15">
      <c r="A7" s="52" t="s">
        <v>222</v>
      </c>
      <c r="B7" s="53" t="str">
        <f t="shared" si="0"/>
        <v>321******3846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799E-C769-4B8A-8247-E90D645DCC58}">
  <dimension ref="A1:E8"/>
  <sheetViews>
    <sheetView zoomScale="145" zoomScaleNormal="145" workbookViewId="0">
      <selection activeCell="E2" sqref="E2"/>
    </sheetView>
  </sheetViews>
  <sheetFormatPr defaultRowHeight="14.25" x14ac:dyDescent="0.2"/>
  <cols>
    <col min="1" max="16384" width="9" style="5"/>
  </cols>
  <sheetData>
    <row r="1" spans="1:5" ht="15.75" x14ac:dyDescent="0.25">
      <c r="A1" s="8" t="s">
        <v>15</v>
      </c>
      <c r="B1" s="9" t="s">
        <v>16</v>
      </c>
      <c r="D1" s="9" t="s">
        <v>17</v>
      </c>
      <c r="E1" s="9" t="s">
        <v>16</v>
      </c>
    </row>
    <row r="2" spans="1:5" ht="15.75" x14ac:dyDescent="0.25">
      <c r="A2" s="10" t="s">
        <v>18</v>
      </c>
      <c r="B2" s="11" t="s">
        <v>19</v>
      </c>
      <c r="D2" s="12" t="s">
        <v>20</v>
      </c>
      <c r="E2" s="12"/>
    </row>
    <row r="3" spans="1:5" ht="15.75" x14ac:dyDescent="0.25">
      <c r="A3" s="10" t="s">
        <v>20</v>
      </c>
      <c r="B3" s="11"/>
    </row>
    <row r="4" spans="1:5" ht="15.75" x14ac:dyDescent="0.25">
      <c r="A4" s="10" t="s">
        <v>21</v>
      </c>
      <c r="B4" s="11" t="s">
        <v>22</v>
      </c>
    </row>
    <row r="5" spans="1:5" ht="15.75" x14ac:dyDescent="0.25">
      <c r="A5" s="10" t="s">
        <v>23</v>
      </c>
      <c r="B5" s="11" t="s">
        <v>24</v>
      </c>
    </row>
    <row r="6" spans="1:5" ht="15.75" x14ac:dyDescent="0.25">
      <c r="A6" s="10" t="s">
        <v>25</v>
      </c>
      <c r="B6" s="11"/>
    </row>
    <row r="7" spans="1:5" ht="15.75" x14ac:dyDescent="0.25">
      <c r="A7" s="10" t="s">
        <v>26</v>
      </c>
      <c r="B7" s="11" t="s">
        <v>27</v>
      </c>
    </row>
    <row r="8" spans="1:5" ht="15.75" x14ac:dyDescent="0.25">
      <c r="A8" s="10" t="s">
        <v>28</v>
      </c>
      <c r="B8" s="11" t="s">
        <v>29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4E8F-5B42-4B34-B735-BD1BE9E41184}">
  <dimension ref="A1:C7"/>
  <sheetViews>
    <sheetView zoomScale="205" zoomScaleNormal="205" workbookViewId="0">
      <selection activeCell="C2" sqref="C2:C7"/>
    </sheetView>
  </sheetViews>
  <sheetFormatPr defaultRowHeight="14.25" x14ac:dyDescent="0.2"/>
  <cols>
    <col min="1" max="16384" width="9" style="5"/>
  </cols>
  <sheetData>
    <row r="1" spans="1:3" x14ac:dyDescent="0.2">
      <c r="A1" s="58" t="s">
        <v>171</v>
      </c>
      <c r="B1" s="58" t="s">
        <v>223</v>
      </c>
      <c r="C1" s="58" t="s">
        <v>224</v>
      </c>
    </row>
    <row r="2" spans="1:3" x14ac:dyDescent="0.2">
      <c r="A2" s="58" t="s">
        <v>225</v>
      </c>
      <c r="B2" s="59" t="s">
        <v>226</v>
      </c>
      <c r="C2" s="60">
        <f t="shared" ref="C2:C7" si="0">SUBSTITUTE(B2,".","-")+0</f>
        <v>41580</v>
      </c>
    </row>
    <row r="3" spans="1:3" x14ac:dyDescent="0.2">
      <c r="A3" s="58" t="s">
        <v>227</v>
      </c>
      <c r="B3" s="59" t="s">
        <v>228</v>
      </c>
      <c r="C3" s="60">
        <f t="shared" si="0"/>
        <v>40459</v>
      </c>
    </row>
    <row r="4" spans="1:3" x14ac:dyDescent="0.2">
      <c r="A4" s="58" t="s">
        <v>229</v>
      </c>
      <c r="B4" s="59" t="s">
        <v>230</v>
      </c>
      <c r="C4" s="60">
        <f t="shared" si="0"/>
        <v>41678</v>
      </c>
    </row>
    <row r="5" spans="1:3" x14ac:dyDescent="0.2">
      <c r="A5" s="58" t="s">
        <v>231</v>
      </c>
      <c r="B5" s="59" t="s">
        <v>232</v>
      </c>
      <c r="C5" s="60">
        <f t="shared" si="0"/>
        <v>39506</v>
      </c>
    </row>
    <row r="6" spans="1:3" x14ac:dyDescent="0.2">
      <c r="A6" s="58" t="s">
        <v>233</v>
      </c>
      <c r="B6" s="59" t="s">
        <v>234</v>
      </c>
      <c r="C6" s="60">
        <f t="shared" si="0"/>
        <v>40611</v>
      </c>
    </row>
    <row r="7" spans="1:3" x14ac:dyDescent="0.2">
      <c r="A7" s="58" t="s">
        <v>235</v>
      </c>
      <c r="B7" s="59" t="s">
        <v>236</v>
      </c>
      <c r="C7" s="60">
        <f t="shared" si="0"/>
        <v>42461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7B75-FBD0-468B-AF0C-1176D1C9EDE9}">
  <dimension ref="A1:C3"/>
  <sheetViews>
    <sheetView zoomScale="160" zoomScaleNormal="160" workbookViewId="0">
      <selection activeCell="B3" sqref="B3"/>
    </sheetView>
  </sheetViews>
  <sheetFormatPr defaultRowHeight="14.25" x14ac:dyDescent="0.2"/>
  <cols>
    <col min="1" max="1" width="13.25" style="5" customWidth="1"/>
    <col min="2" max="2" width="16.625" style="5" customWidth="1"/>
    <col min="3" max="3" width="21" style="5" customWidth="1"/>
    <col min="4" max="16384" width="9" style="5"/>
  </cols>
  <sheetData>
    <row r="1" spans="1:3" ht="15.75" x14ac:dyDescent="0.25">
      <c r="A1" s="9" t="s">
        <v>237</v>
      </c>
      <c r="B1" s="9" t="s">
        <v>238</v>
      </c>
      <c r="C1" s="9" t="s">
        <v>239</v>
      </c>
    </row>
    <row r="2" spans="1:3" ht="16.5" x14ac:dyDescent="0.35">
      <c r="A2" s="54">
        <v>43437</v>
      </c>
      <c r="B2" s="55" t="str">
        <f>"开会日期为"&amp;A2</f>
        <v>开会日期为43437</v>
      </c>
      <c r="C2" s="55" t="str">
        <f ca="1">IFERROR(_xlfn.FORMULATEXT(B2),"")</f>
        <v>="开会日期为"&amp;A2</v>
      </c>
    </row>
    <row r="3" spans="1:3" ht="16.5" x14ac:dyDescent="0.35">
      <c r="A3" s="56">
        <v>5.5500000000000001E-2</v>
      </c>
      <c r="B3" s="55" t="str">
        <f>"增长率为:"&amp;A3</f>
        <v>增长率为:0.0555</v>
      </c>
      <c r="C3" s="55" t="str">
        <f ca="1">IFERROR(_xlfn.FORMULATEXT(B3),"")</f>
        <v>="增长率为:"&amp;A3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3045-F2E2-4794-85AB-9E57572289FB}">
  <dimension ref="A1:C3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13.25" style="5" customWidth="1"/>
    <col min="2" max="2" width="21.875" style="5" bestFit="1" customWidth="1"/>
    <col min="3" max="3" width="36.625" style="5" bestFit="1" customWidth="1"/>
    <col min="4" max="16384" width="9" style="5"/>
  </cols>
  <sheetData>
    <row r="1" spans="1:3" ht="15.75" x14ac:dyDescent="0.25">
      <c r="A1" s="9" t="s">
        <v>237</v>
      </c>
      <c r="B1" s="9" t="s">
        <v>238</v>
      </c>
      <c r="C1" s="9" t="s">
        <v>239</v>
      </c>
    </row>
    <row r="2" spans="1:3" ht="16.5" x14ac:dyDescent="0.35">
      <c r="A2" s="54">
        <v>43437</v>
      </c>
      <c r="B2" s="55" t="str">
        <f>"开会日期为"&amp;TEXT(A2,"yyyy-mm-dd")</f>
        <v>开会日期为2018-12-03</v>
      </c>
      <c r="C2" s="55" t="str">
        <f ca="1">IFERROR(_xlfn.FORMULATEXT(B2),"")</f>
        <v>="开会日期为"&amp;TEXT(A2,"yyyy-mm-dd")</v>
      </c>
    </row>
    <row r="3" spans="1:3" ht="16.5" x14ac:dyDescent="0.35">
      <c r="A3" s="56">
        <v>5.5500000000000001E-2</v>
      </c>
      <c r="B3" s="55" t="str">
        <f>"增长率为:"&amp;TEXT(A3,"0.00%")</f>
        <v>增长率为:5.55%</v>
      </c>
      <c r="C3" s="55" t="str">
        <f ca="1">IFERROR(_xlfn.FORMULATEXT(B3),"")</f>
        <v>="增长率为:"&amp;TEXT(A3,"0.00%")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754A-7B29-416F-AD3F-7B66395D9A53}">
  <dimension ref="A1:D6"/>
  <sheetViews>
    <sheetView zoomScale="160" zoomScaleNormal="160" workbookViewId="0">
      <selection activeCell="D2" sqref="D2"/>
    </sheetView>
  </sheetViews>
  <sheetFormatPr defaultRowHeight="15" x14ac:dyDescent="0.15"/>
  <cols>
    <col min="1" max="1" width="9" style="14"/>
    <col min="2" max="2" width="9.125" style="14" customWidth="1"/>
    <col min="3" max="3" width="9.875" style="14" customWidth="1"/>
    <col min="4" max="4" width="19" style="14" customWidth="1"/>
    <col min="5" max="16384" width="9" style="14"/>
  </cols>
  <sheetData>
    <row r="1" spans="1:4" ht="17.25" x14ac:dyDescent="0.15">
      <c r="A1" s="13" t="s">
        <v>30</v>
      </c>
      <c r="B1" s="13" t="s">
        <v>31</v>
      </c>
      <c r="C1" s="13" t="s">
        <v>32</v>
      </c>
      <c r="D1" s="13" t="s">
        <v>33</v>
      </c>
    </row>
    <row r="2" spans="1:4" ht="15.75" x14ac:dyDescent="0.15">
      <c r="A2" s="15" t="s">
        <v>34</v>
      </c>
      <c r="B2" s="16">
        <v>84</v>
      </c>
      <c r="C2" s="16">
        <v>75</v>
      </c>
      <c r="D2" s="17" t="str">
        <f>CONCATENATE(SUM(B2:C2),":",IF(SUM(B2:C2)&gt;150,"录取","不录取"))</f>
        <v>159:录取</v>
      </c>
    </row>
    <row r="3" spans="1:4" ht="15.75" x14ac:dyDescent="0.15">
      <c r="A3" s="15" t="s">
        <v>35</v>
      </c>
      <c r="B3" s="16">
        <v>95</v>
      </c>
      <c r="C3" s="16">
        <v>90</v>
      </c>
      <c r="D3" s="17" t="str">
        <f t="shared" ref="D3:D6" si="0">CONCATENATE(SUM(B3:C3),":",IF(SUM(B3:C3)&gt;150,"录取","不录取"))</f>
        <v>185:录取</v>
      </c>
    </row>
    <row r="4" spans="1:4" ht="15.75" x14ac:dyDescent="0.15">
      <c r="A4" s="15" t="s">
        <v>36</v>
      </c>
      <c r="B4" s="16">
        <v>57</v>
      </c>
      <c r="C4" s="16">
        <v>52</v>
      </c>
      <c r="D4" s="17" t="str">
        <f t="shared" si="0"/>
        <v>109:不录取</v>
      </c>
    </row>
    <row r="5" spans="1:4" ht="15.75" x14ac:dyDescent="0.15">
      <c r="A5" s="15" t="s">
        <v>37</v>
      </c>
      <c r="B5" s="16">
        <v>69</v>
      </c>
      <c r="C5" s="16">
        <v>56</v>
      </c>
      <c r="D5" s="17" t="str">
        <f t="shared" si="0"/>
        <v>125:不录取</v>
      </c>
    </row>
    <row r="6" spans="1:4" ht="15.75" x14ac:dyDescent="0.15">
      <c r="A6" s="15" t="s">
        <v>38</v>
      </c>
      <c r="B6" s="16">
        <v>91</v>
      </c>
      <c r="C6" s="16">
        <v>67</v>
      </c>
      <c r="D6" s="17" t="str">
        <f t="shared" si="0"/>
        <v>158:录取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FE04-0C54-4D31-BC81-CA67BA32C968}">
  <dimension ref="A1:A66"/>
  <sheetViews>
    <sheetView zoomScale="175" zoomScaleNormal="175" workbookViewId="0">
      <selection activeCell="D5" sqref="D5"/>
    </sheetView>
  </sheetViews>
  <sheetFormatPr defaultRowHeight="15" x14ac:dyDescent="0.15"/>
  <cols>
    <col min="1" max="16384" width="9" style="18"/>
  </cols>
  <sheetData>
    <row r="1" spans="1:1" x14ac:dyDescent="0.15">
      <c r="A1" s="18" t="str">
        <f>CHAR(64+ROW(A1))</f>
        <v>A</v>
      </c>
    </row>
    <row r="2" spans="1:1" x14ac:dyDescent="0.15">
      <c r="A2" s="18" t="str">
        <f t="shared" ref="A2:A65" si="0">CHAR(64+ROW(A2))</f>
        <v>B</v>
      </c>
    </row>
    <row r="3" spans="1:1" x14ac:dyDescent="0.15">
      <c r="A3" s="18" t="str">
        <f t="shared" si="0"/>
        <v>C</v>
      </c>
    </row>
    <row r="4" spans="1:1" x14ac:dyDescent="0.15">
      <c r="A4" s="18" t="str">
        <f t="shared" si="0"/>
        <v>D</v>
      </c>
    </row>
    <row r="5" spans="1:1" x14ac:dyDescent="0.15">
      <c r="A5" s="18" t="str">
        <f t="shared" si="0"/>
        <v>E</v>
      </c>
    </row>
    <row r="6" spans="1:1" x14ac:dyDescent="0.15">
      <c r="A6" s="18" t="str">
        <f t="shared" si="0"/>
        <v>F</v>
      </c>
    </row>
    <row r="7" spans="1:1" x14ac:dyDescent="0.15">
      <c r="A7" s="18" t="str">
        <f t="shared" si="0"/>
        <v>G</v>
      </c>
    </row>
    <row r="8" spans="1:1" x14ac:dyDescent="0.15">
      <c r="A8" s="18" t="str">
        <f t="shared" si="0"/>
        <v>H</v>
      </c>
    </row>
    <row r="9" spans="1:1" x14ac:dyDescent="0.15">
      <c r="A9" s="18" t="str">
        <f t="shared" si="0"/>
        <v>I</v>
      </c>
    </row>
    <row r="10" spans="1:1" x14ac:dyDescent="0.15">
      <c r="A10" s="18" t="str">
        <f t="shared" si="0"/>
        <v>J</v>
      </c>
    </row>
    <row r="11" spans="1:1" x14ac:dyDescent="0.15">
      <c r="A11" s="18" t="str">
        <f t="shared" si="0"/>
        <v>K</v>
      </c>
    </row>
    <row r="12" spans="1:1" x14ac:dyDescent="0.15">
      <c r="A12" s="18" t="str">
        <f t="shared" si="0"/>
        <v>L</v>
      </c>
    </row>
    <row r="13" spans="1:1" x14ac:dyDescent="0.15">
      <c r="A13" s="18" t="str">
        <f t="shared" si="0"/>
        <v>M</v>
      </c>
    </row>
    <row r="14" spans="1:1" x14ac:dyDescent="0.15">
      <c r="A14" s="18" t="str">
        <f t="shared" si="0"/>
        <v>N</v>
      </c>
    </row>
    <row r="15" spans="1:1" x14ac:dyDescent="0.15">
      <c r="A15" s="18" t="str">
        <f t="shared" si="0"/>
        <v>O</v>
      </c>
    </row>
    <row r="16" spans="1:1" x14ac:dyDescent="0.15">
      <c r="A16" s="18" t="str">
        <f t="shared" si="0"/>
        <v>P</v>
      </c>
    </row>
    <row r="17" spans="1:1" x14ac:dyDescent="0.15">
      <c r="A17" s="18" t="str">
        <f t="shared" si="0"/>
        <v>Q</v>
      </c>
    </row>
    <row r="18" spans="1:1" x14ac:dyDescent="0.15">
      <c r="A18" s="18" t="str">
        <f t="shared" si="0"/>
        <v>R</v>
      </c>
    </row>
    <row r="19" spans="1:1" x14ac:dyDescent="0.15">
      <c r="A19" s="18" t="str">
        <f t="shared" si="0"/>
        <v>S</v>
      </c>
    </row>
    <row r="20" spans="1:1" x14ac:dyDescent="0.15">
      <c r="A20" s="18" t="str">
        <f t="shared" si="0"/>
        <v>T</v>
      </c>
    </row>
    <row r="21" spans="1:1" x14ac:dyDescent="0.15">
      <c r="A21" s="18" t="str">
        <f t="shared" si="0"/>
        <v>U</v>
      </c>
    </row>
    <row r="22" spans="1:1" x14ac:dyDescent="0.15">
      <c r="A22" s="18" t="str">
        <f t="shared" si="0"/>
        <v>V</v>
      </c>
    </row>
    <row r="23" spans="1:1" x14ac:dyDescent="0.15">
      <c r="A23" s="18" t="str">
        <f t="shared" si="0"/>
        <v>W</v>
      </c>
    </row>
    <row r="24" spans="1:1" x14ac:dyDescent="0.15">
      <c r="A24" s="18" t="str">
        <f t="shared" si="0"/>
        <v>X</v>
      </c>
    </row>
    <row r="25" spans="1:1" x14ac:dyDescent="0.15">
      <c r="A25" s="18" t="str">
        <f t="shared" si="0"/>
        <v>Y</v>
      </c>
    </row>
    <row r="26" spans="1:1" x14ac:dyDescent="0.15">
      <c r="A26" s="18" t="str">
        <f t="shared" si="0"/>
        <v>Z</v>
      </c>
    </row>
    <row r="27" spans="1:1" x14ac:dyDescent="0.15">
      <c r="A27" s="18" t="str">
        <f t="shared" si="0"/>
        <v>[</v>
      </c>
    </row>
    <row r="28" spans="1:1" x14ac:dyDescent="0.15">
      <c r="A28" s="18" t="str">
        <f t="shared" si="0"/>
        <v>\</v>
      </c>
    </row>
    <row r="29" spans="1:1" x14ac:dyDescent="0.15">
      <c r="A29" s="18" t="str">
        <f t="shared" si="0"/>
        <v>]</v>
      </c>
    </row>
    <row r="30" spans="1:1" x14ac:dyDescent="0.15">
      <c r="A30" s="18" t="str">
        <f t="shared" si="0"/>
        <v>^</v>
      </c>
    </row>
    <row r="31" spans="1:1" x14ac:dyDescent="0.15">
      <c r="A31" s="18" t="str">
        <f t="shared" si="0"/>
        <v>_</v>
      </c>
    </row>
    <row r="32" spans="1:1" x14ac:dyDescent="0.15">
      <c r="A32" s="18" t="str">
        <f t="shared" si="0"/>
        <v>`</v>
      </c>
    </row>
    <row r="33" spans="1:1" x14ac:dyDescent="0.15">
      <c r="A33" s="18" t="str">
        <f t="shared" si="0"/>
        <v>a</v>
      </c>
    </row>
    <row r="34" spans="1:1" x14ac:dyDescent="0.15">
      <c r="A34" s="18" t="str">
        <f t="shared" si="0"/>
        <v>b</v>
      </c>
    </row>
    <row r="35" spans="1:1" x14ac:dyDescent="0.15">
      <c r="A35" s="18" t="str">
        <f t="shared" si="0"/>
        <v>c</v>
      </c>
    </row>
    <row r="36" spans="1:1" x14ac:dyDescent="0.15">
      <c r="A36" s="18" t="str">
        <f t="shared" si="0"/>
        <v>d</v>
      </c>
    </row>
    <row r="37" spans="1:1" x14ac:dyDescent="0.15">
      <c r="A37" s="18" t="str">
        <f t="shared" si="0"/>
        <v>e</v>
      </c>
    </row>
    <row r="38" spans="1:1" x14ac:dyDescent="0.15">
      <c r="A38" s="18" t="str">
        <f t="shared" si="0"/>
        <v>f</v>
      </c>
    </row>
    <row r="39" spans="1:1" x14ac:dyDescent="0.15">
      <c r="A39" s="18" t="str">
        <f t="shared" si="0"/>
        <v>g</v>
      </c>
    </row>
    <row r="40" spans="1:1" x14ac:dyDescent="0.15">
      <c r="A40" s="18" t="str">
        <f t="shared" si="0"/>
        <v>h</v>
      </c>
    </row>
    <row r="41" spans="1:1" x14ac:dyDescent="0.15">
      <c r="A41" s="18" t="str">
        <f t="shared" si="0"/>
        <v>i</v>
      </c>
    </row>
    <row r="42" spans="1:1" x14ac:dyDescent="0.15">
      <c r="A42" s="18" t="str">
        <f t="shared" si="0"/>
        <v>j</v>
      </c>
    </row>
    <row r="43" spans="1:1" x14ac:dyDescent="0.15">
      <c r="A43" s="18" t="str">
        <f t="shared" si="0"/>
        <v>k</v>
      </c>
    </row>
    <row r="44" spans="1:1" x14ac:dyDescent="0.15">
      <c r="A44" s="18" t="str">
        <f t="shared" si="0"/>
        <v>l</v>
      </c>
    </row>
    <row r="45" spans="1:1" x14ac:dyDescent="0.15">
      <c r="A45" s="18" t="str">
        <f t="shared" si="0"/>
        <v>m</v>
      </c>
    </row>
    <row r="46" spans="1:1" x14ac:dyDescent="0.15">
      <c r="A46" s="18" t="str">
        <f t="shared" si="0"/>
        <v>n</v>
      </c>
    </row>
    <row r="47" spans="1:1" x14ac:dyDescent="0.15">
      <c r="A47" s="18" t="str">
        <f t="shared" si="0"/>
        <v>o</v>
      </c>
    </row>
    <row r="48" spans="1:1" x14ac:dyDescent="0.15">
      <c r="A48" s="18" t="str">
        <f t="shared" si="0"/>
        <v>p</v>
      </c>
    </row>
    <row r="49" spans="1:1" x14ac:dyDescent="0.15">
      <c r="A49" s="18" t="str">
        <f t="shared" si="0"/>
        <v>q</v>
      </c>
    </row>
    <row r="50" spans="1:1" x14ac:dyDescent="0.15">
      <c r="A50" s="18" t="str">
        <f t="shared" si="0"/>
        <v>r</v>
      </c>
    </row>
    <row r="51" spans="1:1" x14ac:dyDescent="0.15">
      <c r="A51" s="18" t="str">
        <f t="shared" si="0"/>
        <v>s</v>
      </c>
    </row>
    <row r="52" spans="1:1" x14ac:dyDescent="0.15">
      <c r="A52" s="18" t="str">
        <f t="shared" si="0"/>
        <v>t</v>
      </c>
    </row>
    <row r="53" spans="1:1" x14ac:dyDescent="0.15">
      <c r="A53" s="18" t="str">
        <f t="shared" si="0"/>
        <v>u</v>
      </c>
    </row>
    <row r="54" spans="1:1" x14ac:dyDescent="0.15">
      <c r="A54" s="18" t="str">
        <f t="shared" si="0"/>
        <v>v</v>
      </c>
    </row>
    <row r="55" spans="1:1" x14ac:dyDescent="0.15">
      <c r="A55" s="18" t="str">
        <f t="shared" si="0"/>
        <v>w</v>
      </c>
    </row>
    <row r="56" spans="1:1" x14ac:dyDescent="0.15">
      <c r="A56" s="18" t="str">
        <f t="shared" si="0"/>
        <v>x</v>
      </c>
    </row>
    <row r="57" spans="1:1" x14ac:dyDescent="0.15">
      <c r="A57" s="18" t="str">
        <f t="shared" si="0"/>
        <v>y</v>
      </c>
    </row>
    <row r="58" spans="1:1" x14ac:dyDescent="0.15">
      <c r="A58" s="18" t="str">
        <f t="shared" si="0"/>
        <v>z</v>
      </c>
    </row>
    <row r="59" spans="1:1" x14ac:dyDescent="0.15">
      <c r="A59" s="18" t="str">
        <f t="shared" si="0"/>
        <v>{</v>
      </c>
    </row>
    <row r="60" spans="1:1" x14ac:dyDescent="0.15">
      <c r="A60" s="18" t="str">
        <f t="shared" si="0"/>
        <v>|</v>
      </c>
    </row>
    <row r="61" spans="1:1" x14ac:dyDescent="0.15">
      <c r="A61" s="18" t="str">
        <f t="shared" si="0"/>
        <v>}</v>
      </c>
    </row>
    <row r="62" spans="1:1" x14ac:dyDescent="0.15">
      <c r="A62" s="18" t="str">
        <f t="shared" si="0"/>
        <v>~</v>
      </c>
    </row>
    <row r="63" spans="1:1" x14ac:dyDescent="0.15">
      <c r="A63" s="18" t="str">
        <f t="shared" si="0"/>
        <v></v>
      </c>
    </row>
    <row r="64" spans="1:1" x14ac:dyDescent="0.15">
      <c r="A64" s="18" t="str">
        <f t="shared" si="0"/>
        <v></v>
      </c>
    </row>
    <row r="65" spans="1:1" x14ac:dyDescent="0.15">
      <c r="A65" s="18" t="str">
        <f t="shared" si="0"/>
        <v xml:space="preserve"> </v>
      </c>
    </row>
    <row r="66" spans="1:1" x14ac:dyDescent="0.15">
      <c r="A66" s="18" t="str">
        <f t="shared" ref="A66" si="1">CHAR(64+ROW(A66))</f>
        <v xml:space="preserve"> 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993-5E04-49A0-ABFE-1C23B1D361B2}">
  <dimension ref="A1:C9"/>
  <sheetViews>
    <sheetView zoomScale="145" zoomScaleNormal="145" workbookViewId="0">
      <selection activeCell="C3" sqref="C3"/>
    </sheetView>
  </sheetViews>
  <sheetFormatPr defaultColWidth="8" defaultRowHeight="12.75" x14ac:dyDescent="0.2"/>
  <cols>
    <col min="1" max="1" width="15.25" style="21" bestFit="1" customWidth="1"/>
    <col min="2" max="3" width="9.125" style="21" customWidth="1"/>
    <col min="4" max="16384" width="8" style="21"/>
  </cols>
  <sheetData>
    <row r="1" spans="1:3" ht="17.25" x14ac:dyDescent="0.3">
      <c r="A1" s="19"/>
      <c r="B1" s="20" t="s">
        <v>39</v>
      </c>
      <c r="C1" s="20" t="s">
        <v>40</v>
      </c>
    </row>
    <row r="2" spans="1:3" ht="15" x14ac:dyDescent="0.25">
      <c r="A2" s="22" t="s">
        <v>41</v>
      </c>
      <c r="B2" s="23">
        <f>LEN(A2)</f>
        <v>2</v>
      </c>
      <c r="C2" s="23">
        <f>LENB(A2)</f>
        <v>4</v>
      </c>
    </row>
    <row r="3" spans="1:3" ht="15" x14ac:dyDescent="0.25">
      <c r="A3" s="22" t="s">
        <v>42</v>
      </c>
      <c r="B3" s="23">
        <f t="shared" ref="B3:B9" si="0">LEN(A3)</f>
        <v>2</v>
      </c>
      <c r="C3" s="23">
        <f t="shared" ref="C3:C9" si="1">LENB(A3)</f>
        <v>4</v>
      </c>
    </row>
    <row r="4" spans="1:3" ht="15" x14ac:dyDescent="0.25">
      <c r="A4" s="24" t="s">
        <v>43</v>
      </c>
      <c r="B4" s="23">
        <f t="shared" si="0"/>
        <v>4</v>
      </c>
      <c r="C4" s="23">
        <f t="shared" si="1"/>
        <v>4</v>
      </c>
    </row>
    <row r="5" spans="1:3" ht="15" x14ac:dyDescent="0.25">
      <c r="A5" s="24" t="s">
        <v>44</v>
      </c>
      <c r="B5" s="23">
        <f t="shared" si="0"/>
        <v>3</v>
      </c>
      <c r="C5" s="23">
        <f t="shared" si="1"/>
        <v>3</v>
      </c>
    </row>
    <row r="6" spans="1:3" ht="15" x14ac:dyDescent="0.25">
      <c r="A6" s="24" t="s">
        <v>45</v>
      </c>
      <c r="B6" s="23">
        <f t="shared" si="0"/>
        <v>13</v>
      </c>
      <c r="C6" s="23">
        <f t="shared" si="1"/>
        <v>13</v>
      </c>
    </row>
    <row r="7" spans="1:3" ht="15" x14ac:dyDescent="0.25">
      <c r="A7" s="24" t="s">
        <v>46</v>
      </c>
      <c r="B7" s="23">
        <f t="shared" si="0"/>
        <v>5</v>
      </c>
      <c r="C7" s="23">
        <f t="shared" si="1"/>
        <v>5</v>
      </c>
    </row>
    <row r="8" spans="1:3" ht="15" x14ac:dyDescent="0.25">
      <c r="A8" s="24" t="s">
        <v>47</v>
      </c>
      <c r="B8" s="23">
        <f t="shared" si="0"/>
        <v>7</v>
      </c>
      <c r="C8" s="23">
        <f t="shared" si="1"/>
        <v>7</v>
      </c>
    </row>
    <row r="9" spans="1:3" ht="15" x14ac:dyDescent="0.25">
      <c r="A9" s="21" t="s">
        <v>48</v>
      </c>
      <c r="B9" s="23">
        <f t="shared" si="0"/>
        <v>3</v>
      </c>
      <c r="C9" s="23">
        <f t="shared" si="1"/>
        <v>3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281B-E1A2-4779-8DCB-55954031C9C5}">
  <dimension ref="A1:D4"/>
  <sheetViews>
    <sheetView zoomScale="160" zoomScaleNormal="160" workbookViewId="0">
      <selection activeCell="D1" sqref="D1:D4"/>
    </sheetView>
  </sheetViews>
  <sheetFormatPr defaultRowHeight="13.5" x14ac:dyDescent="0.15"/>
  <cols>
    <col min="1" max="16384" width="9" style="2"/>
  </cols>
  <sheetData>
    <row r="1" spans="1:4" ht="15" x14ac:dyDescent="0.15">
      <c r="A1" s="1" t="s">
        <v>49</v>
      </c>
      <c r="B1" s="1" t="s">
        <v>50</v>
      </c>
      <c r="C1" s="1" t="b">
        <f>A1=B1</f>
        <v>1</v>
      </c>
      <c r="D1" s="1" t="b">
        <f>EXACT(A1,B1)</f>
        <v>0</v>
      </c>
    </row>
    <row r="2" spans="1:4" ht="15" x14ac:dyDescent="0.15">
      <c r="A2" s="1" t="s">
        <v>51</v>
      </c>
      <c r="B2" s="1" t="s">
        <v>52</v>
      </c>
      <c r="C2" s="1" t="b">
        <f t="shared" ref="C2:C4" si="0">A2=B2</f>
        <v>1</v>
      </c>
      <c r="D2" s="1" t="b">
        <f t="shared" ref="D2:D4" si="1">EXACT(A2,B2)</f>
        <v>0</v>
      </c>
    </row>
    <row r="3" spans="1:4" ht="15" x14ac:dyDescent="0.15">
      <c r="A3" s="1" t="s">
        <v>53</v>
      </c>
      <c r="B3" s="1" t="s">
        <v>54</v>
      </c>
      <c r="C3" s="1" t="b">
        <f t="shared" si="0"/>
        <v>0</v>
      </c>
      <c r="D3" s="1" t="b">
        <f t="shared" si="1"/>
        <v>0</v>
      </c>
    </row>
    <row r="4" spans="1:4" ht="15" x14ac:dyDescent="0.15">
      <c r="A4" s="1" t="s">
        <v>55</v>
      </c>
      <c r="B4" s="1" t="s">
        <v>55</v>
      </c>
      <c r="C4" s="1" t="b">
        <f t="shared" si="0"/>
        <v>1</v>
      </c>
      <c r="D4" s="1" t="b">
        <f t="shared" si="1"/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7A34-1112-4488-B1D3-B9F094F53948}">
  <dimension ref="A1:C13"/>
  <sheetViews>
    <sheetView zoomScale="140" zoomScaleNormal="140" workbookViewId="0">
      <selection activeCell="D7" sqref="D7"/>
    </sheetView>
  </sheetViews>
  <sheetFormatPr defaultRowHeight="15" x14ac:dyDescent="0.15"/>
  <cols>
    <col min="1" max="1" width="14.375" style="26" bestFit="1" customWidth="1"/>
    <col min="2" max="2" width="17.5" style="26" customWidth="1"/>
    <col min="3" max="3" width="19.75" style="26" customWidth="1"/>
    <col min="4" max="16384" width="9" style="27"/>
  </cols>
  <sheetData>
    <row r="1" spans="1:3" x14ac:dyDescent="0.2">
      <c r="A1" s="21" t="s">
        <v>43</v>
      </c>
      <c r="B1" s="26" t="str">
        <f>UPPER(A1)</f>
        <v>AUDI</v>
      </c>
      <c r="C1" s="26" t="str">
        <f>LOWER(A1)</f>
        <v>audi</v>
      </c>
    </row>
    <row r="2" spans="1:3" x14ac:dyDescent="0.2">
      <c r="A2" s="21" t="s">
        <v>44</v>
      </c>
      <c r="B2" s="26" t="str">
        <f t="shared" ref="B2:B13" si="0">UPPER(A2)</f>
        <v>BMW</v>
      </c>
      <c r="C2" s="26" t="str">
        <f t="shared" ref="C2:C13" si="1">LOWER(A2)</f>
        <v>bmw</v>
      </c>
    </row>
    <row r="3" spans="1:3" x14ac:dyDescent="0.2">
      <c r="A3" s="21" t="s">
        <v>112</v>
      </c>
      <c r="B3" s="26" t="str">
        <f t="shared" si="0"/>
        <v>MERCEDES-BENZZ</v>
      </c>
      <c r="C3" s="26" t="str">
        <f t="shared" si="1"/>
        <v>mercedes-benzz</v>
      </c>
    </row>
    <row r="4" spans="1:3" x14ac:dyDescent="0.2">
      <c r="A4" s="21" t="s">
        <v>46</v>
      </c>
      <c r="B4" s="26" t="str">
        <f t="shared" si="0"/>
        <v>HONDA</v>
      </c>
      <c r="C4" s="26" t="str">
        <f t="shared" si="1"/>
        <v>honda</v>
      </c>
    </row>
    <row r="5" spans="1:3" x14ac:dyDescent="0.2">
      <c r="A5" s="21" t="s">
        <v>47</v>
      </c>
      <c r="B5" s="26" t="str">
        <f t="shared" si="0"/>
        <v>PEUGEOT</v>
      </c>
      <c r="C5" s="26" t="str">
        <f t="shared" si="1"/>
        <v>peugeot</v>
      </c>
    </row>
    <row r="6" spans="1:3" x14ac:dyDescent="0.2">
      <c r="A6" s="21" t="s">
        <v>113</v>
      </c>
      <c r="B6" s="26" t="str">
        <f t="shared" si="0"/>
        <v>PORSCHE</v>
      </c>
      <c r="C6" s="26" t="str">
        <f t="shared" si="1"/>
        <v>porsche</v>
      </c>
    </row>
    <row r="7" spans="1:3" x14ac:dyDescent="0.2">
      <c r="A7" s="21" t="s">
        <v>114</v>
      </c>
      <c r="B7" s="26" t="str">
        <f t="shared" si="0"/>
        <v>BENTLY</v>
      </c>
      <c r="C7" s="26" t="str">
        <f t="shared" si="1"/>
        <v>bently</v>
      </c>
    </row>
    <row r="8" spans="1:3" x14ac:dyDescent="0.2">
      <c r="A8" s="21" t="s">
        <v>115</v>
      </c>
      <c r="B8" s="26" t="str">
        <f t="shared" si="0"/>
        <v>MAGOTAN</v>
      </c>
      <c r="C8" s="26" t="str">
        <f t="shared" si="1"/>
        <v>magotan</v>
      </c>
    </row>
    <row r="9" spans="1:3" x14ac:dyDescent="0.2">
      <c r="A9" s="21" t="s">
        <v>116</v>
      </c>
      <c r="B9" s="26" t="str">
        <f t="shared" si="0"/>
        <v>TOYOTA</v>
      </c>
      <c r="C9" s="26" t="str">
        <f t="shared" si="1"/>
        <v>toyota</v>
      </c>
    </row>
    <row r="10" spans="1:3" x14ac:dyDescent="0.2">
      <c r="A10" s="21" t="s">
        <v>117</v>
      </c>
      <c r="B10" s="26" t="str">
        <f t="shared" si="0"/>
        <v>FORD</v>
      </c>
      <c r="C10" s="26" t="str">
        <f t="shared" si="1"/>
        <v>ford</v>
      </c>
    </row>
    <row r="11" spans="1:3" x14ac:dyDescent="0.2">
      <c r="A11" s="21" t="s">
        <v>118</v>
      </c>
      <c r="B11" s="26" t="str">
        <f t="shared" si="0"/>
        <v>FERRARI</v>
      </c>
      <c r="C11" s="26" t="str">
        <f t="shared" si="1"/>
        <v>ferrari</v>
      </c>
    </row>
    <row r="12" spans="1:3" x14ac:dyDescent="0.2">
      <c r="A12" s="21" t="s">
        <v>119</v>
      </c>
      <c r="B12" s="26" t="str">
        <f t="shared" si="0"/>
        <v>FIAT</v>
      </c>
      <c r="C12" s="26" t="str">
        <f t="shared" si="1"/>
        <v>fiat</v>
      </c>
    </row>
    <row r="13" spans="1:3" x14ac:dyDescent="0.2">
      <c r="A13" s="21" t="s">
        <v>120</v>
      </c>
      <c r="B13" s="26" t="str">
        <f t="shared" si="0"/>
        <v>CADILLAC</v>
      </c>
      <c r="C13" s="26" t="str">
        <f t="shared" si="1"/>
        <v>cadillac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6A83-63A0-4C86-A1AD-2FC3EC33502C}">
  <dimension ref="A1:F29"/>
  <sheetViews>
    <sheetView zoomScale="145" zoomScaleNormal="145" workbookViewId="0">
      <selection activeCell="D11" sqref="D11"/>
    </sheetView>
  </sheetViews>
  <sheetFormatPr defaultRowHeight="15" x14ac:dyDescent="0.15"/>
  <cols>
    <col min="1" max="3" width="18.875" style="26" bestFit="1" customWidth="1"/>
    <col min="4" max="4" width="21.875" style="26" customWidth="1"/>
    <col min="5" max="5" width="17.5" style="26" customWidth="1"/>
    <col min="6" max="6" width="12.375" style="26" customWidth="1"/>
    <col min="7" max="7" width="18.5" style="27" customWidth="1"/>
    <col min="8" max="16384" width="9" style="27"/>
  </cols>
  <sheetData>
    <row r="1" spans="1:4" ht="18.75" customHeight="1" x14ac:dyDescent="0.15">
      <c r="A1" s="25" t="s">
        <v>56</v>
      </c>
      <c r="B1" s="25" t="s">
        <v>57</v>
      </c>
    </row>
    <row r="2" spans="1:4" x14ac:dyDescent="0.15">
      <c r="A2" s="26" t="s">
        <v>58</v>
      </c>
      <c r="B2" s="26" t="s">
        <v>59</v>
      </c>
      <c r="C2" s="26" t="str">
        <f>A2&amp;" "&amp;B2</f>
        <v>ANDREA ABRAMS</v>
      </c>
      <c r="D2" s="26" t="str">
        <f>PROPER(C2)</f>
        <v>Andrea Abrams</v>
      </c>
    </row>
    <row r="3" spans="1:4" x14ac:dyDescent="0.15">
      <c r="A3" s="26" t="s">
        <v>60</v>
      </c>
      <c r="B3" s="26" t="s">
        <v>61</v>
      </c>
      <c r="C3" s="26" t="str">
        <f t="shared" ref="C3:C29" si="0">A3&amp;" "&amp;B3</f>
        <v>CAROL BIRMAN</v>
      </c>
      <c r="D3" s="26" t="str">
        <f t="shared" ref="D3:D29" si="1">PROPER(C3)</f>
        <v>Carol Birman</v>
      </c>
    </row>
    <row r="4" spans="1:4" x14ac:dyDescent="0.15">
      <c r="A4" s="26" t="s">
        <v>62</v>
      </c>
      <c r="B4" s="26" t="s">
        <v>63</v>
      </c>
      <c r="C4" s="26" t="str">
        <f t="shared" si="0"/>
        <v>MEG BOYLE</v>
      </c>
      <c r="D4" s="26" t="str">
        <f t="shared" si="1"/>
        <v>Meg Boyle</v>
      </c>
    </row>
    <row r="5" spans="1:4" x14ac:dyDescent="0.15">
      <c r="A5" s="26" t="s">
        <v>64</v>
      </c>
      <c r="B5" s="26" t="s">
        <v>65</v>
      </c>
      <c r="C5" s="26" t="str">
        <f t="shared" si="0"/>
        <v>CARLY BUCKLEITNER</v>
      </c>
      <c r="D5" s="26" t="str">
        <f t="shared" si="1"/>
        <v>Carly Buckleitner</v>
      </c>
    </row>
    <row r="6" spans="1:4" x14ac:dyDescent="0.15">
      <c r="A6" s="26" t="s">
        <v>66</v>
      </c>
      <c r="B6" s="26" t="s">
        <v>67</v>
      </c>
      <c r="C6" s="26" t="str">
        <f t="shared" si="0"/>
        <v>ROSANNE COHEN</v>
      </c>
      <c r="D6" s="26" t="str">
        <f t="shared" si="1"/>
        <v>Rosanne Cohen</v>
      </c>
    </row>
    <row r="7" spans="1:4" x14ac:dyDescent="0.15">
      <c r="A7" s="26" t="s">
        <v>68</v>
      </c>
      <c r="B7" s="26" t="s">
        <v>69</v>
      </c>
      <c r="C7" s="26" t="str">
        <f t="shared" si="0"/>
        <v>LOIS COLVIN</v>
      </c>
      <c r="D7" s="26" t="str">
        <f t="shared" si="1"/>
        <v>Lois Colvin</v>
      </c>
    </row>
    <row r="8" spans="1:4" x14ac:dyDescent="0.15">
      <c r="A8" s="26" t="s">
        <v>70</v>
      </c>
      <c r="B8" s="26" t="s">
        <v>71</v>
      </c>
      <c r="C8" s="26" t="str">
        <f t="shared" si="0"/>
        <v>DUKE COULES</v>
      </c>
      <c r="D8" s="26" t="str">
        <f t="shared" si="1"/>
        <v>Duke Coules</v>
      </c>
    </row>
    <row r="9" spans="1:4" x14ac:dyDescent="0.15">
      <c r="A9" s="26" t="s">
        <v>72</v>
      </c>
      <c r="B9" s="26" t="s">
        <v>73</v>
      </c>
      <c r="C9" s="26" t="str">
        <f t="shared" si="0"/>
        <v>KRISHNA DESHPANDE</v>
      </c>
      <c r="D9" s="26" t="str">
        <f t="shared" si="1"/>
        <v>Krishna Deshpande</v>
      </c>
    </row>
    <row r="10" spans="1:4" x14ac:dyDescent="0.15">
      <c r="A10" s="26" t="s">
        <v>74</v>
      </c>
      <c r="B10" s="26" t="s">
        <v>75</v>
      </c>
      <c r="C10" s="26" t="str">
        <f t="shared" si="0"/>
        <v>WENDY DETORRES</v>
      </c>
      <c r="D10" s="26" t="str">
        <f t="shared" si="1"/>
        <v>Wendy Detorres</v>
      </c>
    </row>
    <row r="11" spans="1:4" x14ac:dyDescent="0.15">
      <c r="A11" s="26" t="s">
        <v>76</v>
      </c>
      <c r="B11" s="26" t="s">
        <v>77</v>
      </c>
      <c r="C11" s="26" t="str">
        <f t="shared" si="0"/>
        <v>APARNA DUGAN</v>
      </c>
      <c r="D11" s="26" t="str">
        <f t="shared" si="1"/>
        <v>Aparna Dugan</v>
      </c>
    </row>
    <row r="12" spans="1:4" x14ac:dyDescent="0.15">
      <c r="A12" s="26" t="s">
        <v>78</v>
      </c>
      <c r="B12" s="26" t="s">
        <v>79</v>
      </c>
      <c r="C12" s="26" t="str">
        <f t="shared" si="0"/>
        <v>CHRISTINE FITTS</v>
      </c>
      <c r="D12" s="26" t="str">
        <f t="shared" si="1"/>
        <v>Christine Fitts</v>
      </c>
    </row>
    <row r="13" spans="1:4" x14ac:dyDescent="0.15">
      <c r="A13" s="26" t="s">
        <v>80</v>
      </c>
      <c r="B13" s="26" t="s">
        <v>81</v>
      </c>
      <c r="C13" s="26" t="str">
        <f t="shared" si="0"/>
        <v>LOUAN FITZPATRICK</v>
      </c>
      <c r="D13" s="26" t="str">
        <f t="shared" si="1"/>
        <v>Louan Fitzpatrick</v>
      </c>
    </row>
    <row r="14" spans="1:4" x14ac:dyDescent="0.15">
      <c r="A14" s="26" t="s">
        <v>82</v>
      </c>
      <c r="B14" s="26" t="s">
        <v>83</v>
      </c>
      <c r="C14" s="26" t="str">
        <f t="shared" si="0"/>
        <v>MARIANNE KREANOW</v>
      </c>
      <c r="D14" s="26" t="str">
        <f t="shared" si="1"/>
        <v>Marianne Kreanow</v>
      </c>
    </row>
    <row r="15" spans="1:4" x14ac:dyDescent="0.15">
      <c r="A15" s="26" t="s">
        <v>84</v>
      </c>
      <c r="B15" s="26" t="s">
        <v>85</v>
      </c>
      <c r="C15" s="26" t="str">
        <f t="shared" si="0"/>
        <v>KERRY LEUNG</v>
      </c>
      <c r="D15" s="26" t="str">
        <f t="shared" si="1"/>
        <v>Kerry Leung</v>
      </c>
    </row>
    <row r="16" spans="1:4" x14ac:dyDescent="0.15">
      <c r="A16" s="26" t="s">
        <v>86</v>
      </c>
      <c r="B16" s="26" t="s">
        <v>87</v>
      </c>
      <c r="C16" s="26" t="str">
        <f t="shared" si="0"/>
        <v>KIM MARCIANO</v>
      </c>
      <c r="D16" s="26" t="str">
        <f t="shared" si="1"/>
        <v>Kim Marciano</v>
      </c>
    </row>
    <row r="17" spans="1:4" x14ac:dyDescent="0.15">
      <c r="A17" s="26" t="s">
        <v>88</v>
      </c>
      <c r="B17" s="26" t="s">
        <v>89</v>
      </c>
      <c r="C17" s="26" t="str">
        <f t="shared" si="0"/>
        <v>BROOKE MARONE</v>
      </c>
      <c r="D17" s="26" t="str">
        <f t="shared" si="1"/>
        <v>Brooke Marone</v>
      </c>
    </row>
    <row r="18" spans="1:4" x14ac:dyDescent="0.15">
      <c r="A18" s="26" t="s">
        <v>90</v>
      </c>
      <c r="B18" s="26" t="s">
        <v>91</v>
      </c>
      <c r="C18" s="26" t="str">
        <f t="shared" si="0"/>
        <v>CARL MCINTYRE</v>
      </c>
      <c r="D18" s="26" t="str">
        <f t="shared" si="1"/>
        <v>Carl Mcintyre</v>
      </c>
    </row>
    <row r="19" spans="1:4" x14ac:dyDescent="0.15">
      <c r="A19" s="26" t="s">
        <v>92</v>
      </c>
      <c r="B19" s="26" t="s">
        <v>93</v>
      </c>
      <c r="C19" s="26" t="str">
        <f t="shared" si="0"/>
        <v>JEREMY MEACHAM</v>
      </c>
      <c r="D19" s="26" t="str">
        <f t="shared" si="1"/>
        <v>Jeremy Meacham</v>
      </c>
    </row>
    <row r="20" spans="1:4" x14ac:dyDescent="0.15">
      <c r="A20" s="26" t="s">
        <v>94</v>
      </c>
      <c r="B20" s="26" t="s">
        <v>95</v>
      </c>
      <c r="C20" s="26" t="str">
        <f t="shared" si="0"/>
        <v>BRIAN MINZNER</v>
      </c>
      <c r="D20" s="26" t="str">
        <f t="shared" si="1"/>
        <v>Brian Minzner</v>
      </c>
    </row>
    <row r="21" spans="1:4" x14ac:dyDescent="0.15">
      <c r="A21" s="26" t="s">
        <v>60</v>
      </c>
      <c r="B21" s="26" t="s">
        <v>96</v>
      </c>
      <c r="C21" s="26" t="str">
        <f t="shared" si="0"/>
        <v>CAROL MORE</v>
      </c>
      <c r="D21" s="26" t="str">
        <f t="shared" si="1"/>
        <v>Carol More</v>
      </c>
    </row>
    <row r="22" spans="1:4" x14ac:dyDescent="0.15">
      <c r="A22" s="26" t="s">
        <v>97</v>
      </c>
      <c r="B22" s="26" t="s">
        <v>98</v>
      </c>
      <c r="C22" s="26" t="str">
        <f t="shared" si="0"/>
        <v>KENNETH NOVICK</v>
      </c>
      <c r="D22" s="26" t="str">
        <f t="shared" si="1"/>
        <v>Kenneth Novick</v>
      </c>
    </row>
    <row r="23" spans="1:4" x14ac:dyDescent="0.15">
      <c r="A23" s="26" t="s">
        <v>99</v>
      </c>
      <c r="B23" s="26" t="s">
        <v>100</v>
      </c>
      <c r="C23" s="26" t="str">
        <f t="shared" si="0"/>
        <v>LAURA PHILIPS</v>
      </c>
      <c r="D23" s="26" t="str">
        <f t="shared" si="1"/>
        <v>Laura Philips</v>
      </c>
    </row>
    <row r="24" spans="1:4" x14ac:dyDescent="0.15">
      <c r="A24" s="26" t="s">
        <v>101</v>
      </c>
      <c r="B24" s="26" t="s">
        <v>102</v>
      </c>
      <c r="C24" s="26" t="str">
        <f t="shared" si="0"/>
        <v>JAMES PICKER</v>
      </c>
      <c r="D24" s="26" t="str">
        <f t="shared" si="1"/>
        <v>James Picker</v>
      </c>
    </row>
    <row r="25" spans="1:4" x14ac:dyDescent="0.15">
      <c r="A25" s="26" t="s">
        <v>103</v>
      </c>
      <c r="B25" s="26" t="s">
        <v>104</v>
      </c>
      <c r="C25" s="26" t="str">
        <f t="shared" si="0"/>
        <v>MARC REHAL</v>
      </c>
      <c r="D25" s="26" t="str">
        <f t="shared" si="1"/>
        <v>Marc Rehal</v>
      </c>
    </row>
    <row r="26" spans="1:4" x14ac:dyDescent="0.15">
      <c r="A26" s="26" t="s">
        <v>105</v>
      </c>
      <c r="B26" s="26" t="s">
        <v>106</v>
      </c>
      <c r="C26" s="26" t="str">
        <f t="shared" si="0"/>
        <v>WARREN RICHARDSON</v>
      </c>
      <c r="D26" s="26" t="str">
        <f t="shared" si="1"/>
        <v>Warren Richardson</v>
      </c>
    </row>
    <row r="27" spans="1:4" x14ac:dyDescent="0.15">
      <c r="A27" s="26" t="s">
        <v>101</v>
      </c>
      <c r="B27" s="26" t="s">
        <v>107</v>
      </c>
      <c r="C27" s="26" t="str">
        <f t="shared" si="0"/>
        <v>JAMES SIPES</v>
      </c>
      <c r="D27" s="26" t="str">
        <f t="shared" si="1"/>
        <v>James Sipes</v>
      </c>
    </row>
    <row r="28" spans="1:4" x14ac:dyDescent="0.15">
      <c r="A28" s="26" t="s">
        <v>108</v>
      </c>
      <c r="B28" s="26" t="s">
        <v>109</v>
      </c>
      <c r="C28" s="26" t="str">
        <f t="shared" si="0"/>
        <v>CHAN STRYKER</v>
      </c>
      <c r="D28" s="26" t="str">
        <f t="shared" si="1"/>
        <v>Chan Stryker</v>
      </c>
    </row>
    <row r="29" spans="1:4" x14ac:dyDescent="0.15">
      <c r="A29" s="26" t="s">
        <v>110</v>
      </c>
      <c r="B29" s="26" t="s">
        <v>111</v>
      </c>
      <c r="C29" s="26" t="str">
        <f t="shared" si="0"/>
        <v>PAUL WILSON</v>
      </c>
      <c r="D29" s="26" t="str">
        <f t="shared" si="1"/>
        <v>Paul Wilson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97EE-A063-4C14-9868-C39130AFCA7B}">
  <dimension ref="A1:C25"/>
  <sheetViews>
    <sheetView zoomScale="160" zoomScaleNormal="160" workbookViewId="0">
      <selection activeCell="C2" sqref="C2:C9"/>
    </sheetView>
  </sheetViews>
  <sheetFormatPr defaultRowHeight="15" x14ac:dyDescent="0.25"/>
  <cols>
    <col min="1" max="1" width="14" style="29" customWidth="1"/>
    <col min="2" max="2" width="14.25" style="29" customWidth="1"/>
    <col min="3" max="3" width="18.875" style="29" customWidth="1"/>
    <col min="4" max="4" width="13.25" style="29" bestFit="1" customWidth="1"/>
    <col min="5" max="5" width="29.75" style="29" bestFit="1" customWidth="1"/>
    <col min="6" max="16384" width="9" style="29"/>
  </cols>
  <sheetData>
    <row r="1" spans="1:3" ht="15.75" x14ac:dyDescent="0.25">
      <c r="A1" s="28" t="s">
        <v>123</v>
      </c>
      <c r="B1" s="28" t="s">
        <v>124</v>
      </c>
      <c r="C1" s="28" t="s">
        <v>125</v>
      </c>
    </row>
    <row r="2" spans="1:3" x14ac:dyDescent="0.25">
      <c r="A2" s="30" t="s">
        <v>126</v>
      </c>
      <c r="B2" s="30" t="str">
        <f>LEFT(A2,3)</f>
        <v>010</v>
      </c>
      <c r="C2" s="30" t="str">
        <f>RIGHT(A2,8)</f>
        <v>36080048</v>
      </c>
    </row>
    <row r="3" spans="1:3" x14ac:dyDescent="0.25">
      <c r="A3" s="30" t="s">
        <v>127</v>
      </c>
      <c r="B3" s="30" t="str">
        <f t="shared" ref="B3:B9" si="0">LEFT(A3,3)</f>
        <v>010</v>
      </c>
      <c r="C3" s="30" t="str">
        <f t="shared" ref="C3:C9" si="1">RIGHT(A3,8)</f>
        <v>26229000</v>
      </c>
    </row>
    <row r="4" spans="1:3" x14ac:dyDescent="0.25">
      <c r="A4" s="30" t="s">
        <v>128</v>
      </c>
      <c r="B4" s="30" t="str">
        <f t="shared" si="0"/>
        <v>010</v>
      </c>
      <c r="C4" s="30" t="str">
        <f t="shared" si="1"/>
        <v>16533316</v>
      </c>
    </row>
    <row r="5" spans="1:3" x14ac:dyDescent="0.25">
      <c r="A5" s="30" t="s">
        <v>129</v>
      </c>
      <c r="B5" s="30" t="str">
        <f t="shared" si="0"/>
        <v>010</v>
      </c>
      <c r="C5" s="30" t="str">
        <f t="shared" si="1"/>
        <v>56578950</v>
      </c>
    </row>
    <row r="6" spans="1:3" x14ac:dyDescent="0.25">
      <c r="A6" s="30" t="s">
        <v>130</v>
      </c>
      <c r="B6" s="30" t="str">
        <f t="shared" si="0"/>
        <v>010</v>
      </c>
      <c r="C6" s="30" t="str">
        <f t="shared" si="1"/>
        <v>60596288</v>
      </c>
    </row>
    <row r="7" spans="1:3" x14ac:dyDescent="0.25">
      <c r="A7" s="30" t="s">
        <v>131</v>
      </c>
      <c r="B7" s="30" t="str">
        <f t="shared" si="0"/>
        <v>010</v>
      </c>
      <c r="C7" s="30" t="str">
        <f t="shared" si="1"/>
        <v>66592301</v>
      </c>
    </row>
    <row r="8" spans="1:3" x14ac:dyDescent="0.25">
      <c r="A8" s="30" t="s">
        <v>132</v>
      </c>
      <c r="B8" s="30" t="str">
        <f t="shared" si="0"/>
        <v>010</v>
      </c>
      <c r="C8" s="30" t="str">
        <f t="shared" si="1"/>
        <v>85122281</v>
      </c>
    </row>
    <row r="9" spans="1:3" x14ac:dyDescent="0.25">
      <c r="A9" s="30" t="s">
        <v>133</v>
      </c>
      <c r="B9" s="30" t="str">
        <f t="shared" si="0"/>
        <v>010</v>
      </c>
      <c r="C9" s="30" t="str">
        <f t="shared" si="1"/>
        <v>65122419</v>
      </c>
    </row>
    <row r="10" spans="1:3" x14ac:dyDescent="0.25">
      <c r="A10" s="30"/>
      <c r="B10" s="30"/>
      <c r="C10" s="30"/>
    </row>
    <row r="11" spans="1:3" x14ac:dyDescent="0.25">
      <c r="A11" s="30"/>
      <c r="B11" s="30"/>
      <c r="C11" s="30"/>
    </row>
    <row r="12" spans="1:3" x14ac:dyDescent="0.25">
      <c r="A12" s="30"/>
      <c r="B12" s="30"/>
      <c r="C12" s="30"/>
    </row>
    <row r="13" spans="1:3" x14ac:dyDescent="0.25">
      <c r="A13" s="30"/>
      <c r="B13" s="30"/>
      <c r="C13" s="30"/>
    </row>
    <row r="14" spans="1:3" x14ac:dyDescent="0.25">
      <c r="A14" s="30"/>
      <c r="B14" s="30"/>
      <c r="C14" s="30"/>
    </row>
    <row r="15" spans="1:3" x14ac:dyDescent="0.25">
      <c r="A15" s="30"/>
      <c r="B15" s="30"/>
      <c r="C15" s="30"/>
    </row>
    <row r="16" spans="1:3" x14ac:dyDescent="0.25">
      <c r="A16" s="30"/>
      <c r="B16" s="30"/>
      <c r="C16" s="30"/>
    </row>
    <row r="17" spans="1:3" x14ac:dyDescent="0.25">
      <c r="A17" s="30"/>
      <c r="B17" s="30"/>
      <c r="C17" s="30"/>
    </row>
    <row r="18" spans="1:3" x14ac:dyDescent="0.25">
      <c r="A18" s="30"/>
      <c r="B18" s="30"/>
      <c r="C18" s="30"/>
    </row>
    <row r="19" spans="1:3" x14ac:dyDescent="0.25">
      <c r="A19" s="30"/>
      <c r="B19" s="30"/>
      <c r="C19" s="30"/>
    </row>
    <row r="20" spans="1:3" x14ac:dyDescent="0.25">
      <c r="A20" s="30"/>
      <c r="B20" s="30"/>
      <c r="C20" s="30"/>
    </row>
    <row r="21" spans="1:3" x14ac:dyDescent="0.25">
      <c r="A21" s="30"/>
      <c r="B21" s="30"/>
      <c r="C21" s="30"/>
    </row>
    <row r="22" spans="1:3" x14ac:dyDescent="0.25">
      <c r="A22" s="30"/>
      <c r="B22" s="30"/>
      <c r="C22" s="30"/>
    </row>
    <row r="23" spans="1:3" x14ac:dyDescent="0.25">
      <c r="A23" s="30"/>
      <c r="B23" s="30"/>
      <c r="C23" s="30"/>
    </row>
    <row r="24" spans="1:3" x14ac:dyDescent="0.25">
      <c r="A24" s="30"/>
      <c r="B24" s="30"/>
      <c r="C24" s="30"/>
    </row>
    <row r="25" spans="1:3" x14ac:dyDescent="0.25">
      <c r="A25" s="31"/>
      <c r="B25" s="31"/>
      <c r="C25" s="30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分列与连接</vt:lpstr>
      <vt:lpstr>屏蔽0值</vt:lpstr>
      <vt:lpstr>录取通知</vt:lpstr>
      <vt:lpstr>Char-Code</vt:lpstr>
      <vt:lpstr>Len-Lenb</vt:lpstr>
      <vt:lpstr>exact</vt:lpstr>
      <vt:lpstr>upper-lower</vt:lpstr>
      <vt:lpstr>proper</vt:lpstr>
      <vt:lpstr>left-right</vt:lpstr>
      <vt:lpstr>提取名字</vt:lpstr>
      <vt:lpstr>判断是否迟到</vt:lpstr>
      <vt:lpstr>提取开户行</vt:lpstr>
      <vt:lpstr>空格显示账号</vt:lpstr>
      <vt:lpstr>计算体积</vt:lpstr>
      <vt:lpstr>提取出生日期</vt:lpstr>
      <vt:lpstr>提取性别</vt:lpstr>
      <vt:lpstr>Find-Search</vt:lpstr>
      <vt:lpstr>调整单价</vt:lpstr>
      <vt:lpstr>隐藏账号</vt:lpstr>
      <vt:lpstr>替换日期</vt:lpstr>
      <vt:lpstr>text函数-1</vt:lpstr>
      <vt:lpstr>text函数-2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2018-05-16T12:58:31Z</dcterms:created>
  <dcterms:modified xsi:type="dcterms:W3CDTF">2019-04-12T03:54:35Z</dcterms:modified>
</cp:coreProperties>
</file>