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rade_Three\Fall_Winter\控制理论\Lab4\"/>
    </mc:Choice>
  </mc:AlternateContent>
  <xr:revisionPtr revIDLastSave="0" documentId="13_ncr:1_{0F1ACB88-B7E2-48F4-A7C7-395552E6E442}" xr6:coauthVersionLast="36" xr6:coauthVersionMax="36" xr10:uidLastSave="{00000000-0000-0000-0000-000000000000}"/>
  <bookViews>
    <workbookView xWindow="1008" yWindow="0" windowWidth="16500" windowHeight="6048" xr2:uid="{68E05FD8-A8FF-4848-A324-4CC52A77D2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B39" i="1"/>
  <c r="B40" i="1"/>
  <c r="B41" i="1"/>
  <c r="B42" i="1"/>
  <c r="B43" i="1"/>
  <c r="B44" i="1"/>
  <c r="B45" i="1"/>
  <c r="B46" i="1"/>
  <c r="B47" i="1"/>
  <c r="B48" i="1"/>
  <c r="B37" i="1"/>
  <c r="H44" i="1"/>
  <c r="H45" i="1"/>
  <c r="H46" i="1"/>
  <c r="H47" i="1"/>
  <c r="H48" i="1"/>
  <c r="H43" i="1"/>
  <c r="H37" i="1"/>
  <c r="H38" i="1"/>
  <c r="H39" i="1"/>
  <c r="H40" i="1"/>
  <c r="H41" i="1"/>
  <c r="H42" i="1"/>
  <c r="E41" i="1"/>
  <c r="G38" i="1"/>
  <c r="G39" i="1"/>
  <c r="G40" i="1"/>
  <c r="G41" i="1"/>
  <c r="G42" i="1"/>
  <c r="G43" i="1"/>
  <c r="G44" i="1"/>
  <c r="G45" i="1"/>
  <c r="G46" i="1"/>
  <c r="G47" i="1"/>
  <c r="G48" i="1"/>
  <c r="G37" i="1"/>
  <c r="G3" i="1" s="1"/>
  <c r="F38" i="1"/>
  <c r="F39" i="1"/>
  <c r="F40" i="1"/>
  <c r="F41" i="1"/>
  <c r="F42" i="1"/>
  <c r="F43" i="1"/>
  <c r="F44" i="1"/>
  <c r="F45" i="1"/>
  <c r="F46" i="1"/>
  <c r="F47" i="1"/>
  <c r="F48" i="1"/>
  <c r="F37" i="1"/>
  <c r="E38" i="1"/>
  <c r="E39" i="1"/>
  <c r="E40" i="1"/>
  <c r="E42" i="1"/>
  <c r="E43" i="1"/>
  <c r="E44" i="1"/>
  <c r="E45" i="1"/>
  <c r="E46" i="1"/>
  <c r="E47" i="1"/>
  <c r="E48" i="1"/>
  <c r="E37" i="1"/>
  <c r="E19" i="1"/>
  <c r="H19" i="1" s="1"/>
  <c r="E1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  <c r="H13" i="1"/>
  <c r="H17" i="1"/>
  <c r="H21" i="1"/>
  <c r="H25" i="1"/>
  <c r="H2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" i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E14" i="1"/>
  <c r="H14" i="1" s="1"/>
  <c r="E15" i="1"/>
  <c r="H15" i="1" s="1"/>
  <c r="H16" i="1"/>
  <c r="E17" i="1"/>
  <c r="E18" i="1"/>
  <c r="H18" i="1" s="1"/>
  <c r="E20" i="1"/>
  <c r="H20" i="1" s="1"/>
  <c r="E21" i="1"/>
  <c r="E22" i="1"/>
  <c r="H22" i="1" s="1"/>
  <c r="E23" i="1"/>
  <c r="H23" i="1" s="1"/>
  <c r="E24" i="1"/>
  <c r="H24" i="1" s="1"/>
  <c r="E25" i="1"/>
  <c r="E26" i="1"/>
  <c r="H26" i="1" s="1"/>
  <c r="E27" i="1"/>
  <c r="H27" i="1" s="1"/>
  <c r="E28" i="1"/>
  <c r="H28" i="1" s="1"/>
  <c r="E29" i="1"/>
  <c r="E3" i="1"/>
  <c r="H3" i="1" s="1"/>
</calcChain>
</file>

<file path=xl/sharedStrings.xml><?xml version="1.0" encoding="utf-8"?>
<sst xmlns="http://schemas.openxmlformats.org/spreadsheetml/2006/main" count="20" uniqueCount="13">
  <si>
    <t>RC网络特性</t>
    <phoneticPr fontId="1" type="noConversion"/>
  </si>
  <si>
    <t>Hz</t>
    <phoneticPr fontId="1" type="noConversion"/>
  </si>
  <si>
    <t>2Xm(V)</t>
    <phoneticPr fontId="1" type="noConversion"/>
  </si>
  <si>
    <t>2Ym(V)</t>
    <phoneticPr fontId="1" type="noConversion"/>
  </si>
  <si>
    <t>2Y0(V)</t>
    <phoneticPr fontId="1" type="noConversion"/>
  </si>
  <si>
    <t>w(rad/s)</t>
    <phoneticPr fontId="1" type="noConversion"/>
  </si>
  <si>
    <t>L(w)</t>
    <phoneticPr fontId="1" type="noConversion"/>
  </si>
  <si>
    <t>φ(w)</t>
    <phoneticPr fontId="1" type="noConversion"/>
  </si>
  <si>
    <t>Y0(V)</t>
    <phoneticPr fontId="1" type="noConversion"/>
  </si>
  <si>
    <t>logf</t>
    <phoneticPr fontId="1" type="noConversion"/>
  </si>
  <si>
    <t>Modified</t>
    <phoneticPr fontId="1" type="noConversion"/>
  </si>
  <si>
    <t>F</t>
    <phoneticPr fontId="1" type="noConversion"/>
  </si>
  <si>
    <t>logF(hz)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</si>
</sst>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L(w)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Sheet1!$B$3:$B$29</c:f>
              <c:numCache>
                <c:formatCode>General</c:formatCode>
                <c:ptCount val="27"/>
                <c:pt idx="0">
                  <c:v>1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1.6989700043360187</c:v>
                </c:pt>
                <c:pt idx="5">
                  <c:v>1.7781512503836436</c:v>
                </c:pt>
                <c:pt idx="6">
                  <c:v>1.8450980400142569</c:v>
                </c:pt>
                <c:pt idx="7">
                  <c:v>1.9030899869919435</c:v>
                </c:pt>
                <c:pt idx="8">
                  <c:v>1.954242509439325</c:v>
                </c:pt>
                <c:pt idx="9">
                  <c:v>2</c:v>
                </c:pt>
                <c:pt idx="10">
                  <c:v>2.0413926851582249</c:v>
                </c:pt>
                <c:pt idx="11">
                  <c:v>2.1760912590556813</c:v>
                </c:pt>
                <c:pt idx="12">
                  <c:v>2.3010299956639813</c:v>
                </c:pt>
                <c:pt idx="13">
                  <c:v>2.4771212547196626</c:v>
                </c:pt>
                <c:pt idx="14">
                  <c:v>2.6020599913279625</c:v>
                </c:pt>
                <c:pt idx="15">
                  <c:v>2.6989700043360187</c:v>
                </c:pt>
                <c:pt idx="16">
                  <c:v>2.8450980400142569</c:v>
                </c:pt>
                <c:pt idx="17">
                  <c:v>2.9030899869919438</c:v>
                </c:pt>
                <c:pt idx="18">
                  <c:v>3</c:v>
                </c:pt>
                <c:pt idx="19">
                  <c:v>3.3010299956639813</c:v>
                </c:pt>
                <c:pt idx="20">
                  <c:v>3.4771212547196626</c:v>
                </c:pt>
                <c:pt idx="21">
                  <c:v>3.6989700043360187</c:v>
                </c:pt>
                <c:pt idx="22">
                  <c:v>3.8450980400142569</c:v>
                </c:pt>
                <c:pt idx="23">
                  <c:v>4</c:v>
                </c:pt>
                <c:pt idx="24">
                  <c:v>4.3010299956639813</c:v>
                </c:pt>
                <c:pt idx="25">
                  <c:v>4.6020599913279625</c:v>
                </c:pt>
                <c:pt idx="26">
                  <c:v>5</c:v>
                </c:pt>
              </c:numCache>
            </c:numRef>
          </c:xVal>
          <c:yVal>
            <c:numRef>
              <c:f>Sheet1!$G$3:$G$29</c:f>
              <c:numCache>
                <c:formatCode>General</c:formatCode>
                <c:ptCount val="27"/>
                <c:pt idx="0">
                  <c:v>0</c:v>
                </c:pt>
                <c:pt idx="1">
                  <c:v>-6.6558866978549944E-2</c:v>
                </c:pt>
                <c:pt idx="2">
                  <c:v>-0.27145614378547739</c:v>
                </c:pt>
                <c:pt idx="3">
                  <c:v>-0.55167043264177085</c:v>
                </c:pt>
                <c:pt idx="4">
                  <c:v>-1.1795571991867562</c:v>
                </c:pt>
                <c:pt idx="5">
                  <c:v>-1.5699571138237318</c:v>
                </c:pt>
                <c:pt idx="6">
                  <c:v>-2.0760744191191378</c:v>
                </c:pt>
                <c:pt idx="7">
                  <c:v>-2.2515529052692407</c:v>
                </c:pt>
                <c:pt idx="8">
                  <c:v>-2.6135173471251649</c:v>
                </c:pt>
                <c:pt idx="9">
                  <c:v>-2.9912242303326404</c:v>
                </c:pt>
                <c:pt idx="10">
                  <c:v>-3.2856893667467668</c:v>
                </c:pt>
                <c:pt idx="11">
                  <c:v>-4.1235325933103084</c:v>
                </c:pt>
                <c:pt idx="12">
                  <c:v>-4.80961721671002</c:v>
                </c:pt>
                <c:pt idx="13">
                  <c:v>-5.3622629892706257</c:v>
                </c:pt>
                <c:pt idx="14">
                  <c:v>-5.4899989624986381</c:v>
                </c:pt>
                <c:pt idx="15">
                  <c:v>-5.6196415130570445</c:v>
                </c:pt>
                <c:pt idx="16">
                  <c:v>-5.4258961649944109</c:v>
                </c:pt>
                <c:pt idx="17">
                  <c:v>-5.3622629892706257</c:v>
                </c:pt>
                <c:pt idx="18">
                  <c:v>-5.112292079291163</c:v>
                </c:pt>
                <c:pt idx="19">
                  <c:v>-3.6423449094470959</c:v>
                </c:pt>
                <c:pt idx="20">
                  <c:v>-2.5216023133421817</c:v>
                </c:pt>
                <c:pt idx="21">
                  <c:v>-1.4075993093801429</c:v>
                </c:pt>
                <c:pt idx="22">
                  <c:v>-0.93797739238968592</c:v>
                </c:pt>
                <c:pt idx="23">
                  <c:v>-0.63843427299663058</c:v>
                </c:pt>
                <c:pt idx="24">
                  <c:v>-0.42036701279013594</c:v>
                </c:pt>
                <c:pt idx="25">
                  <c:v>-0.34887780562417309</c:v>
                </c:pt>
                <c:pt idx="26">
                  <c:v>-0.2076407158744365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1-4571-8E44-137B30FF8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832847"/>
        <c:axId val="750490271"/>
      </c:scatterChart>
      <c:valAx>
        <c:axId val="74283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logF(logHz)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490271"/>
        <c:crosses val="autoZero"/>
        <c:crossBetween val="midCat"/>
      </c:valAx>
      <c:valAx>
        <c:axId val="75049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Magnitude(BD)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283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φ(w)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Sheet1!$B$3:$B$29</c:f>
              <c:numCache>
                <c:formatCode>General</c:formatCode>
                <c:ptCount val="27"/>
                <c:pt idx="0">
                  <c:v>1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1.6989700043360187</c:v>
                </c:pt>
                <c:pt idx="5">
                  <c:v>1.7781512503836436</c:v>
                </c:pt>
                <c:pt idx="6">
                  <c:v>1.8450980400142569</c:v>
                </c:pt>
                <c:pt idx="7">
                  <c:v>1.9030899869919435</c:v>
                </c:pt>
                <c:pt idx="8">
                  <c:v>1.954242509439325</c:v>
                </c:pt>
                <c:pt idx="9">
                  <c:v>2</c:v>
                </c:pt>
                <c:pt idx="10">
                  <c:v>2.0413926851582249</c:v>
                </c:pt>
                <c:pt idx="11">
                  <c:v>2.1760912590556813</c:v>
                </c:pt>
                <c:pt idx="12">
                  <c:v>2.3010299956639813</c:v>
                </c:pt>
                <c:pt idx="13">
                  <c:v>2.4771212547196626</c:v>
                </c:pt>
                <c:pt idx="14">
                  <c:v>2.6020599913279625</c:v>
                </c:pt>
                <c:pt idx="15">
                  <c:v>2.6989700043360187</c:v>
                </c:pt>
                <c:pt idx="16">
                  <c:v>2.8450980400142569</c:v>
                </c:pt>
                <c:pt idx="17">
                  <c:v>2.9030899869919438</c:v>
                </c:pt>
                <c:pt idx="18">
                  <c:v>3</c:v>
                </c:pt>
                <c:pt idx="19">
                  <c:v>3.3010299956639813</c:v>
                </c:pt>
                <c:pt idx="20">
                  <c:v>3.4771212547196626</c:v>
                </c:pt>
                <c:pt idx="21">
                  <c:v>3.6989700043360187</c:v>
                </c:pt>
                <c:pt idx="22">
                  <c:v>3.8450980400142569</c:v>
                </c:pt>
                <c:pt idx="23">
                  <c:v>4</c:v>
                </c:pt>
                <c:pt idx="24">
                  <c:v>4.3010299956639813</c:v>
                </c:pt>
                <c:pt idx="25">
                  <c:v>4.6020599913279625</c:v>
                </c:pt>
                <c:pt idx="26">
                  <c:v>5</c:v>
                </c:pt>
              </c:numCache>
            </c:numRef>
          </c:xVal>
          <c:yVal>
            <c:numRef>
              <c:f>Sheet1!$H$3:$H$29</c:f>
              <c:numCache>
                <c:formatCode>General</c:formatCode>
                <c:ptCount val="27"/>
                <c:pt idx="0">
                  <c:v>0</c:v>
                </c:pt>
                <c:pt idx="1">
                  <c:v>-8.186358719661758</c:v>
                </c:pt>
                <c:pt idx="2">
                  <c:v>-12.741423488770744</c:v>
                </c:pt>
                <c:pt idx="3">
                  <c:v>-13.167838568603491</c:v>
                </c:pt>
                <c:pt idx="4">
                  <c:v>-10.671969801887533</c:v>
                </c:pt>
                <c:pt idx="5">
                  <c:v>-13.134015799635696</c:v>
                </c:pt>
                <c:pt idx="6">
                  <c:v>-11.756166936330105</c:v>
                </c:pt>
                <c:pt idx="7">
                  <c:v>-12.000230171103503</c:v>
                </c:pt>
                <c:pt idx="8">
                  <c:v>-13.683422232090734</c:v>
                </c:pt>
                <c:pt idx="9">
                  <c:v>-14.306438179170383</c:v>
                </c:pt>
                <c:pt idx="10">
                  <c:v>-16.084861711985983</c:v>
                </c:pt>
                <c:pt idx="11">
                  <c:v>-13.565349022681893</c:v>
                </c:pt>
                <c:pt idx="12">
                  <c:v>-15.465102992420881</c:v>
                </c:pt>
                <c:pt idx="13">
                  <c:v>-8.5479589346418088</c:v>
                </c:pt>
                <c:pt idx="14">
                  <c:v>-4.7173372061690024</c:v>
                </c:pt>
                <c:pt idx="15">
                  <c:v>-1.5942253579988788</c:v>
                </c:pt>
                <c:pt idx="16">
                  <c:v>2.3389944698254315</c:v>
                </c:pt>
                <c:pt idx="17">
                  <c:v>3.0966520818295762</c:v>
                </c:pt>
                <c:pt idx="18">
                  <c:v>9.0654158387419805</c:v>
                </c:pt>
                <c:pt idx="19">
                  <c:v>12.166452595901527</c:v>
                </c:pt>
                <c:pt idx="20">
                  <c:v>12.386123257718246</c:v>
                </c:pt>
                <c:pt idx="21">
                  <c:v>10.87239170124106</c:v>
                </c:pt>
                <c:pt idx="22">
                  <c:v>5.1220042745960974</c:v>
                </c:pt>
                <c:pt idx="23">
                  <c:v>5.3991641529376118</c:v>
                </c:pt>
                <c:pt idx="24">
                  <c:v>2.6291773832582424</c:v>
                </c:pt>
                <c:pt idx="25">
                  <c:v>0.86889138034357716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D-4DC5-B8C8-FCC6D9632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220111"/>
        <c:axId val="753232863"/>
      </c:scatterChart>
      <c:valAx>
        <c:axId val="75322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logF(logHz)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232863"/>
        <c:crosses val="autoZero"/>
        <c:crossBetween val="midCat"/>
      </c:valAx>
      <c:valAx>
        <c:axId val="7532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Phase(degree)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22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Sheet1!$G$36</c:f>
              <c:strCache>
                <c:ptCount val="1"/>
                <c:pt idx="0">
                  <c:v>L(w)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Sheet1!$A$37:$A$48</c:f>
              <c:numCache>
                <c:formatCode>General</c:formatCode>
                <c:ptCount val="12"/>
                <c:pt idx="0">
                  <c:v>0.5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1.6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</c:numCache>
            </c:numRef>
          </c:xVal>
          <c:yVal>
            <c:numRef>
              <c:f>Sheet1!$G$37:$G$48</c:f>
              <c:numCache>
                <c:formatCode>General</c:formatCode>
                <c:ptCount val="12"/>
                <c:pt idx="0">
                  <c:v>1.7946285676186604</c:v>
                </c:pt>
                <c:pt idx="1">
                  <c:v>2.7271328094567018</c:v>
                </c:pt>
                <c:pt idx="2">
                  <c:v>2.1595087831643283</c:v>
                </c:pt>
                <c:pt idx="3">
                  <c:v>1.358926341454797</c:v>
                </c:pt>
                <c:pt idx="4">
                  <c:v>0.27359394582385121</c:v>
                </c:pt>
                <c:pt idx="5">
                  <c:v>-0.42726103231051349</c:v>
                </c:pt>
                <c:pt idx="6">
                  <c:v>-1.3505247064569346</c:v>
                </c:pt>
                <c:pt idx="7">
                  <c:v>-2.2027655748362309</c:v>
                </c:pt>
                <c:pt idx="8">
                  <c:v>-4.5535658655416054</c:v>
                </c:pt>
                <c:pt idx="9">
                  <c:v>-6.8972313037723589</c:v>
                </c:pt>
                <c:pt idx="10">
                  <c:v>-18.532965952261982</c:v>
                </c:pt>
                <c:pt idx="11">
                  <c:v>-26.090366470196052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6-438A-9081-DE4E1D44F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07055"/>
        <c:axId val="602413903"/>
      </c:scatterChart>
      <c:valAx>
        <c:axId val="60080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413903"/>
        <c:crosses val="autoZero"/>
        <c:crossBetween val="midCat"/>
      </c:valAx>
      <c:valAx>
        <c:axId val="60241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Magnitude(db)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80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Sheet1!$H$36</c:f>
              <c:strCache>
                <c:ptCount val="1"/>
                <c:pt idx="0">
                  <c:v>φ(w)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Sheet1!$B$37:$B$48</c:f>
              <c:numCache>
                <c:formatCode>General</c:formatCode>
                <c:ptCount val="12"/>
                <c:pt idx="0">
                  <c:v>-0.3010299956639812</c:v>
                </c:pt>
                <c:pt idx="1">
                  <c:v>-0.15490195998574319</c:v>
                </c:pt>
                <c:pt idx="2">
                  <c:v>-9.6910013008056392E-2</c:v>
                </c:pt>
                <c:pt idx="3">
                  <c:v>-4.5757490560675115E-2</c:v>
                </c:pt>
                <c:pt idx="4">
                  <c:v>0</c:v>
                </c:pt>
                <c:pt idx="5">
                  <c:v>4.1392685158225077E-2</c:v>
                </c:pt>
                <c:pt idx="6">
                  <c:v>7.9181246047624818E-2</c:v>
                </c:pt>
                <c:pt idx="7">
                  <c:v>0.11394335230683679</c:v>
                </c:pt>
                <c:pt idx="8">
                  <c:v>0.20411998265592479</c:v>
                </c:pt>
                <c:pt idx="9">
                  <c:v>0.3010299956639812</c:v>
                </c:pt>
                <c:pt idx="10">
                  <c:v>0.69897000433601886</c:v>
                </c:pt>
                <c:pt idx="11">
                  <c:v>0.84509804001425681</c:v>
                </c:pt>
              </c:numCache>
            </c:numRef>
          </c:xVal>
          <c:yVal>
            <c:numRef>
              <c:f>Sheet1!$H$37:$H$48</c:f>
              <c:numCache>
                <c:formatCode>General</c:formatCode>
                <c:ptCount val="12"/>
                <c:pt idx="0">
                  <c:v>-17.263662826615402</c:v>
                </c:pt>
                <c:pt idx="1">
                  <c:v>-37.272706463544921</c:v>
                </c:pt>
                <c:pt idx="2">
                  <c:v>-51.910640535989032</c:v>
                </c:pt>
                <c:pt idx="3">
                  <c:v>-66.716652441003646</c:v>
                </c:pt>
                <c:pt idx="4">
                  <c:v>-62.246257709982522</c:v>
                </c:pt>
                <c:pt idx="5">
                  <c:v>-71.326209744214907</c:v>
                </c:pt>
                <c:pt idx="6">
                  <c:v>-118.6411544911799</c:v>
                </c:pt>
                <c:pt idx="7">
                  <c:v>-133.15514070240977</c:v>
                </c:pt>
                <c:pt idx="8">
                  <c:v>-140.68031430606433</c:v>
                </c:pt>
                <c:pt idx="9">
                  <c:v>-160.8232385332937</c:v>
                </c:pt>
                <c:pt idx="10">
                  <c:v>-161.35423456709361</c:v>
                </c:pt>
                <c:pt idx="11">
                  <c:v>-171.41410840773034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0-401D-AD2D-289B0A6F5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32751"/>
        <c:axId val="928469615"/>
      </c:scatterChart>
      <c:valAx>
        <c:axId val="60973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logF(logHz)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469615"/>
        <c:crosses val="autoZero"/>
        <c:crossBetween val="midCat"/>
      </c:valAx>
      <c:valAx>
        <c:axId val="9284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Phase(degree)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73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548640</xdr:colOff>
      <xdr:row>18</xdr:row>
      <xdr:rowOff>38100</xdr:rowOff>
    </xdr:from>
    <xdr:to>
      <xdr:col>23</xdr:col>
      <xdr:colOff>243840</xdr:colOff>
      <xdr:row>33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D52672F-A23A-43C5-84FC-273667953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317269</xdr:colOff>
      <xdr:row>3</xdr:row>
      <xdr:rowOff>110835</xdr:rowOff>
    </xdr:from>
    <xdr:to>
      <xdr:col>17</xdr:col>
      <xdr:colOff>12469</xdr:colOff>
      <xdr:row>19</xdr:row>
      <xdr:rowOff>49876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E2A9979-3C81-4D89-A991-858EF0B26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</xdr:colOff>
      <xdr:row>37</xdr:row>
      <xdr:rowOff>102870</xdr:rowOff>
    </xdr:from>
    <xdr:to>
      <xdr:col>21</xdr:col>
      <xdr:colOff>308610</xdr:colOff>
      <xdr:row>53</xdr:row>
      <xdr:rowOff>41910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17F8F3E-9EBD-4246-812B-F9E244F6A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224790</xdr:colOff>
      <xdr:row>31</xdr:row>
      <xdr:rowOff>148590</xdr:rowOff>
    </xdr:from>
    <xdr:to>
      <xdr:col>13</xdr:col>
      <xdr:colOff>514350</xdr:colOff>
      <xdr:row>47</xdr:row>
      <xdr:rowOff>87630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5B115C4-AA5D-4511-B96B-1EADBA293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6E74A-9723-4711-97FC-A0824CBB06B6}">
  <dimension ref="A1:O48"/>
  <sheetViews>
    <sheetView tabSelected="1" topLeftCell="F10" zoomScaleNormal="100" workbookViewId="0">
      <selection activeCell="T16" sqref="T16"/>
    </sheetView>
  </sheetViews>
  <sheetFormatPr defaultRowHeight="13.8" x14ac:dyDescent="0.25"/>
  <cols>
    <col min="7" max="7" width="9.10937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</row>
    <row r="2" spans="1:14" x14ac:dyDescent="0.25">
      <c r="A2" t="s">
        <v>1</v>
      </c>
      <c r="B2" t="s">
        <v>9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N2" t="s">
        <v>8</v>
      </c>
    </row>
    <row r="3" spans="1:14" x14ac:dyDescent="0.25">
      <c r="A3">
        <v>10</v>
      </c>
      <c r="B3">
        <f>LOG10(A3)</f>
        <v>1</v>
      </c>
      <c r="C3">
        <v>5.6</v>
      </c>
      <c r="D3">
        <v>5.2</v>
      </c>
      <c r="E3">
        <f>N3*2</f>
        <v>0</v>
      </c>
      <c r="F3">
        <f>2*3.1415926*A3</f>
        <v>62.831851999999998</v>
      </c>
      <c r="G3" t="b">
        <f>G37=20*LOG10(D3/C3)</f>
        <v>0</v>
      </c>
      <c r="H3">
        <f>ASIN(E3/D3)*53</f>
        <v>0</v>
      </c>
      <c r="N3">
        <v>0</v>
      </c>
    </row>
    <row r="4" spans="1:14" x14ac:dyDescent="0.25">
      <c r="A4">
        <v>20</v>
      </c>
      <c r="B4">
        <f>LOG10(A4)</f>
        <v>1.3010299956639813</v>
      </c>
      <c r="C4">
        <v>5.24</v>
      </c>
      <c r="D4">
        <v>5.2</v>
      </c>
      <c r="E4">
        <f>N4*2</f>
        <v>-0.8</v>
      </c>
      <c r="F4">
        <f>2*3.1415926*A4</f>
        <v>125.663704</v>
      </c>
      <c r="G4">
        <f t="shared" ref="G4:G29" si="0">20*LOG10(D4/C4)</f>
        <v>-6.6558866978549944E-2</v>
      </c>
      <c r="H4">
        <f t="shared" ref="H4:H29" si="1">ASIN(E4/D4)*53</f>
        <v>-8.186358719661758</v>
      </c>
      <c r="N4">
        <v>-0.4</v>
      </c>
    </row>
    <row r="5" spans="1:14" x14ac:dyDescent="0.25">
      <c r="A5">
        <v>30</v>
      </c>
      <c r="B5">
        <f>LOG10(A5)</f>
        <v>1.4771212547196624</v>
      </c>
      <c r="C5">
        <v>5.2</v>
      </c>
      <c r="D5">
        <v>5.04</v>
      </c>
      <c r="E5">
        <f>N5*2</f>
        <v>-1.2</v>
      </c>
      <c r="F5">
        <f>2*3.1415926*A5</f>
        <v>188.49555599999999</v>
      </c>
      <c r="G5">
        <f t="shared" si="0"/>
        <v>-0.27145614378547739</v>
      </c>
      <c r="H5">
        <f t="shared" si="1"/>
        <v>-12.741423488770744</v>
      </c>
      <c r="N5">
        <v>-0.6</v>
      </c>
    </row>
    <row r="6" spans="1:14" x14ac:dyDescent="0.25">
      <c r="A6">
        <v>40</v>
      </c>
      <c r="B6">
        <f>LOG10(A6)</f>
        <v>1.6020599913279623</v>
      </c>
      <c r="C6">
        <v>5.2</v>
      </c>
      <c r="D6">
        <v>4.88</v>
      </c>
      <c r="E6">
        <f>N6*2</f>
        <v>-1.2</v>
      </c>
      <c r="F6">
        <f>2*3.1415926*A6</f>
        <v>251.32740799999999</v>
      </c>
      <c r="G6">
        <f t="shared" si="0"/>
        <v>-0.55167043264177085</v>
      </c>
      <c r="H6">
        <f t="shared" si="1"/>
        <v>-13.167838568603491</v>
      </c>
      <c r="N6">
        <v>-0.6</v>
      </c>
    </row>
    <row r="7" spans="1:14" x14ac:dyDescent="0.25">
      <c r="A7">
        <v>50</v>
      </c>
      <c r="B7">
        <f>LOG10(A7)</f>
        <v>1.6989700043360187</v>
      </c>
      <c r="C7">
        <v>5.04</v>
      </c>
      <c r="D7">
        <v>4.4000000000000004</v>
      </c>
      <c r="E7">
        <f>N7*2</f>
        <v>-0.88</v>
      </c>
      <c r="F7">
        <f>2*3.1415926*A7</f>
        <v>314.15926000000002</v>
      </c>
      <c r="G7">
        <f t="shared" si="0"/>
        <v>-1.1795571991867562</v>
      </c>
      <c r="H7">
        <f t="shared" si="1"/>
        <v>-10.671969801887533</v>
      </c>
      <c r="N7">
        <v>-0.44</v>
      </c>
    </row>
    <row r="8" spans="1:14" x14ac:dyDescent="0.25">
      <c r="A8">
        <v>60</v>
      </c>
      <c r="B8">
        <f>LOG10(A8)</f>
        <v>1.7781512503836436</v>
      </c>
      <c r="C8">
        <v>5.08</v>
      </c>
      <c r="D8">
        <v>4.24</v>
      </c>
      <c r="E8">
        <f>N8*2</f>
        <v>-1.04</v>
      </c>
      <c r="F8">
        <f>2*3.1415926*A8</f>
        <v>376.99111199999999</v>
      </c>
      <c r="G8">
        <f t="shared" si="0"/>
        <v>-1.5699571138237318</v>
      </c>
      <c r="H8">
        <f t="shared" si="1"/>
        <v>-13.134015799635696</v>
      </c>
      <c r="N8">
        <v>-0.52</v>
      </c>
    </row>
    <row r="9" spans="1:14" x14ac:dyDescent="0.25">
      <c r="A9">
        <v>70</v>
      </c>
      <c r="B9">
        <f>LOG10(A9)</f>
        <v>1.8450980400142569</v>
      </c>
      <c r="C9">
        <v>5.08</v>
      </c>
      <c r="D9">
        <v>4</v>
      </c>
      <c r="E9">
        <f>N9*2</f>
        <v>-0.88</v>
      </c>
      <c r="F9">
        <f>2*3.1415926*A9</f>
        <v>439.82296400000001</v>
      </c>
      <c r="G9">
        <f t="shared" si="0"/>
        <v>-2.0760744191191378</v>
      </c>
      <c r="H9">
        <f t="shared" si="1"/>
        <v>-11.756166936330105</v>
      </c>
      <c r="N9">
        <v>-0.44</v>
      </c>
    </row>
    <row r="10" spans="1:14" x14ac:dyDescent="0.25">
      <c r="A10">
        <v>80</v>
      </c>
      <c r="B10">
        <f>LOG10(A10)</f>
        <v>1.9030899869919435</v>
      </c>
      <c r="C10">
        <v>5.08</v>
      </c>
      <c r="D10">
        <v>3.92</v>
      </c>
      <c r="E10">
        <f>N10*2</f>
        <v>-0.88</v>
      </c>
      <c r="F10">
        <f>2*3.1415926*A10</f>
        <v>502.65481599999998</v>
      </c>
      <c r="G10">
        <f t="shared" si="0"/>
        <v>-2.2515529052692407</v>
      </c>
      <c r="H10">
        <f t="shared" si="1"/>
        <v>-12.000230171103503</v>
      </c>
      <c r="N10">
        <v>-0.44</v>
      </c>
    </row>
    <row r="11" spans="1:14" x14ac:dyDescent="0.25">
      <c r="A11">
        <v>90</v>
      </c>
      <c r="B11">
        <f>LOG10(A11)</f>
        <v>1.954242509439325</v>
      </c>
      <c r="C11">
        <v>5.08</v>
      </c>
      <c r="D11">
        <v>3.76</v>
      </c>
      <c r="E11">
        <f>N11*2</f>
        <v>-0.96</v>
      </c>
      <c r="F11">
        <f>2*3.1415926*A11</f>
        <v>565.48666800000001</v>
      </c>
      <c r="G11">
        <f t="shared" si="0"/>
        <v>-2.6135173471251649</v>
      </c>
      <c r="H11">
        <f t="shared" si="1"/>
        <v>-13.683422232090734</v>
      </c>
      <c r="N11">
        <v>-0.48</v>
      </c>
    </row>
    <row r="12" spans="1:14" x14ac:dyDescent="0.25">
      <c r="A12">
        <v>100</v>
      </c>
      <c r="B12">
        <f>LOG10(A12)</f>
        <v>2</v>
      </c>
      <c r="C12">
        <v>5.08</v>
      </c>
      <c r="D12">
        <v>3.6</v>
      </c>
      <c r="E12">
        <f>N12*2</f>
        <v>-0.96</v>
      </c>
      <c r="F12">
        <f>2*3.1415926*A12</f>
        <v>628.31852000000003</v>
      </c>
      <c r="G12">
        <f t="shared" si="0"/>
        <v>-2.9912242303326404</v>
      </c>
      <c r="H12">
        <f t="shared" si="1"/>
        <v>-14.306438179170383</v>
      </c>
      <c r="N12">
        <v>-0.48</v>
      </c>
    </row>
    <row r="13" spans="1:14" x14ac:dyDescent="0.25">
      <c r="A13">
        <v>110</v>
      </c>
      <c r="B13">
        <f>LOG10(A13)</f>
        <v>2.0413926851582249</v>
      </c>
      <c r="C13">
        <v>5.08</v>
      </c>
      <c r="D13">
        <v>3.48</v>
      </c>
      <c r="E13">
        <f>N13*2</f>
        <v>-1.04</v>
      </c>
      <c r="F13">
        <f>2*3.1415926*A13</f>
        <v>691.15037200000006</v>
      </c>
      <c r="G13">
        <f t="shared" si="0"/>
        <v>-3.2856893667467668</v>
      </c>
      <c r="H13">
        <f t="shared" si="1"/>
        <v>-16.084861711985983</v>
      </c>
      <c r="N13">
        <v>-0.52</v>
      </c>
    </row>
    <row r="14" spans="1:14" x14ac:dyDescent="0.25">
      <c r="A14">
        <v>150</v>
      </c>
      <c r="B14">
        <f>LOG10(A14)</f>
        <v>2.1760912590556813</v>
      </c>
      <c r="C14">
        <v>5.08</v>
      </c>
      <c r="D14">
        <v>3.16</v>
      </c>
      <c r="E14">
        <f>N14*2</f>
        <v>-0.8</v>
      </c>
      <c r="F14">
        <f>2*3.1415926*A14</f>
        <v>942.47778000000005</v>
      </c>
      <c r="G14">
        <f t="shared" si="0"/>
        <v>-4.1235325933103084</v>
      </c>
      <c r="H14">
        <f t="shared" si="1"/>
        <v>-13.565349022681893</v>
      </c>
      <c r="N14">
        <v>-0.4</v>
      </c>
    </row>
    <row r="15" spans="1:14" x14ac:dyDescent="0.25">
      <c r="A15">
        <v>200</v>
      </c>
      <c r="B15">
        <f>LOG10(A15)</f>
        <v>2.3010299956639813</v>
      </c>
      <c r="C15">
        <v>5.08</v>
      </c>
      <c r="D15">
        <v>2.92</v>
      </c>
      <c r="E15">
        <f>N15*2</f>
        <v>-0.84</v>
      </c>
      <c r="F15">
        <f>2*3.1415926*A15</f>
        <v>1256.6370400000001</v>
      </c>
      <c r="G15">
        <f t="shared" si="0"/>
        <v>-4.80961721671002</v>
      </c>
      <c r="H15">
        <f t="shared" si="1"/>
        <v>-15.465102992420881</v>
      </c>
      <c r="N15">
        <v>-0.42</v>
      </c>
    </row>
    <row r="16" spans="1:14" x14ac:dyDescent="0.25">
      <c r="A16">
        <v>300</v>
      </c>
      <c r="B16">
        <f>LOG10(A16)</f>
        <v>2.4771212547196626</v>
      </c>
      <c r="C16">
        <v>5.08</v>
      </c>
      <c r="D16">
        <v>2.74</v>
      </c>
      <c r="E16">
        <f>N16*2</f>
        <v>-0.44</v>
      </c>
      <c r="F16">
        <f>2*3.1415926*A16</f>
        <v>1884.9555600000001</v>
      </c>
      <c r="G16">
        <f t="shared" si="0"/>
        <v>-5.3622629892706257</v>
      </c>
      <c r="H16">
        <f t="shared" si="1"/>
        <v>-8.5479589346418088</v>
      </c>
      <c r="N16">
        <v>-0.22</v>
      </c>
    </row>
    <row r="17" spans="1:15" x14ac:dyDescent="0.25">
      <c r="A17">
        <v>400</v>
      </c>
      <c r="B17">
        <f>LOG10(A17)</f>
        <v>2.6020599913279625</v>
      </c>
      <c r="C17">
        <v>5.08</v>
      </c>
      <c r="D17">
        <v>2.7</v>
      </c>
      <c r="E17">
        <f>N17*2</f>
        <v>-0.24</v>
      </c>
      <c r="F17">
        <f>2*3.1415926*A17</f>
        <v>2513.2740800000001</v>
      </c>
      <c r="G17">
        <f t="shared" si="0"/>
        <v>-5.4899989624986381</v>
      </c>
      <c r="H17">
        <f t="shared" si="1"/>
        <v>-4.7173372061690024</v>
      </c>
      <c r="N17">
        <v>-0.12</v>
      </c>
    </row>
    <row r="18" spans="1:15" x14ac:dyDescent="0.25">
      <c r="A18">
        <v>500</v>
      </c>
      <c r="B18">
        <f>LOG10(A18)</f>
        <v>2.6989700043360187</v>
      </c>
      <c r="C18">
        <v>5.08</v>
      </c>
      <c r="D18">
        <v>2.66</v>
      </c>
      <c r="E18">
        <f>N18*2</f>
        <v>-0.08</v>
      </c>
      <c r="F18">
        <f>2*3.1415926*A18</f>
        <v>3141.5925999999999</v>
      </c>
      <c r="G18">
        <f t="shared" si="0"/>
        <v>-5.6196415130570445</v>
      </c>
      <c r="H18">
        <f t="shared" si="1"/>
        <v>-1.5942253579988788</v>
      </c>
      <c r="N18">
        <v>-0.04</v>
      </c>
    </row>
    <row r="19" spans="1:15" x14ac:dyDescent="0.25">
      <c r="A19">
        <v>700</v>
      </c>
      <c r="B19">
        <f>LOG10(A19)</f>
        <v>2.8450980400142569</v>
      </c>
      <c r="C19">
        <v>5.08</v>
      </c>
      <c r="D19">
        <v>2.72</v>
      </c>
      <c r="E19">
        <f>N19*2</f>
        <v>0.12</v>
      </c>
      <c r="F19">
        <f>2*3.1415926*A19</f>
        <v>4398.2296400000005</v>
      </c>
      <c r="G19">
        <f t="shared" si="0"/>
        <v>-5.4258961649944109</v>
      </c>
      <c r="H19">
        <f t="shared" si="1"/>
        <v>2.3389944698254315</v>
      </c>
      <c r="N19">
        <v>0.06</v>
      </c>
      <c r="O19" t="s">
        <v>10</v>
      </c>
    </row>
    <row r="20" spans="1:15" x14ac:dyDescent="0.25">
      <c r="A20">
        <v>800</v>
      </c>
      <c r="B20">
        <f>LOG10(A20)</f>
        <v>2.9030899869919438</v>
      </c>
      <c r="C20">
        <v>5.08</v>
      </c>
      <c r="D20">
        <v>2.74</v>
      </c>
      <c r="E20">
        <f>N20*2</f>
        <v>0.16</v>
      </c>
      <c r="F20">
        <f>2*3.1415926*A20</f>
        <v>5026.5481600000003</v>
      </c>
      <c r="G20">
        <f t="shared" si="0"/>
        <v>-5.3622629892706257</v>
      </c>
      <c r="H20">
        <f t="shared" si="1"/>
        <v>3.0966520818295762</v>
      </c>
      <c r="N20">
        <v>0.08</v>
      </c>
    </row>
    <row r="21" spans="1:15" x14ac:dyDescent="0.25">
      <c r="A21">
        <v>1000</v>
      </c>
      <c r="B21">
        <f>LOG10(A21)</f>
        <v>3</v>
      </c>
      <c r="C21">
        <v>5.08</v>
      </c>
      <c r="D21">
        <v>2.82</v>
      </c>
      <c r="E21">
        <f>N21*2</f>
        <v>0.48</v>
      </c>
      <c r="F21">
        <f>2*3.1415926*A21</f>
        <v>6283.1851999999999</v>
      </c>
      <c r="G21">
        <f t="shared" si="0"/>
        <v>-5.112292079291163</v>
      </c>
      <c r="H21">
        <f t="shared" si="1"/>
        <v>9.0654158387419805</v>
      </c>
      <c r="N21">
        <v>0.24</v>
      </c>
    </row>
    <row r="22" spans="1:15" x14ac:dyDescent="0.25">
      <c r="A22">
        <v>2000</v>
      </c>
      <c r="B22">
        <f>LOG10(A22)</f>
        <v>3.3010299956639813</v>
      </c>
      <c r="C22">
        <v>5.08</v>
      </c>
      <c r="D22">
        <v>3.34</v>
      </c>
      <c r="E22">
        <f>N22*2</f>
        <v>0.76</v>
      </c>
      <c r="F22">
        <f>2*3.1415926*A22</f>
        <v>12566.3704</v>
      </c>
      <c r="G22">
        <f t="shared" si="0"/>
        <v>-3.6423449094470959</v>
      </c>
      <c r="H22">
        <f t="shared" si="1"/>
        <v>12.166452595901527</v>
      </c>
      <c r="N22">
        <v>0.38</v>
      </c>
    </row>
    <row r="23" spans="1:15" x14ac:dyDescent="0.25">
      <c r="A23">
        <v>3000</v>
      </c>
      <c r="B23">
        <f>LOG10(A23)</f>
        <v>3.4771212547196626</v>
      </c>
      <c r="C23">
        <v>5.08</v>
      </c>
      <c r="D23">
        <v>3.8</v>
      </c>
      <c r="E23">
        <f>N23*2</f>
        <v>0.88</v>
      </c>
      <c r="F23">
        <f>2*3.1415926*A23</f>
        <v>18849.5556</v>
      </c>
      <c r="G23">
        <f t="shared" si="0"/>
        <v>-2.5216023133421817</v>
      </c>
      <c r="H23">
        <f t="shared" si="1"/>
        <v>12.386123257718246</v>
      </c>
      <c r="N23">
        <v>0.44</v>
      </c>
    </row>
    <row r="24" spans="1:15" x14ac:dyDescent="0.25">
      <c r="A24">
        <v>5000</v>
      </c>
      <c r="B24">
        <f>LOG10(A24)</f>
        <v>3.6989700043360187</v>
      </c>
      <c r="C24">
        <v>5.08</v>
      </c>
      <c r="D24">
        <v>4.32</v>
      </c>
      <c r="E24">
        <f>N24*2</f>
        <v>0.88</v>
      </c>
      <c r="F24">
        <f>2*3.1415926*A24</f>
        <v>31415.925999999999</v>
      </c>
      <c r="G24">
        <f t="shared" si="0"/>
        <v>-1.4075993093801429</v>
      </c>
      <c r="H24">
        <f t="shared" si="1"/>
        <v>10.87239170124106</v>
      </c>
      <c r="N24">
        <v>0.44</v>
      </c>
    </row>
    <row r="25" spans="1:15" x14ac:dyDescent="0.25">
      <c r="A25">
        <v>7000</v>
      </c>
      <c r="B25">
        <f>LOG10(A25)</f>
        <v>3.8450980400142569</v>
      </c>
      <c r="C25">
        <v>5.08</v>
      </c>
      <c r="D25">
        <v>4.5599999999999996</v>
      </c>
      <c r="E25">
        <f>N25*2</f>
        <v>0.44</v>
      </c>
      <c r="F25">
        <f>2*3.1415926*A25</f>
        <v>43982.296399999999</v>
      </c>
      <c r="G25">
        <f t="shared" si="0"/>
        <v>-0.93797739238968592</v>
      </c>
      <c r="H25">
        <f t="shared" si="1"/>
        <v>5.1220042745960974</v>
      </c>
      <c r="N25">
        <v>0.22</v>
      </c>
    </row>
    <row r="26" spans="1:15" x14ac:dyDescent="0.25">
      <c r="A26">
        <v>10000</v>
      </c>
      <c r="B26">
        <f>LOG10(A26)</f>
        <v>4</v>
      </c>
      <c r="C26">
        <v>5.08</v>
      </c>
      <c r="D26">
        <v>4.72</v>
      </c>
      <c r="E26">
        <f>N26*2</f>
        <v>0.48</v>
      </c>
      <c r="F26">
        <f>2*3.1415926*A26</f>
        <v>62831.851999999999</v>
      </c>
      <c r="G26">
        <f t="shared" si="0"/>
        <v>-0.63843427299663058</v>
      </c>
      <c r="H26">
        <f t="shared" si="1"/>
        <v>5.3991641529376118</v>
      </c>
      <c r="N26">
        <v>0.24</v>
      </c>
    </row>
    <row r="27" spans="1:15" x14ac:dyDescent="0.25">
      <c r="A27">
        <v>20000</v>
      </c>
      <c r="B27">
        <f>LOG10(A27)</f>
        <v>4.3010299956639813</v>
      </c>
      <c r="C27">
        <v>5.08</v>
      </c>
      <c r="D27">
        <v>4.84</v>
      </c>
      <c r="E27">
        <f>N27*2</f>
        <v>0.24</v>
      </c>
      <c r="F27">
        <f>2*3.1415926*A27</f>
        <v>125663.704</v>
      </c>
      <c r="G27">
        <f t="shared" si="0"/>
        <v>-0.42036701279013594</v>
      </c>
      <c r="H27">
        <f t="shared" si="1"/>
        <v>2.6291773832582424</v>
      </c>
      <c r="N27">
        <v>0.12</v>
      </c>
    </row>
    <row r="28" spans="1:15" x14ac:dyDescent="0.25">
      <c r="A28">
        <v>40000</v>
      </c>
      <c r="B28">
        <f>LOG10(A28)</f>
        <v>4.6020599913279625</v>
      </c>
      <c r="C28">
        <v>5.08</v>
      </c>
      <c r="D28">
        <v>4.88</v>
      </c>
      <c r="E28">
        <f>N28*2</f>
        <v>0.08</v>
      </c>
      <c r="F28">
        <f>2*3.1415926*A28</f>
        <v>251327.408</v>
      </c>
      <c r="G28">
        <f t="shared" si="0"/>
        <v>-0.34887780562417309</v>
      </c>
      <c r="H28">
        <f t="shared" si="1"/>
        <v>0.86889138034357716</v>
      </c>
      <c r="N28">
        <v>0.04</v>
      </c>
    </row>
    <row r="29" spans="1:15" x14ac:dyDescent="0.25">
      <c r="A29">
        <v>100000</v>
      </c>
      <c r="B29">
        <f>LOG10(A29)</f>
        <v>5</v>
      </c>
      <c r="C29">
        <v>5.08</v>
      </c>
      <c r="D29">
        <v>4.96</v>
      </c>
      <c r="E29">
        <f>N29*2</f>
        <v>0</v>
      </c>
      <c r="F29">
        <f>2*3.1415926*A29</f>
        <v>628318.52</v>
      </c>
      <c r="G29">
        <f t="shared" si="0"/>
        <v>-0.2076407158744365</v>
      </c>
      <c r="H29">
        <f t="shared" si="1"/>
        <v>0</v>
      </c>
      <c r="N29">
        <v>0</v>
      </c>
    </row>
    <row r="36" spans="1:9" x14ac:dyDescent="0.25">
      <c r="A36" t="s">
        <v>11</v>
      </c>
      <c r="B36" t="s">
        <v>12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</row>
    <row r="37" spans="1:9" x14ac:dyDescent="0.25">
      <c r="A37">
        <v>0.5</v>
      </c>
      <c r="B37">
        <f>LOG10(A37)</f>
        <v>-0.3010299956639812</v>
      </c>
      <c r="C37">
        <v>4.88</v>
      </c>
      <c r="D37">
        <v>6</v>
      </c>
      <c r="E37">
        <f>2*I37</f>
        <v>-1.92</v>
      </c>
      <c r="F37">
        <f>2*3.14*A37</f>
        <v>3.14</v>
      </c>
      <c r="G37">
        <f>20*LOG10(D37/C37)</f>
        <v>1.7946285676186604</v>
      </c>
      <c r="H37">
        <f>ASIN(E37/D37)*53</f>
        <v>-17.263662826615402</v>
      </c>
      <c r="I37">
        <v>-0.96</v>
      </c>
    </row>
    <row r="38" spans="1:9" x14ac:dyDescent="0.25">
      <c r="A38">
        <v>0.7</v>
      </c>
      <c r="B38">
        <f t="shared" ref="B38:B48" si="2">LOG10(A38)</f>
        <v>-0.15490195998574319</v>
      </c>
      <c r="C38">
        <v>4.88</v>
      </c>
      <c r="D38">
        <v>6.68</v>
      </c>
      <c r="E38">
        <f>2*I38</f>
        <v>-4.32</v>
      </c>
      <c r="F38">
        <f>2*3.14*A38</f>
        <v>4.3959999999999999</v>
      </c>
      <c r="G38">
        <f t="shared" ref="G38:G48" si="3">20*LOG10(D38/C38)</f>
        <v>2.7271328094567018</v>
      </c>
      <c r="H38">
        <f t="shared" ref="H38:H48" si="4">ASIN(E38/D38)*53</f>
        <v>-37.272706463544921</v>
      </c>
      <c r="I38">
        <v>-2.16</v>
      </c>
    </row>
    <row r="39" spans="1:9" x14ac:dyDescent="0.25">
      <c r="A39">
        <v>0.8</v>
      </c>
      <c r="B39">
        <f t="shared" si="2"/>
        <v>-9.6910013008056392E-2</v>
      </c>
      <c r="C39">
        <v>4.96</v>
      </c>
      <c r="D39">
        <v>6.36</v>
      </c>
      <c r="E39">
        <f>2*I39</f>
        <v>-5.28</v>
      </c>
      <c r="F39">
        <f>2*3.14*A39</f>
        <v>5.0240000000000009</v>
      </c>
      <c r="G39">
        <f t="shared" si="3"/>
        <v>2.1595087831643283</v>
      </c>
      <c r="H39">
        <f t="shared" si="4"/>
        <v>-51.910640535989032</v>
      </c>
      <c r="I39">
        <v>-2.64</v>
      </c>
    </row>
    <row r="40" spans="1:9" x14ac:dyDescent="0.25">
      <c r="A40">
        <v>0.9</v>
      </c>
      <c r="B40">
        <f t="shared" si="2"/>
        <v>-4.5757490560675115E-2</v>
      </c>
      <c r="C40">
        <v>4.96</v>
      </c>
      <c r="D40">
        <v>5.8</v>
      </c>
      <c r="E40">
        <f>2*I40</f>
        <v>-5.52</v>
      </c>
      <c r="F40">
        <f>2*3.14*A40</f>
        <v>5.6520000000000001</v>
      </c>
      <c r="G40">
        <f t="shared" si="3"/>
        <v>1.358926341454797</v>
      </c>
      <c r="H40">
        <f t="shared" si="4"/>
        <v>-66.716652441003646</v>
      </c>
      <c r="I40">
        <v>-2.76</v>
      </c>
    </row>
    <row r="41" spans="1:9" x14ac:dyDescent="0.25">
      <c r="A41">
        <v>1</v>
      </c>
      <c r="B41">
        <f t="shared" si="2"/>
        <v>0</v>
      </c>
      <c r="C41">
        <v>5</v>
      </c>
      <c r="D41">
        <v>5.16</v>
      </c>
      <c r="E41">
        <f>2*I41</f>
        <v>-4.76</v>
      </c>
      <c r="F41">
        <f>2*3.14*A41</f>
        <v>6.28</v>
      </c>
      <c r="G41">
        <f t="shared" si="3"/>
        <v>0.27359394582385121</v>
      </c>
      <c r="H41">
        <f t="shared" si="4"/>
        <v>-62.246257709982522</v>
      </c>
      <c r="I41">
        <v>-2.38</v>
      </c>
    </row>
    <row r="42" spans="1:9" x14ac:dyDescent="0.25">
      <c r="A42">
        <v>1.1000000000000001</v>
      </c>
      <c r="B42">
        <f t="shared" si="2"/>
        <v>4.1392685158225077E-2</v>
      </c>
      <c r="C42">
        <v>5</v>
      </c>
      <c r="D42">
        <v>4.76</v>
      </c>
      <c r="E42">
        <f>2*I42</f>
        <v>-4.6399999999999997</v>
      </c>
      <c r="F42">
        <f>2*3.14*A42</f>
        <v>6.9080000000000013</v>
      </c>
      <c r="G42">
        <f t="shared" si="3"/>
        <v>-0.42726103231051349</v>
      </c>
      <c r="H42">
        <f t="shared" si="4"/>
        <v>-71.326209744214907</v>
      </c>
      <c r="I42">
        <v>-2.3199999999999998</v>
      </c>
    </row>
    <row r="43" spans="1:9" x14ac:dyDescent="0.25">
      <c r="A43">
        <v>1.2</v>
      </c>
      <c r="B43">
        <f t="shared" si="2"/>
        <v>7.9181246047624818E-2</v>
      </c>
      <c r="C43">
        <v>5</v>
      </c>
      <c r="D43">
        <v>4.28</v>
      </c>
      <c r="E43">
        <f>2*I43</f>
        <v>-3.92</v>
      </c>
      <c r="F43">
        <f>2*3.14*A43</f>
        <v>7.5359999999999996</v>
      </c>
      <c r="G43">
        <f t="shared" si="3"/>
        <v>-1.3505247064569346</v>
      </c>
      <c r="H43">
        <f>-180-ASIN(E43/D43)*53</f>
        <v>-118.6411544911799</v>
      </c>
      <c r="I43">
        <v>-1.96</v>
      </c>
    </row>
    <row r="44" spans="1:9" x14ac:dyDescent="0.25">
      <c r="A44">
        <v>1.3</v>
      </c>
      <c r="B44">
        <f t="shared" si="2"/>
        <v>0.11394335230683679</v>
      </c>
      <c r="C44">
        <v>5</v>
      </c>
      <c r="D44">
        <v>3.88</v>
      </c>
      <c r="E44">
        <f>2*I44</f>
        <v>-3</v>
      </c>
      <c r="F44">
        <f>2*3.14*A44</f>
        <v>8.1640000000000015</v>
      </c>
      <c r="G44">
        <f t="shared" si="3"/>
        <v>-2.2027655748362309</v>
      </c>
      <c r="H44">
        <f t="shared" ref="H44:H48" si="5">-180-ASIN(E44/D44)*53</f>
        <v>-133.15514070240977</v>
      </c>
      <c r="I44">
        <v>-1.5</v>
      </c>
    </row>
    <row r="45" spans="1:9" x14ac:dyDescent="0.25">
      <c r="A45">
        <v>1.6</v>
      </c>
      <c r="B45">
        <f t="shared" si="2"/>
        <v>0.20411998265592479</v>
      </c>
      <c r="C45">
        <v>5</v>
      </c>
      <c r="D45">
        <v>2.96</v>
      </c>
      <c r="E45">
        <f>2*I45</f>
        <v>-2</v>
      </c>
      <c r="F45">
        <f>2*3.14*A45</f>
        <v>10.048000000000002</v>
      </c>
      <c r="G45">
        <f t="shared" si="3"/>
        <v>-4.5535658655416054</v>
      </c>
      <c r="H45">
        <f t="shared" si="5"/>
        <v>-140.68031430606433</v>
      </c>
      <c r="I45">
        <v>-1</v>
      </c>
    </row>
    <row r="46" spans="1:9" x14ac:dyDescent="0.25">
      <c r="A46">
        <v>2</v>
      </c>
      <c r="B46">
        <f t="shared" si="2"/>
        <v>0.3010299956639812</v>
      </c>
      <c r="C46">
        <v>5</v>
      </c>
      <c r="D46">
        <v>2.2599999999999998</v>
      </c>
      <c r="E46">
        <f>2*I46</f>
        <v>-0.8</v>
      </c>
      <c r="F46">
        <f>2*3.14*A46</f>
        <v>12.56</v>
      </c>
      <c r="G46">
        <f t="shared" si="3"/>
        <v>-6.8972313037723589</v>
      </c>
      <c r="H46">
        <f t="shared" si="5"/>
        <v>-160.8232385332937</v>
      </c>
      <c r="I46">
        <v>-0.4</v>
      </c>
    </row>
    <row r="47" spans="1:9" x14ac:dyDescent="0.25">
      <c r="A47">
        <v>5</v>
      </c>
      <c r="B47">
        <f t="shared" si="2"/>
        <v>0.69897000433601886</v>
      </c>
      <c r="C47">
        <v>5</v>
      </c>
      <c r="D47">
        <v>0.59199999999999997</v>
      </c>
      <c r="E47">
        <f>2*I47</f>
        <v>-0.20399999999999999</v>
      </c>
      <c r="F47">
        <f>2*3.14*A47</f>
        <v>31.400000000000002</v>
      </c>
      <c r="G47">
        <f t="shared" si="3"/>
        <v>-18.532965952261982</v>
      </c>
      <c r="H47">
        <f t="shared" si="5"/>
        <v>-161.35423456709361</v>
      </c>
      <c r="I47">
        <v>-0.10199999999999999</v>
      </c>
    </row>
    <row r="48" spans="1:9" x14ac:dyDescent="0.25">
      <c r="A48">
        <v>7</v>
      </c>
      <c r="B48">
        <f t="shared" si="2"/>
        <v>0.84509804001425681</v>
      </c>
      <c r="C48">
        <v>5</v>
      </c>
      <c r="D48">
        <v>0.248</v>
      </c>
      <c r="E48">
        <f>2*I48</f>
        <v>-0.04</v>
      </c>
      <c r="F48">
        <f>2*3.14*A48</f>
        <v>43.96</v>
      </c>
      <c r="G48">
        <f t="shared" si="3"/>
        <v>-26.090366470196052</v>
      </c>
      <c r="H48">
        <f t="shared" si="5"/>
        <v>-171.41410840773034</v>
      </c>
      <c r="I48">
        <v>-0.02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86188</dc:creator>
  <cp:lastModifiedBy>86188</cp:lastModifiedBy>
  <dcterms:created xsi:type="dcterms:W3CDTF">2022-12-02T01:32:42Z</dcterms:created>
  <dcterms:modified xsi:type="dcterms:W3CDTF">2022-12-02T04:58:39Z</dcterms:modified>
</cp:coreProperties>
</file>