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2892EADD-46E5-4C4A-8CA4-783A467E7BA5}" xr6:coauthVersionLast="47" xr6:coauthVersionMax="47" xr10:uidLastSave="{00000000-0000-0000-0000-000000000000}"/>
  <bookViews>
    <workbookView xWindow="-120" yWindow="-120" windowWidth="20730" windowHeight="11160" activeTab="2" xr2:uid="{00000000-000D-0000-FFFF-FFFF00000000}"/>
  </bookViews>
  <sheets>
    <sheet name="Dashboard" sheetId="3" r:id="rId1"/>
    <sheet name="Pivot Table" sheetId="2" r:id="rId2"/>
    <sheet name="Raw Data" sheetId="1" r:id="rId3"/>
  </sheets>
  <definedNames>
    <definedName name="ExternalData_1" localSheetId="2">'Raw Data'!$B$4:$F$60</definedName>
    <definedName name="Slicer_state">#N/A</definedName>
    <definedName name="state_names">#REF!</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0" i="1" l="1"/>
  <c r="G60" i="1" l="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J11" i="1"/>
  <c r="G11" i="1"/>
  <c r="G10" i="1"/>
  <c r="J9" i="1"/>
  <c r="G9" i="1"/>
  <c r="G8" i="1"/>
  <c r="J7" i="1"/>
  <c r="G7" i="1"/>
  <c r="G6" i="1"/>
  <c r="J5" i="1"/>
  <c r="G5" i="1"/>
  <c r="J4" i="1"/>
  <c r="J6" i="1" l="1"/>
</calcChain>
</file>

<file path=xl/sharedStrings.xml><?xml version="1.0" encoding="utf-8"?>
<sst xmlns="http://schemas.openxmlformats.org/spreadsheetml/2006/main" count="306" uniqueCount="76">
  <si>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</si>
  <si>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</si>
  <si>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</si>
  <si>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</si>
  <si>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</si>
  <si>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</si>
  <si>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</si>
  <si>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</si>
  <si>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</si>
  <si>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</si>
  <si>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</si>
  <si>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</si>
  <si>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</si>
  <si>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</si>
  <si>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</si>
  <si>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</si>
  <si>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</si>
  <si>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</si>
  <si>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</si>
  <si>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</si>
  <si>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</si>
  <si>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</si>
  <si>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</si>
  <si>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</si>
  <si>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</si>
  <si>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</si>
  <si>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</si>
  <si>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</si>
  <si>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</si>
  <si>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</si>
  <si>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</si>
  <si>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</si>
  <si>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</si>
  <si>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</si>
  <si>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</si>
  <si>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</si>
  <si>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</si>
  <si>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</si>
  <si>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</si>
  <si>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</si>
  <si>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</si>
  <si>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</si>
  <si>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</si>
  <si>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</si>
  <si>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</si>
  <si>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</si>
  <si>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</si>
  <si>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</si>
  <si>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</si>
  <si>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</si>
  <si>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</si>
  <si>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</si>
  <si>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</si>
  <si>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</si>
  <si>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</si>
  <si>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</si>
  <si>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</si>
  <si>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</si>
  <si>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</si>
  <si>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</si>
  <si>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</si>
  <si>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</si>
  <si>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</si>
  <si>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</si>
  <si>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</si>
  <si>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</si>
  <si>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</si>
  <si>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</si>
  <si>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</si>
  <si>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</si>
  <si>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Row Labels</t>
  </si>
  <si>
    <t>Grand Total</t>
  </si>
  <si>
    <t>Sum of positive</t>
  </si>
  <si>
    <t>Sum of deaths</t>
  </si>
  <si>
    <t>Sum of total</t>
  </si>
  <si>
    <t>Average of pos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</si>
</sst>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hh:mm"/>
  </numFmts>
  <fonts count="5"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s>
  <fills count="4">
    <fill>
      <patternFill patternType="none"/>
    </fill>
    <fill>
      <patternFill patternType="gray125"/>
    </fill>
    <fill>
      <patternFill patternType="solid">
        <fgColor rgb="FFE2EFD9"/>
        <bgColor rgb="FFE2EFD9"/>
      </patternFill>
    </fill>
    <fill>
      <patternFill patternType="solid">
        <fgColor theme="9" tint="-0.249977111117893"/>
        <bgColor indexed="64"/>
      </patternFill>
    </fill>
  </fills>
  <borders count="8">
    <border>
      <left/>
      <right/>
      <top/>
      <bottom/>
      <diagonal/>
    </border>
    <border>
      <left style="thin">
        <color rgb="FFBFBFBF"/>
      </left>
      <right style="thin">
        <color rgb="FFBFBFBF"/>
      </right>
      <top style="thin">
        <color rgb="FFBFBFBF"/>
      </top>
      <bottom style="thin">
        <color rgb="FFBFBFB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2" borderId="1" xfId="0" applyFont="1" applyFill="1" applyBorder="1"/>
    <xf numFmtId="3" fontId="3" fillId="0" borderId="1" xfId="0" applyNumberFormat="1" applyFont="1" applyBorder="1"/>
    <xf numFmtId="0" fontId="3" fillId="0" borderId="0" xfId="0" applyFont="1"/>
    <xf numFmtId="164" fontId="3" fillId="0" borderId="0" xfId="0" applyNumberFormat="1" applyFont="1"/>
    <xf numFmtId="9" fontId="3" fillId="0" borderId="0" xfId="0" applyNumberFormat="1" applyFont="1"/>
    <xf numFmtId="9" fontId="3" fillId="0" borderId="1" xfId="0" applyNumberFormat="1" applyFont="1" applyBorder="1"/>
    <xf numFmtId="164" fontId="3" fillId="0" borderId="1" xfId="0" applyNumberFormat="1" applyFont="1" applyBorder="1"/>
    <xf numFmtId="0" fontId="3" fillId="0" borderId="1" xfId="0" applyFont="1" applyBorder="1"/>
    <xf numFmtId="0" fontId="4" fillId="0" borderId="0" xfId="0" applyFont="1" applyAlignment="1">
      <alignment horizontal="left"/>
    </xf>
    <xf numFmtId="0" fontId="0" fillId="0" borderId="2" xfId="0" pivotButton="1" applyBorder="1"/>
    <xf numFmtId="0" fontId="0" fillId="0" borderId="3" xfId="0" applyBorder="1"/>
    <xf numFmtId="0" fontId="0" fillId="0" borderId="2" xfId="0" applyBorder="1" applyAlignment="1">
      <alignment horizontal="left"/>
    </xf>
    <xf numFmtId="0" fontId="0" fillId="0" borderId="5" xfId="0" applyBorder="1" applyAlignment="1">
      <alignment horizontal="left"/>
    </xf>
    <xf numFmtId="0" fontId="0" fillId="0" borderId="4" xfId="0" applyBorder="1"/>
    <xf numFmtId="0" fontId="0" fillId="0" borderId="0" xfId="0" pivotButton="1"/>
    <xf numFmtId="10" fontId="0" fillId="0" borderId="3" xfId="0" applyNumberFormat="1" applyBorder="1"/>
    <xf numFmtId="10" fontId="0" fillId="0" borderId="4" xfId="0" applyNumberFormat="1" applyBorder="1"/>
    <xf numFmtId="0" fontId="0" fillId="0" borderId="6" xfId="0" applyBorder="1" applyAlignment="1">
      <alignment horizontal="left"/>
    </xf>
    <xf numFmtId="0" fontId="0" fillId="0" borderId="7" xfId="0" applyBorder="1"/>
    <xf numFmtId="10" fontId="0" fillId="0" borderId="7" xfId="0" applyNumberFormat="1" applyBorder="1"/>
    <xf numFmtId="0" fontId="0" fillId="3" borderId="0" xfId="0" applyFill="1"/>
  </cellXfs>
  <cellStyles count="1">
    <cellStyle name="Normal" xfId="0" builtinId="0"/>
  </cellStyles>
  <dxfs count="2">
    <dxf>
      <fill>
        <patternFill patternType="solid">
          <fgColor rgb="FFF2F2F2"/>
          <bgColor rgb="FFF2F2F2"/>
        </patternFill>
      </fill>
    </dxf>
    <dxf>
      <fill>
        <patternFill patternType="solid">
          <fgColor rgb="FFD9E2F3"/>
          <bgColor rgb="FFD9E2F3"/>
        </patternFill>
      </fill>
    </dxf>
  </dxfs>
  <tableStyles count="1">
    <tableStyle name="Sheet1-style" pivot="0" count="2" xr9:uid="{00000000-0011-0000-FFFF-FFFF00000000}">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Dashboard.xlsx]Pivot Table!PivotTable2</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Person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a:sp3d/>
          </c:spPr>
          <c:invertIfNegative val="0"/>
          <c:cat>
            <c:strRef>
              <c:f>'Pivot Table'!$E$4:$E$60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Table'!$F$4:$F$60</c:f>
              <c:numCache>
                <c:formatCode>General</c:formatCode>
                <c:ptCount val="56"/>
                <c:pt idx="0">
                  <c:v>5022</c:v>
                </c:pt>
                <c:pt idx="1">
                  <c:v>8736</c:v>
                </c:pt>
                <c:pt idx="2">
                  <c:v>8523</c:v>
                </c:pt>
                <c:pt idx="3">
                  <c:v>20</c:v>
                </c:pt>
                <c:pt idx="4">
                  <c:v>22709</c:v>
                </c:pt>
                <c:pt idx="5">
                  <c:v>33000</c:v>
                </c:pt>
                <c:pt idx="6">
                  <c:v>18645</c:v>
                </c:pt>
                <c:pt idx="7">
                  <c:v>18300</c:v>
                </c:pt>
                <c:pt idx="8">
                  <c:v>5070</c:v>
                </c:pt>
                <c:pt idx="9">
                  <c:v>4959</c:v>
                </c:pt>
                <c:pt idx="10">
                  <c:v>77296</c:v>
                </c:pt>
                <c:pt idx="11">
                  <c:v>22957</c:v>
                </c:pt>
                <c:pt idx="12">
                  <c:v>524</c:v>
                </c:pt>
                <c:pt idx="13">
                  <c:v>10464</c:v>
                </c:pt>
                <c:pt idx="14">
                  <c:v>8668</c:v>
                </c:pt>
                <c:pt idx="15">
                  <c:v>7282</c:v>
                </c:pt>
                <c:pt idx="16">
                  <c:v>43656</c:v>
                </c:pt>
                <c:pt idx="17">
                  <c:v>16285</c:v>
                </c:pt>
                <c:pt idx="18">
                  <c:v>6611</c:v>
                </c:pt>
                <c:pt idx="19">
                  <c:v>7900</c:v>
                </c:pt>
                <c:pt idx="20">
                  <c:v>51086</c:v>
                </c:pt>
                <c:pt idx="21">
                  <c:v>56608</c:v>
                </c:pt>
                <c:pt idx="22">
                  <c:v>21221</c:v>
                </c:pt>
                <c:pt idx="23">
                  <c:v>6464</c:v>
                </c:pt>
                <c:pt idx="24">
                  <c:v>22684</c:v>
                </c:pt>
                <c:pt idx="25">
                  <c:v>22394</c:v>
                </c:pt>
                <c:pt idx="26">
                  <c:v>19683</c:v>
                </c:pt>
                <c:pt idx="27">
                  <c:v>21</c:v>
                </c:pt>
                <c:pt idx="28">
                  <c:v>5930</c:v>
                </c:pt>
                <c:pt idx="29">
                  <c:v>5320</c:v>
                </c:pt>
                <c:pt idx="30">
                  <c:v>28679</c:v>
                </c:pt>
                <c:pt idx="31">
                  <c:v>4980</c:v>
                </c:pt>
                <c:pt idx="32">
                  <c:v>4224</c:v>
                </c:pt>
                <c:pt idx="33">
                  <c:v>6493</c:v>
                </c:pt>
                <c:pt idx="34">
                  <c:v>59110</c:v>
                </c:pt>
                <c:pt idx="35">
                  <c:v>14011</c:v>
                </c:pt>
                <c:pt idx="36">
                  <c:v>14046</c:v>
                </c:pt>
                <c:pt idx="37">
                  <c:v>238965</c:v>
                </c:pt>
                <c:pt idx="38">
                  <c:v>34918</c:v>
                </c:pt>
                <c:pt idx="39">
                  <c:v>2144</c:v>
                </c:pt>
                <c:pt idx="40">
                  <c:v>14868</c:v>
                </c:pt>
                <c:pt idx="41">
                  <c:v>54714</c:v>
                </c:pt>
                <c:pt idx="42">
                  <c:v>1920</c:v>
                </c:pt>
                <c:pt idx="43">
                  <c:v>5069</c:v>
                </c:pt>
                <c:pt idx="44">
                  <c:v>6995</c:v>
                </c:pt>
                <c:pt idx="45">
                  <c:v>4382</c:v>
                </c:pt>
                <c:pt idx="46">
                  <c:v>34611</c:v>
                </c:pt>
                <c:pt idx="47">
                  <c:v>50679</c:v>
                </c:pt>
                <c:pt idx="48">
                  <c:v>21065</c:v>
                </c:pt>
                <c:pt idx="49">
                  <c:v>17589</c:v>
                </c:pt>
                <c:pt idx="50">
                  <c:v>182</c:v>
                </c:pt>
                <c:pt idx="51">
                  <c:v>5049</c:v>
                </c:pt>
                <c:pt idx="52">
                  <c:v>74798</c:v>
                </c:pt>
                <c:pt idx="53">
                  <c:v>22047</c:v>
                </c:pt>
                <c:pt idx="54">
                  <c:v>5493</c:v>
                </c:pt>
                <c:pt idx="55">
                  <c:v>2589</c:v>
                </c:pt>
              </c:numCache>
            </c:numRef>
          </c:val>
          <c:extLst>
            <c:ext xmlns:c16="http://schemas.microsoft.com/office/drawing/2014/chart" uri="{C3380CC4-5D6E-409C-BE32-E72D297353CC}">
              <c16:uniqueId val="{00000000-E5DF-4789-9C5A-D260C080924C}"/>
            </c:ext>
          </c:extLst>
        </c:ser>
        <c:dLbls>
          <c:showLegendKey val="0"/>
          <c:showVal val="0"/>
          <c:showCatName val="0"/>
          <c:showSerName val="0"/>
          <c:showPercent val="0"/>
          <c:showBubbleSize val="0"/>
        </c:dLbls>
        <c:gapWidth val="150"/>
        <c:shape val="box"/>
        <c:axId val="101862096"/>
        <c:axId val="319132128"/>
        <c:axId val="0"/>
      </c:bar3DChart>
      <c:catAx>
        <c:axId val="101862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32128"/>
        <c:crosses val="autoZero"/>
        <c:auto val="1"/>
        <c:lblAlgn val="ctr"/>
        <c:lblOffset val="100"/>
        <c:noMultiLvlLbl val="0"/>
      </c:catAx>
      <c:valAx>
        <c:axId val="319132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6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Dashboard.xlsx]Pivot Table!PivotTable4</c:name>
    <c:fmtId val="8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Deaths By Covid-19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6159230096236E-2"/>
          <c:y val="0.10172608632254301"/>
          <c:w val="0.87533092738407703"/>
          <c:h val="0.81402267424905217"/>
        </c:manualLayout>
      </c:layout>
      <c:barChart>
        <c:barDir val="bar"/>
        <c:grouping val="clustered"/>
        <c:varyColors val="0"/>
        <c:ser>
          <c:idx val="0"/>
          <c:order val="0"/>
          <c:tx>
            <c:strRef>
              <c:f>'Pivot Table'!$F$63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'Pivot Table'!$E$64:$E$120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Table'!$F$64:$F$120</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extLst>
            <c:ext xmlns:c16="http://schemas.microsoft.com/office/drawing/2014/chart" uri="{C3380CC4-5D6E-409C-BE32-E72D297353CC}">
              <c16:uniqueId val="{00000000-8805-4FC4-8B85-09B443A82524}"/>
            </c:ext>
          </c:extLst>
        </c:ser>
        <c:dLbls>
          <c:showLegendKey val="0"/>
          <c:showVal val="0"/>
          <c:showCatName val="0"/>
          <c:showSerName val="0"/>
          <c:showPercent val="0"/>
          <c:showBubbleSize val="0"/>
        </c:dLbls>
        <c:gapWidth val="115"/>
        <c:overlap val="-20"/>
        <c:axId val="334928600"/>
        <c:axId val="334928928"/>
      </c:barChart>
      <c:catAx>
        <c:axId val="334928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28928"/>
        <c:crosses val="autoZero"/>
        <c:auto val="1"/>
        <c:lblAlgn val="ctr"/>
        <c:lblOffset val="100"/>
        <c:noMultiLvlLbl val="0"/>
      </c:catAx>
      <c:valAx>
        <c:axId val="33492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28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Dashboard.xlsx]Pivot Table!PivotTable1</c:name>
    <c:fmtId val="6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No of Positive Cases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rgbClr val="00B0F0"/>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rgbClr val="00B0F0"/>
              </a:solidFill>
              <a:ln>
                <a:noFill/>
              </a:ln>
              <a:effectLst>
                <a:glow rad="63500">
                  <a:schemeClr val="accent6">
                    <a:satMod val="175000"/>
                    <a:alpha val="25000"/>
                  </a:schemeClr>
                </a:glow>
              </a:effectLst>
            </c:spPr>
          </c:marker>
          <c:cat>
            <c:strRef>
              <c:f>'Pivot Table'!$A$4:$A$60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Table'!$B$4:$B$60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0"/>
          <c:extLst>
            <c:ext xmlns:c16="http://schemas.microsoft.com/office/drawing/2014/chart" uri="{C3380CC4-5D6E-409C-BE32-E72D297353CC}">
              <c16:uniqueId val="{00000000-A37F-4211-9EE1-9506A197C062}"/>
            </c:ext>
          </c:extLst>
        </c:ser>
        <c:dLbls>
          <c:showLegendKey val="0"/>
          <c:showVal val="0"/>
          <c:showCatName val="0"/>
          <c:showSerName val="0"/>
          <c:showPercent val="0"/>
          <c:showBubbleSize val="0"/>
        </c:dLbls>
        <c:marker val="1"/>
        <c:smooth val="0"/>
        <c:axId val="427422592"/>
        <c:axId val="427417672"/>
      </c:lineChart>
      <c:catAx>
        <c:axId val="42742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417672"/>
        <c:crosses val="autoZero"/>
        <c:auto val="1"/>
        <c:lblAlgn val="ctr"/>
        <c:lblOffset val="100"/>
        <c:noMultiLvlLbl val="0"/>
      </c:catAx>
      <c:valAx>
        <c:axId val="427417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422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EEE-4A89-B0FB-349EE712B0A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EEE-4A89-B0FB-349EE712B0A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EEE-4A89-B0FB-349EE712B0A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EEE-4A89-B0FB-349EE712B0A2}"/>
              </c:ext>
            </c:extLst>
          </c:dPt>
          <c:dLbls>
            <c:dLbl>
              <c:idx val="0"/>
              <c:layout>
                <c:manualLayout>
                  <c:x val="0.11944444444444434"/>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EE-4A89-B0FB-349EE712B0A2}"/>
                </c:ext>
              </c:extLst>
            </c:dLbl>
            <c:dLbl>
              <c:idx val="1"/>
              <c:layout>
                <c:manualLayout>
                  <c:x val="-0.15833333333333333"/>
                  <c:y val="-6.481481481481481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EE-4A89-B0FB-349EE712B0A2}"/>
                </c:ext>
              </c:extLst>
            </c:dLbl>
            <c:dLbl>
              <c:idx val="2"/>
              <c:layout>
                <c:manualLayout>
                  <c:x val="-0.35000000000000003"/>
                  <c:y val="0.6203703703703702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EEE-4A89-B0FB-349EE712B0A2}"/>
                </c:ext>
              </c:extLst>
            </c:dLbl>
            <c:dLbl>
              <c:idx val="3"/>
              <c:layout>
                <c:manualLayout>
                  <c:x val="0.34166666666666667"/>
                  <c:y val="-1.38888888888888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EEE-4A89-B0FB-349EE712B0A2}"/>
                </c:ext>
              </c:extLst>
            </c:dLbl>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'Raw Data'!$I$4:$I$7</c:f>
              <c:strCache>
                <c:ptCount val="4"/>
                <c:pt idx="0">
                  <c:v>Total</c:v>
                </c:pt>
                <c:pt idx="1">
                  <c:v>Positive</c:v>
                </c:pt>
                <c:pt idx="2">
                  <c:v>Pos %</c:v>
                </c:pt>
                <c:pt idx="3">
                  <c:v>Deaths</c:v>
                </c:pt>
              </c:strCache>
            </c:strRef>
          </c:cat>
          <c:val>
            <c:numRef>
              <c:f>'Raw Data'!$J$4:$J$7</c:f>
              <c:numCache>
                <c:formatCode>#,##0</c:formatCode>
                <c:ptCount val="4"/>
                <c:pt idx="0">
                  <c:v>1267658</c:v>
                </c:pt>
                <c:pt idx="1">
                  <c:v>239009</c:v>
                </c:pt>
                <c:pt idx="2" formatCode="0%">
                  <c:v>0.18854375549241198</c:v>
                </c:pt>
                <c:pt idx="3">
                  <c:v>5784</c:v>
                </c:pt>
              </c:numCache>
            </c:numRef>
          </c:val>
          <c:extLst>
            <c:ext xmlns:c16="http://schemas.microsoft.com/office/drawing/2014/chart" uri="{C3380CC4-5D6E-409C-BE32-E72D297353CC}">
              <c16:uniqueId val="{00000008-8EEE-4A89-B0FB-349EE712B0A2}"/>
            </c:ext>
          </c:extLst>
        </c:ser>
        <c:dLbls>
          <c:dLblPos val="outEnd"/>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27304768153980752"/>
          <c:y val="0.87032478594834795"/>
          <c:w val="0.45390441819772526"/>
          <c:h val="6.1382513637414683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B5BD51A-5B22-4353-A767-96F5437B4423}" type="doc">
      <dgm:prSet loTypeId="urn:microsoft.com/office/officeart/2005/8/layout/vList2" loCatId="list" qsTypeId="urn:microsoft.com/office/officeart/2005/8/quickstyle/3d7" qsCatId="3D" csTypeId="urn:microsoft.com/office/officeart/2005/8/colors/colorful3" csCatId="colorful" phldr="1"/>
      <dgm:spPr/>
      <dgm:t>
        <a:bodyPr/>
        <a:lstStyle/>
        <a:p>
          <a:endParaRPr lang="en-US"/>
        </a:p>
      </dgm:t>
    </dgm:pt>
    <dgm:pt modelId="{1D6CB4E0-B1CC-42F8-AB51-591B1F2306B7}">
      <dgm:prSet phldrT="[Text]" custT="1"/>
      <dgm:spPr>
        <a:solidFill>
          <a:schemeClr val="accent6">
            <a:lumMod val="60000"/>
            <a:lumOff val="40000"/>
          </a:schemeClr>
        </a:solidFill>
      </dgm:spPr>
      <dgm:t>
        <a:bodyPr/>
        <a:lstStyle/>
        <a:p>
          <a:r>
            <a:rPr lang="en-US" sz="1600" b="1" i="0" u="none"/>
            <a:t>Latest	4/2 14:45</a:t>
          </a:r>
          <a:endParaRPr lang="en-US" sz="1600" b="1"/>
        </a:p>
      </dgm:t>
    </dgm:pt>
    <dgm:pt modelId="{D241BD9C-D85C-4BD8-8853-13820B953DE1}" type="parTrans" cxnId="{020FCE8B-F6F8-459C-83FE-239B1C8A3C76}">
      <dgm:prSet/>
      <dgm:spPr/>
      <dgm:t>
        <a:bodyPr/>
        <a:lstStyle/>
        <a:p>
          <a:endParaRPr lang="en-US" sz="1600"/>
        </a:p>
      </dgm:t>
    </dgm:pt>
    <dgm:pt modelId="{1D730FD0-AAF4-4D8D-A05A-01366404AD25}" type="sibTrans" cxnId="{020FCE8B-F6F8-459C-83FE-239B1C8A3C76}">
      <dgm:prSet/>
      <dgm:spPr/>
      <dgm:t>
        <a:bodyPr/>
        <a:lstStyle/>
        <a:p>
          <a:endParaRPr lang="en-US" sz="1600"/>
        </a:p>
      </dgm:t>
    </dgm:pt>
    <dgm:pt modelId="{0191EA51-60B9-4070-8BF2-CF829B2FF628}">
      <dgm:prSet phldrT="[Text]" custT="1"/>
      <dgm:spPr>
        <a:solidFill>
          <a:srgbClr val="FFFF00"/>
        </a:solidFill>
      </dgm:spPr>
      <dgm:t>
        <a:bodyPr/>
        <a:lstStyle/>
        <a:p>
          <a:r>
            <a:rPr lang="en-US" sz="1600" b="1" i="0" u="none"/>
            <a:t>Oldest	3/30 21:00</a:t>
          </a:r>
          <a:endParaRPr lang="en-US" sz="1600" b="1"/>
        </a:p>
      </dgm:t>
    </dgm:pt>
    <dgm:pt modelId="{D2F95BD4-C59D-4196-8972-C618F2103FF1}" type="parTrans" cxnId="{2CC67967-BB89-46BF-9073-B962C9D4058C}">
      <dgm:prSet/>
      <dgm:spPr/>
      <dgm:t>
        <a:bodyPr/>
        <a:lstStyle/>
        <a:p>
          <a:endParaRPr lang="en-US" sz="1600"/>
        </a:p>
      </dgm:t>
    </dgm:pt>
    <dgm:pt modelId="{BEBFEDBC-0A1A-44EB-AABB-15DBF446216B}" type="sibTrans" cxnId="{2CC67967-BB89-46BF-9073-B962C9D4058C}">
      <dgm:prSet/>
      <dgm:spPr/>
      <dgm:t>
        <a:bodyPr/>
        <a:lstStyle/>
        <a:p>
          <a:endParaRPr lang="en-US" sz="1600"/>
        </a:p>
      </dgm:t>
    </dgm:pt>
    <dgm:pt modelId="{D88604AF-52EE-477C-BADB-080299EADC31}">
      <dgm:prSet phldrT="[Text]" custT="1"/>
      <dgm:spPr>
        <a:solidFill>
          <a:srgbClr val="FF0000"/>
        </a:solidFill>
      </dgm:spPr>
      <dgm:t>
        <a:bodyPr/>
        <a:lstStyle/>
        <a:p>
          <a:r>
            <a:rPr lang="en-US" sz="1600" b="1" i="0" u="none"/>
            <a:t>Rows	56</a:t>
          </a:r>
          <a:endParaRPr lang="en-US" sz="1600" b="1"/>
        </a:p>
      </dgm:t>
    </dgm:pt>
    <dgm:pt modelId="{6F0260A3-82E1-4F22-B91A-BC1B581DE460}" type="parTrans" cxnId="{FD8E1B10-0C75-4CA7-8F91-3FE7F5191DF1}">
      <dgm:prSet/>
      <dgm:spPr/>
      <dgm:t>
        <a:bodyPr/>
        <a:lstStyle/>
        <a:p>
          <a:endParaRPr lang="en-US" sz="1600"/>
        </a:p>
      </dgm:t>
    </dgm:pt>
    <dgm:pt modelId="{D7E3D0A0-E7CE-4013-ACFD-0F896C883865}" type="sibTrans" cxnId="{FD8E1B10-0C75-4CA7-8F91-3FE7F5191DF1}">
      <dgm:prSet/>
      <dgm:spPr/>
      <dgm:t>
        <a:bodyPr/>
        <a:lstStyle/>
        <a:p>
          <a:endParaRPr lang="en-US" sz="1600"/>
        </a:p>
      </dgm:t>
    </dgm:pt>
    <dgm:pt modelId="{3CDFF817-40B0-4A46-89FA-9C24C5E577E6}" type="pres">
      <dgm:prSet presAssocID="{6B5BD51A-5B22-4353-A767-96F5437B4423}" presName="linear" presStyleCnt="0">
        <dgm:presLayoutVars>
          <dgm:animLvl val="lvl"/>
          <dgm:resizeHandles val="exact"/>
        </dgm:presLayoutVars>
      </dgm:prSet>
      <dgm:spPr/>
    </dgm:pt>
    <dgm:pt modelId="{B507DA9E-5786-4BF5-8082-AC0570E71BFD}" type="pres">
      <dgm:prSet presAssocID="{1D6CB4E0-B1CC-42F8-AB51-591B1F2306B7}" presName="parentText" presStyleLbl="node1" presStyleIdx="0" presStyleCnt="3">
        <dgm:presLayoutVars>
          <dgm:chMax val="0"/>
          <dgm:bulletEnabled val="1"/>
        </dgm:presLayoutVars>
      </dgm:prSet>
      <dgm:spPr/>
    </dgm:pt>
    <dgm:pt modelId="{CFF8E19C-BE82-4876-ADC7-81719FC0AC97}" type="pres">
      <dgm:prSet presAssocID="{1D730FD0-AAF4-4D8D-A05A-01366404AD25}" presName="spacer" presStyleCnt="0"/>
      <dgm:spPr/>
    </dgm:pt>
    <dgm:pt modelId="{DC4BC071-94A9-4E2A-95DC-94D919BC7E86}" type="pres">
      <dgm:prSet presAssocID="{0191EA51-60B9-4070-8BF2-CF829B2FF628}" presName="parentText" presStyleLbl="node1" presStyleIdx="1" presStyleCnt="3">
        <dgm:presLayoutVars>
          <dgm:chMax val="0"/>
          <dgm:bulletEnabled val="1"/>
        </dgm:presLayoutVars>
      </dgm:prSet>
      <dgm:spPr/>
    </dgm:pt>
    <dgm:pt modelId="{EC202D6C-430F-4C70-A530-5A31E002B36C}" type="pres">
      <dgm:prSet presAssocID="{BEBFEDBC-0A1A-44EB-AABB-15DBF446216B}" presName="spacer" presStyleCnt="0"/>
      <dgm:spPr/>
    </dgm:pt>
    <dgm:pt modelId="{569165BE-841A-45EB-BFF2-B3C6F4D407A3}" type="pres">
      <dgm:prSet presAssocID="{D88604AF-52EE-477C-BADB-080299EADC31}" presName="parentText" presStyleLbl="node1" presStyleIdx="2" presStyleCnt="3">
        <dgm:presLayoutVars>
          <dgm:chMax val="0"/>
          <dgm:bulletEnabled val="1"/>
        </dgm:presLayoutVars>
      </dgm:prSet>
      <dgm:spPr/>
    </dgm:pt>
  </dgm:ptLst>
  <dgm:cxnLst>
    <dgm:cxn modelId="{1434E001-D69E-42AA-9826-E5C46263A18E}" type="presOf" srcId="{0191EA51-60B9-4070-8BF2-CF829B2FF628}" destId="{DC4BC071-94A9-4E2A-95DC-94D919BC7E86}" srcOrd="0" destOrd="0" presId="urn:microsoft.com/office/officeart/2005/8/layout/vList2"/>
    <dgm:cxn modelId="{FD8E1B10-0C75-4CA7-8F91-3FE7F5191DF1}" srcId="{6B5BD51A-5B22-4353-A767-96F5437B4423}" destId="{D88604AF-52EE-477C-BADB-080299EADC31}" srcOrd="2" destOrd="0" parTransId="{6F0260A3-82E1-4F22-B91A-BC1B581DE460}" sibTransId="{D7E3D0A0-E7CE-4013-ACFD-0F896C883865}"/>
    <dgm:cxn modelId="{8B647E16-CACE-44D3-946E-6CCA213EE6B8}" type="presOf" srcId="{6B5BD51A-5B22-4353-A767-96F5437B4423}" destId="{3CDFF817-40B0-4A46-89FA-9C24C5E577E6}" srcOrd="0" destOrd="0" presId="urn:microsoft.com/office/officeart/2005/8/layout/vList2"/>
    <dgm:cxn modelId="{CDD10E1F-0458-42E6-BE39-5FBD7B75E76A}" type="presOf" srcId="{D88604AF-52EE-477C-BADB-080299EADC31}" destId="{569165BE-841A-45EB-BFF2-B3C6F4D407A3}" srcOrd="0" destOrd="0" presId="urn:microsoft.com/office/officeart/2005/8/layout/vList2"/>
    <dgm:cxn modelId="{2CC67967-BB89-46BF-9073-B962C9D4058C}" srcId="{6B5BD51A-5B22-4353-A767-96F5437B4423}" destId="{0191EA51-60B9-4070-8BF2-CF829B2FF628}" srcOrd="1" destOrd="0" parTransId="{D2F95BD4-C59D-4196-8972-C618F2103FF1}" sibTransId="{BEBFEDBC-0A1A-44EB-AABB-15DBF446216B}"/>
    <dgm:cxn modelId="{020FCE8B-F6F8-459C-83FE-239B1C8A3C76}" srcId="{6B5BD51A-5B22-4353-A767-96F5437B4423}" destId="{1D6CB4E0-B1CC-42F8-AB51-591B1F2306B7}" srcOrd="0" destOrd="0" parTransId="{D241BD9C-D85C-4BD8-8853-13820B953DE1}" sibTransId="{1D730FD0-AAF4-4D8D-A05A-01366404AD25}"/>
    <dgm:cxn modelId="{63AC4D98-91E4-4E9D-8527-AB41A5ABF2EA}" type="presOf" srcId="{1D6CB4E0-B1CC-42F8-AB51-591B1F2306B7}" destId="{B507DA9E-5786-4BF5-8082-AC0570E71BFD}" srcOrd="0" destOrd="0" presId="urn:microsoft.com/office/officeart/2005/8/layout/vList2"/>
    <dgm:cxn modelId="{97DE6625-CC15-49E1-8E0D-BC9DD47B3946}" type="presParOf" srcId="{3CDFF817-40B0-4A46-89FA-9C24C5E577E6}" destId="{B507DA9E-5786-4BF5-8082-AC0570E71BFD}" srcOrd="0" destOrd="0" presId="urn:microsoft.com/office/officeart/2005/8/layout/vList2"/>
    <dgm:cxn modelId="{77667BA0-2025-4EBD-B70F-34098FEDBA6C}" type="presParOf" srcId="{3CDFF817-40B0-4A46-89FA-9C24C5E577E6}" destId="{CFF8E19C-BE82-4876-ADC7-81719FC0AC97}" srcOrd="1" destOrd="0" presId="urn:microsoft.com/office/officeart/2005/8/layout/vList2"/>
    <dgm:cxn modelId="{4EA83836-628F-4113-A7EB-042C6A9EF8DF}" type="presParOf" srcId="{3CDFF817-40B0-4A46-89FA-9C24C5E577E6}" destId="{DC4BC071-94A9-4E2A-95DC-94D919BC7E86}" srcOrd="2" destOrd="0" presId="urn:microsoft.com/office/officeart/2005/8/layout/vList2"/>
    <dgm:cxn modelId="{AADBC569-FA97-4F12-B1D7-183B704AD1AC}" type="presParOf" srcId="{3CDFF817-40B0-4A46-89FA-9C24C5E577E6}" destId="{EC202D6C-430F-4C70-A530-5A31E002B36C}" srcOrd="3" destOrd="0" presId="urn:microsoft.com/office/officeart/2005/8/layout/vList2"/>
    <dgm:cxn modelId="{CDF1814C-E66A-421B-8B5D-95D47F084101}" type="presParOf" srcId="{3CDFF817-40B0-4A46-89FA-9C24C5E577E6}" destId="{569165BE-841A-45EB-BFF2-B3C6F4D407A3}" srcOrd="4" destOrd="0" presId="urn:microsoft.com/office/officeart/2005/8/layout/vList2"/>
  </dgm:cxnLst>
  <dgm:bg/>
  <dgm:whole/>
  <dgm:extLst>
    <a:ext uri="http://schemas.microsoft.com/office/drawing/2008/diagram">
      <dsp:dataModelExt xmlns:dsp="http://schemas.microsoft.com/office/drawing/2008/diagram" relId="rId9"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507DA9E-5786-4BF5-8082-AC0570E71BFD}">
      <dsp:nvSpPr>
        <dsp:cNvPr id="0" name=""/>
        <dsp:cNvSpPr/>
      </dsp:nvSpPr>
      <dsp:spPr>
        <a:xfrm>
          <a:off x="0" y="22007"/>
          <a:ext cx="1873250" cy="1085760"/>
        </a:xfrm>
        <a:prstGeom prst="roundRect">
          <a:avLst/>
        </a:prstGeom>
        <a:solidFill>
          <a:schemeClr val="accent6">
            <a:lumMod val="60000"/>
            <a:lumOff val="4000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60960" tIns="60960" rIns="60960" bIns="60960" numCol="1" spcCol="1270" anchor="ctr" anchorCtr="0">
          <a:noAutofit/>
        </a:bodyPr>
        <a:lstStyle/>
        <a:p>
          <a:pPr marL="0" lvl="0" indent="0" algn="l" defTabSz="711200">
            <a:lnSpc>
              <a:spcPct val="90000"/>
            </a:lnSpc>
            <a:spcBef>
              <a:spcPct val="0"/>
            </a:spcBef>
            <a:spcAft>
              <a:spcPct val="35000"/>
            </a:spcAft>
            <a:buNone/>
          </a:pPr>
          <a:r>
            <a:rPr lang="en-US" sz="1600" b="1" i="0" u="none" kern="1200"/>
            <a:t>Latest	4/2 14:45</a:t>
          </a:r>
          <a:endParaRPr lang="en-US" sz="1600" b="1" kern="1200"/>
        </a:p>
      </dsp:txBody>
      <dsp:txXfrm>
        <a:off x="53002" y="75009"/>
        <a:ext cx="1767246" cy="979756"/>
      </dsp:txXfrm>
    </dsp:sp>
    <dsp:sp modelId="{DC4BC071-94A9-4E2A-95DC-94D919BC7E86}">
      <dsp:nvSpPr>
        <dsp:cNvPr id="0" name=""/>
        <dsp:cNvSpPr/>
      </dsp:nvSpPr>
      <dsp:spPr>
        <a:xfrm>
          <a:off x="0" y="1274807"/>
          <a:ext cx="1873250" cy="1085760"/>
        </a:xfrm>
        <a:prstGeom prst="roundRect">
          <a:avLst/>
        </a:prstGeom>
        <a:solidFill>
          <a:srgbClr val="FFFF00"/>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60960" tIns="60960" rIns="60960" bIns="60960" numCol="1" spcCol="1270" anchor="ctr" anchorCtr="0">
          <a:noAutofit/>
        </a:bodyPr>
        <a:lstStyle/>
        <a:p>
          <a:pPr marL="0" lvl="0" indent="0" algn="l" defTabSz="711200">
            <a:lnSpc>
              <a:spcPct val="90000"/>
            </a:lnSpc>
            <a:spcBef>
              <a:spcPct val="0"/>
            </a:spcBef>
            <a:spcAft>
              <a:spcPct val="35000"/>
            </a:spcAft>
            <a:buNone/>
          </a:pPr>
          <a:r>
            <a:rPr lang="en-US" sz="1600" b="1" i="0" u="none" kern="1200"/>
            <a:t>Oldest	3/30 21:00</a:t>
          </a:r>
          <a:endParaRPr lang="en-US" sz="1600" b="1" kern="1200"/>
        </a:p>
      </dsp:txBody>
      <dsp:txXfrm>
        <a:off x="53002" y="1327809"/>
        <a:ext cx="1767246" cy="979756"/>
      </dsp:txXfrm>
    </dsp:sp>
    <dsp:sp modelId="{569165BE-841A-45EB-BFF2-B3C6F4D407A3}">
      <dsp:nvSpPr>
        <dsp:cNvPr id="0" name=""/>
        <dsp:cNvSpPr/>
      </dsp:nvSpPr>
      <dsp:spPr>
        <a:xfrm>
          <a:off x="0" y="2527607"/>
          <a:ext cx="1873250" cy="1085760"/>
        </a:xfrm>
        <a:prstGeom prst="roundRect">
          <a:avLst/>
        </a:prstGeom>
        <a:solidFill>
          <a:srgbClr val="FF0000"/>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60960" tIns="60960" rIns="60960" bIns="60960" numCol="1" spcCol="1270" anchor="ctr" anchorCtr="0">
          <a:noAutofit/>
        </a:bodyPr>
        <a:lstStyle/>
        <a:p>
          <a:pPr marL="0" lvl="0" indent="0" algn="l" defTabSz="711200">
            <a:lnSpc>
              <a:spcPct val="90000"/>
            </a:lnSpc>
            <a:spcBef>
              <a:spcPct val="0"/>
            </a:spcBef>
            <a:spcAft>
              <a:spcPct val="35000"/>
            </a:spcAft>
            <a:buNone/>
          </a:pPr>
          <a:r>
            <a:rPr lang="en-US" sz="1600" b="1" i="0" u="none" kern="1200"/>
            <a:t>Rows	56</a:t>
          </a:r>
          <a:endParaRPr lang="en-US" sz="1600" b="1" kern="1200"/>
        </a:p>
      </dsp:txBody>
      <dsp:txXfrm>
        <a:off x="53002" y="2580609"/>
        <a:ext cx="1767246" cy="979756"/>
      </dsp:txXfrm>
    </dsp:sp>
  </dsp:spTree>
</dsp:drawing>
</file>

<file path=xl/diagrams/layout1.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7">
  <dgm:title val=""/>
  <dgm:desc val=""/>
  <dgm:catLst>
    <dgm:cat type="3D" pri="11700"/>
  </dgm:catLst>
  <dgm:scene3d>
    <a:camera prst="perspectiveLeft" zoom="91000"/>
    <a:lightRig rig="threePt" dir="t">
      <a:rot lat="0" lon="0" rev="20640000"/>
    </a:lightRig>
  </dgm:scene3d>
  <dgm:styleLbl name="node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lnNod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vennNode1">
    <dgm:scene3d>
      <a:camera prst="orthographicFront"/>
      <a:lightRig rig="threePt" dir="t"/>
    </dgm:scene3d>
    <dgm:sp3d extrusionH="50600" prstMaterial="clear">
      <a:bevelT w="101600" h="80600" prst="relaxedInset"/>
      <a:bevelB w="80600" h="80600" prst="relaxedInset"/>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extrusionH="50600" prstMaterial="metal">
      <a:bevelT w="101600" h="80600" prst="relaxedInset"/>
      <a:bevelB w="80600" h="80600" prst="relaxedInset"/>
    </dgm:sp3d>
    <dgm:txPr/>
    <dgm:style>
      <a:lnRef idx="1">
        <a:scrgbClr r="0" g="0" b="0"/>
      </a:lnRef>
      <a:fillRef idx="1">
        <a:scrgbClr r="0" g="0" b="0"/>
      </a:fillRef>
      <a:effectRef idx="1">
        <a:scrgbClr r="0" g="0" b="0"/>
      </a:effectRef>
      <a:fontRef idx="minor">
        <a:schemeClr val="dk1"/>
      </a:fontRef>
    </dgm:style>
  </dgm:styleLbl>
  <dgm:styleLbl name="node1">
    <dgm:scene3d>
      <a:camera prst="orthographicFront"/>
      <a:lightRig rig="threePt" dir="t"/>
    </dgm:scene3d>
    <dgm:sp3d extrusionH="50600" prstMaterial="metal">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fgImgPlace1">
    <dgm:scene3d>
      <a:camera prst="orthographicFront"/>
      <a:lightRig rig="threePt" dir="t"/>
    </dgm:scene3d>
    <dgm:sp3d z="572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alignImgPlac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dgm:style>
  </dgm:styleLbl>
  <dgm:styleLbl name="bgImgPlace1">
    <dgm:scene3d>
      <a:camera prst="orthographicFront"/>
      <a:lightRig rig="threePt" dir="t"/>
    </dgm:scene3d>
    <dgm:sp3d z="-2118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sibTrans2D1">
    <dgm:scene3d>
      <a:camera prst="orthographicFront"/>
      <a:lightRig rig="threePt" dir="t"/>
    </dgm:scene3d>
    <dgm:sp3d z="-110000">
      <a:bevelT w="40600" h="20600" prst="relaxedInset"/>
    </dgm:sp3d>
    <dgm:txPr/>
    <dgm:style>
      <a:lnRef idx="0">
        <a:scrgbClr r="0" g="0" b="0"/>
      </a:lnRef>
      <a:fillRef idx="1">
        <a:scrgbClr r="0" g="0" b="0"/>
      </a:fillRef>
      <a:effectRef idx="2">
        <a:scrgbClr r="0" g="0" b="0"/>
      </a:effectRef>
      <a:fontRef idx="minor"/>
    </dgm:style>
  </dgm:styleLbl>
  <dgm:styleLbl name="fgSibTrans2D1">
    <dgm:scene3d>
      <a:camera prst="orthographicFront"/>
      <a:lightRig rig="threePt" dir="t"/>
    </dgm:scene3d>
    <dgm:sp3d z="10600">
      <a:bevelT w="40600" h="20600" prst="relaxedInset"/>
    </dgm:sp3d>
    <dgm:txPr/>
    <dgm:style>
      <a:lnRef idx="0">
        <a:scrgbClr r="0" g="0" b="0"/>
      </a:lnRef>
      <a:fillRef idx="1">
        <a:scrgbClr r="0" g="0" b="0"/>
      </a:fillRef>
      <a:effectRef idx="2">
        <a:scrgbClr r="0" g="0" b="0"/>
      </a:effectRef>
      <a:fontRef idx="minor"/>
    </dgm:style>
  </dgm:styleLbl>
  <dgm:styleLbl name="bgSibTrans2D1">
    <dgm:scene3d>
      <a:camera prst="orthographicFront"/>
      <a:lightRig rig="threePt" dir="t"/>
    </dgm:scene3d>
    <dgm:sp3d z="-211800">
      <a:bevelT w="40600" h="20600" prst="relaxedInset"/>
    </dgm:sp3d>
    <dgm:txPr/>
    <dgm:style>
      <a:lnRef idx="0">
        <a:scrgbClr r="0" g="0" b="0"/>
      </a:lnRef>
      <a:fillRef idx="1">
        <a:scrgbClr r="0" g="0" b="0"/>
      </a:fillRef>
      <a:effectRef idx="2">
        <a:scrgbClr r="0" g="0" b="0"/>
      </a:effectRef>
      <a:fontRef idx="minor"/>
    </dgm:style>
  </dgm:styleLbl>
  <dgm:styleLbl name="sibTrans1D1">
    <dgm:scene3d>
      <a:camera prst="orthographicFront"/>
      <a:lightRig rig="threePt" dir="t"/>
    </dgm:scene3d>
    <dgm:sp3d z="-110000"/>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0000"/>
    <dgm:txPr/>
    <dgm:style>
      <a:lnRef idx="1">
        <a:scrgbClr r="0" g="0" b="0"/>
      </a:lnRef>
      <a:fillRef idx="1">
        <a:scrgbClr r="0" g="0" b="0"/>
      </a:fillRef>
      <a:effectRef idx="0">
        <a:scrgbClr r="0" g="0" b="0"/>
      </a:effectRef>
      <a:fontRef idx="minor"/>
    </dgm:style>
  </dgm:styleLbl>
  <dgm:styleLbl name="asst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parChTrans2D1">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2">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3">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2D4">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1D1">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extrusionH="50600">
      <a:bevelT w="101600" h="80600"/>
      <a:bevelB w="80600" h="80600"/>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extrusionH="50600">
      <a:bevelT w="101600" h="80600"/>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solidAlignAcc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solidBgAcc1">
    <dgm:scene3d>
      <a:camera prst="orthographicFront"/>
      <a:lightRig rig="threePt" dir="t"/>
    </dgm:scene3d>
    <dgm:sp3d z="-161800" extrusionH="10600" contourW="3000">
      <a:bevelT w="48600" h="8600" prst="softRound"/>
      <a:bevelB w="48600" h="8600" prst="relaxedInset"/>
    </dgm:sp3d>
    <dgm:txPr/>
    <dgm:style>
      <a:lnRef idx="0">
        <a:scrgbClr r="0" g="0" b="0"/>
      </a:lnRef>
      <a:fillRef idx="1">
        <a:scrgbClr r="0" g="0" b="0"/>
      </a:fillRef>
      <a:effectRef idx="0">
        <a:scrgbClr r="0" g="0" b="0"/>
      </a:effectRef>
      <a:fontRef idx="minor"/>
    </dgm:style>
  </dgm:styleLbl>
  <dgm:styleLbl name="fgAccFollowNode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bgAccFollowNode1">
    <dgm:scene3d>
      <a:camera prst="orthographicFront"/>
      <a:lightRig rig="threePt" dir="t"/>
    </dgm:scene3d>
    <dgm:sp3d z="-161800" extrusionH="10600" contourW="3000">
      <a:bevelT w="48600" h="8600" prst="relaxedInset"/>
      <a:bevelB w="48600" h="8600" prst="relaxedInset"/>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618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50600">
      <a:bevelT w="80600" h="80600" prst="relaxedInset"/>
      <a:bevelB w="80600" h="80600" prst="relaxedInset"/>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7200" extrusionH="600" contourW="3000" prstMaterial="plastic">
      <a:bevelT w="80600" h="18600" prst="relaxedInset"/>
      <a:bevelB w="80600" h="8600" prst="relaxedInset"/>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Colors" Target="../diagrams/colors1.xml"/><Relationship Id="rId3" Type="http://schemas.openxmlformats.org/officeDocument/2006/relationships/chart" Target="../charts/chart3.xml"/><Relationship Id="rId7" Type="http://schemas.openxmlformats.org/officeDocument/2006/relationships/diagramQuickStyle" Target="../diagrams/quickStyle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Layout" Target="../diagrams/layout1.xml"/><Relationship Id="rId5" Type="http://schemas.openxmlformats.org/officeDocument/2006/relationships/diagramData" Target="../diagrams/data1.xml"/><Relationship Id="rId10" Type="http://schemas.openxmlformats.org/officeDocument/2006/relationships/image" Target="../media/image1.jpg"/><Relationship Id="rId4" Type="http://schemas.openxmlformats.org/officeDocument/2006/relationships/chart" Target="../charts/chart4.xml"/><Relationship Id="rId9" Type="http://schemas.microsoft.com/office/2007/relationships/diagramDrawing" Target="../diagrams/drawing1.xml"/></Relationships>
</file>

<file path=xl/drawings/drawing1.xml><?xml version="1.0" encoding="utf-8"?>
<xdr:wsDr xmlns:xdr="http://schemas.openxmlformats.org/drawingml/2006/spreadsheetDrawing" xmlns:a="http://schemas.openxmlformats.org/drawingml/2006/main">
  <xdr:twoCellAnchor>
    <xdr:from>
      <xdr:col>0</xdr:col>
      <xdr:colOff>142875</xdr:colOff>
      <xdr:row>6</xdr:row>
      <xdr:rowOff>158749</xdr:rowOff>
    </xdr:from>
    <xdr:to>
      <xdr:col>10</xdr:col>
      <xdr:colOff>555625</xdr:colOff>
      <xdr:row>31</xdr:row>
      <xdr:rowOff>174624</xdr:rowOff>
    </xdr:to>
    <xdr:graphicFrame macro="">
      <xdr:nvGraphicFramePr>
        <xdr:cNvPr id="2" name="Chart 1">
          <a:extLst>
            <a:ext uri="{FF2B5EF4-FFF2-40B4-BE49-F238E27FC236}">
              <a16:creationId xmlns:a16="http://schemas.microsoft.com/office/drawing/2014/main" id="{223F19FC-9B6E-4801-9EA5-EDDDF85AB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428624</xdr:colOff>
      <xdr:row>6</xdr:row>
      <xdr:rowOff>139699</xdr:rowOff>
    </xdr:from>
    <xdr:to>
      <xdr:col>25</xdr:col>
      <xdr:colOff>285749</xdr:colOff>
      <xdr:row>31</xdr:row>
      <xdr:rowOff>127000</xdr:rowOff>
    </xdr:to>
    <xdr:graphicFrame macro="">
      <xdr:nvGraphicFramePr>
        <xdr:cNvPr id="4" name="Chart 3">
          <a:extLst>
            <a:ext uri="{FF2B5EF4-FFF2-40B4-BE49-F238E27FC236}">
              <a16:creationId xmlns:a16="http://schemas.microsoft.com/office/drawing/2014/main" id="{20A4A846-08C4-4713-B3CA-32AFAB7B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222250</xdr:colOff>
      <xdr:row>32</xdr:row>
      <xdr:rowOff>146050</xdr:rowOff>
    </xdr:from>
    <xdr:to>
      <xdr:col>22</xdr:col>
      <xdr:colOff>396876</xdr:colOff>
      <xdr:row>53</xdr:row>
      <xdr:rowOff>47625</xdr:rowOff>
    </xdr:to>
    <xdr:graphicFrame macro="">
      <xdr:nvGraphicFramePr>
        <xdr:cNvPr id="6" name="Chart 5">
          <a:extLst>
            <a:ext uri="{FF2B5EF4-FFF2-40B4-BE49-F238E27FC236}">
              <a16:creationId xmlns:a16="http://schemas.microsoft.com/office/drawing/2014/main" id="{808AA123-C666-47D7-B324-620A750BA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165100</xdr:colOff>
      <xdr:row>6</xdr:row>
      <xdr:rowOff>174625</xdr:rowOff>
    </xdr:from>
    <xdr:to>
      <xdr:col>14</xdr:col>
      <xdr:colOff>184150</xdr:colOff>
      <xdr:row>31</xdr:row>
      <xdr:rowOff>158750</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21E2D9FB-ED58-45FB-97D9-E3BBC17837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800850" y="936625"/>
              <a:ext cx="1828800" cy="474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32</xdr:row>
      <xdr:rowOff>142875</xdr:rowOff>
    </xdr:from>
    <xdr:to>
      <xdr:col>7</xdr:col>
      <xdr:colOff>158750</xdr:colOff>
      <xdr:row>53</xdr:row>
      <xdr:rowOff>47624</xdr:rowOff>
    </xdr:to>
    <xdr:graphicFrame macro="">
      <xdr:nvGraphicFramePr>
        <xdr:cNvPr id="7" name="Chart 6">
          <a:extLst>
            <a:ext uri="{FF2B5EF4-FFF2-40B4-BE49-F238E27FC236}">
              <a16:creationId xmlns:a16="http://schemas.microsoft.com/office/drawing/2014/main" id="{C1BC978C-2AB1-4C6C-9399-E5697101D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333375</xdr:colOff>
      <xdr:row>33</xdr:row>
      <xdr:rowOff>47624</xdr:rowOff>
    </xdr:from>
    <xdr:to>
      <xdr:col>25</xdr:col>
      <xdr:colOff>254000</xdr:colOff>
      <xdr:row>52</xdr:row>
      <xdr:rowOff>63499</xdr:rowOff>
    </xdr:to>
    <xdr:graphicFrame macro="">
      <xdr:nvGraphicFramePr>
        <xdr:cNvPr id="8" name="Diagram 7">
          <a:extLst>
            <a:ext uri="{FF2B5EF4-FFF2-40B4-BE49-F238E27FC236}">
              <a16:creationId xmlns:a16="http://schemas.microsoft.com/office/drawing/2014/main" id="{0FF48A13-C4F8-473E-9329-10F9C7FBC1A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 r:lo="rId6" r:qs="rId7" r:cs="rId8"/>
        </a:graphicData>
      </a:graphic>
    </xdr:graphicFrame>
    <xdr:clientData/>
  </xdr:twoCellAnchor>
  <xdr:twoCellAnchor editAs="oneCell">
    <xdr:from>
      <xdr:col>0</xdr:col>
      <xdr:colOff>0</xdr:colOff>
      <xdr:row>0</xdr:row>
      <xdr:rowOff>15877</xdr:rowOff>
    </xdr:from>
    <xdr:to>
      <xdr:col>25</xdr:col>
      <xdr:colOff>317500</xdr:colOff>
      <xdr:row>6</xdr:row>
      <xdr:rowOff>127001</xdr:rowOff>
    </xdr:to>
    <xdr:pic>
      <xdr:nvPicPr>
        <xdr:cNvPr id="5" name="Picture 4">
          <a:extLst>
            <a:ext uri="{FF2B5EF4-FFF2-40B4-BE49-F238E27FC236}">
              <a16:creationId xmlns:a16="http://schemas.microsoft.com/office/drawing/2014/main" id="{876B9E46-E3C9-0C3E-BC4A-91DEBC09C59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15877"/>
          <a:ext cx="15668625" cy="12541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4868.02034398148" createdVersion="6" refreshedVersion="6" minRefreshableVersion="3" recordCount="56" xr:uid="{CD486FE9-327E-4B4C-ACA5-3281B69D6A83}">
  <cacheSource type="worksheet">
    <worksheetSource name="Table_1"/>
  </cacheSource>
  <cacheFields count="7">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164">
      <sharedItems containsSemiMixedTypes="0" containsNonDate="0" containsDate="1" containsString="0" minDate="2020-03-30T21:00:00" maxDate="2020-04-02T14:45:00" count="35">
        <d v="2020-04-02T09:45:00"/>
        <d v="2020-04-02T11:00:00"/>
        <d v="2020-04-02T09:00:00"/>
        <d v="2020-04-01T22:00:00"/>
        <d v="2020-04-02T14:00:00"/>
        <d v="2020-04-02T09:01:00"/>
        <d v="2020-04-02T10:00:00"/>
        <d v="2020-04-01T18:00:00"/>
        <d v="2020-04-02T09:28:00"/>
        <d v="2020-04-01T19:00:00"/>
        <d v="2020-04-02T13:30:00"/>
        <d v="2020-04-01T16:00:00"/>
        <d v="2020-04-01T21:59:00"/>
        <d v="2020-04-02T12:00:00"/>
        <d v="2020-04-02T13:00:00"/>
        <d v="2020-04-02T08:00:00"/>
        <d v="2020-04-02T07:00:00"/>
        <d v="2020-04-02T14:04:00"/>
        <d v="2020-04-02T07:30:00"/>
        <d v="2020-04-01T17:00:00"/>
        <d v="2020-04-01T06:00:00"/>
        <d v="2020-04-01T09:00:00"/>
        <d v="2020-04-01T15:00:00"/>
        <d v="2020-04-02T13:58:00"/>
        <d v="2020-04-02T12:45:00"/>
        <d v="2020-04-01T07:00:00"/>
        <d v="2020-04-02T14:45:00"/>
        <d v="2020-03-31T22:00:00"/>
        <d v="2020-04-02T05:00:00"/>
        <d v="2020-04-01T22:17:00"/>
        <d v="2020-04-02T10:56:00"/>
        <d v="2020-04-02T08:30:00"/>
        <d v="2020-04-02T06:30:00"/>
        <d v="2020-04-02T01:00:00"/>
        <d v="2020-03-30T21:00:00"/>
      </sharedItems>
      <fieldGroup par="6" base="3">
        <rangePr groupBy="days" startDate="2020-03-30T21:00:00" endDate="2020-04-02T14:45:00"/>
        <groupItems count="368">
          <s v="&lt;3/30/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2/2020"/>
        </groupItems>
      </fieldGroup>
    </cacheField>
    <cacheField name="total" numFmtId="0">
      <sharedItems containsSemiMixedTypes="0" containsString="0" containsNumber="1" containsInteger="1" minValue="20" maxValue="238965"/>
    </cacheField>
    <cacheField name="pos %" numFmtId="9">
      <sharedItems containsSemiMixedTypes="0" containsString="0" containsNumber="1" minValue="0" maxValue="0.47570975136660199"/>
    </cacheField>
    <cacheField name="Months" numFmtId="0" databaseField="0">
      <fieldGroup base="3">
        <rangePr groupBy="months" startDate="2020-03-30T21:00:00" endDate="2020-04-02T14:45:00"/>
        <groupItems count="14">
          <s v="&lt;3/30/2020"/>
          <s v="Jan"/>
          <s v="Feb"/>
          <s v="Mar"/>
          <s v="Apr"/>
          <s v="May"/>
          <s v="Jun"/>
          <s v="Jul"/>
          <s v="Aug"/>
          <s v="Sep"/>
          <s v="Oct"/>
          <s v="Nov"/>
          <s v="Dec"/>
          <s v="&gt;4/2/2020"/>
        </groupItems>
      </fieldGroup>
    </cacheField>
  </cacheFields>
  <extLst>
    <ext xmlns:x14="http://schemas.microsoft.com/office/spreadsheetml/2009/9/main" uri="{725AE2AE-9491-48be-B2B4-4EB974FC3084}">
      <x14:pivotCacheDefinition pivotCacheId="384614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n v="92381"/>
    <x v="0"/>
    <x v="0"/>
    <n v="238965"/>
    <n v="0.38658799405770722"/>
  </r>
  <r>
    <x v="1"/>
    <n v="25590"/>
    <x v="1"/>
    <x v="1"/>
    <n v="59110"/>
    <n v="0.43292167145998983"/>
  </r>
  <r>
    <x v="2"/>
    <n v="10791"/>
    <x v="2"/>
    <x v="2"/>
    <n v="22684"/>
    <n v="0.47570975136660199"/>
  </r>
  <r>
    <x v="3"/>
    <n v="9191"/>
    <x v="3"/>
    <x v="3"/>
    <n v="33000"/>
    <n v="0.27851515151515149"/>
  </r>
  <r>
    <x v="4"/>
    <n v="9150"/>
    <x v="4"/>
    <x v="1"/>
    <n v="51086"/>
    <n v="0.17910973652272638"/>
  </r>
  <r>
    <x v="5"/>
    <n v="8966"/>
    <x v="5"/>
    <x v="4"/>
    <n v="56608"/>
    <n v="0.15838750706613905"/>
  </r>
  <r>
    <x v="6"/>
    <n v="8010"/>
    <x v="6"/>
    <x v="5"/>
    <n v="77296"/>
    <n v="0.10362761333057338"/>
  </r>
  <r>
    <x v="7"/>
    <n v="7695"/>
    <x v="7"/>
    <x v="3"/>
    <n v="43656"/>
    <n v="0.17626443100604727"/>
  </r>
  <r>
    <x v="8"/>
    <n v="7016"/>
    <x v="8"/>
    <x v="6"/>
    <n v="54714"/>
    <n v="0.1282304346236795"/>
  </r>
  <r>
    <x v="9"/>
    <n v="5984"/>
    <x v="9"/>
    <x v="7"/>
    <n v="74798"/>
    <n v="8.0002139094628194E-2"/>
  </r>
  <r>
    <x v="10"/>
    <n v="5348"/>
    <x v="10"/>
    <x v="8"/>
    <n v="22957"/>
    <n v="0.2329572679357059"/>
  </r>
  <r>
    <x v="11"/>
    <n v="4669"/>
    <x v="11"/>
    <x v="9"/>
    <n v="50679"/>
    <n v="9.2128889678170442E-2"/>
  </r>
  <r>
    <x v="12"/>
    <n v="3824"/>
    <x v="12"/>
    <x v="10"/>
    <n v="18300"/>
    <n v="0.20896174863387978"/>
  </r>
  <r>
    <x v="13"/>
    <n v="3342"/>
    <x v="13"/>
    <x v="11"/>
    <n v="18645"/>
    <n v="0.17924376508447304"/>
  </r>
  <r>
    <x v="14"/>
    <n v="3039"/>
    <x v="14"/>
    <x v="12"/>
    <n v="16285"/>
    <n v="0.18661344795824378"/>
  </r>
  <r>
    <x v="15"/>
    <n v="2902"/>
    <x v="15"/>
    <x v="13"/>
    <n v="34918"/>
    <n v="8.3108998224411479E-2"/>
  </r>
  <r>
    <x v="16"/>
    <n v="2845"/>
    <x v="16"/>
    <x v="14"/>
    <n v="34611"/>
    <n v="8.2199300800323602E-2"/>
  </r>
  <r>
    <x v="17"/>
    <n v="2331"/>
    <x v="17"/>
    <x v="15"/>
    <n v="21221"/>
    <n v="0.10984402243061119"/>
  </r>
  <r>
    <x v="18"/>
    <n v="1857"/>
    <x v="18"/>
    <x v="13"/>
    <n v="28679"/>
    <n v="6.4751211687994706E-2"/>
  </r>
  <r>
    <x v="19"/>
    <n v="1834"/>
    <x v="19"/>
    <x v="14"/>
    <n v="19683"/>
    <n v="9.3176853121983441E-2"/>
  </r>
  <r>
    <x v="20"/>
    <n v="1730"/>
    <x v="20"/>
    <x v="4"/>
    <n v="22047"/>
    <n v="7.8468725903751077E-2"/>
  </r>
  <r>
    <x v="21"/>
    <n v="1706"/>
    <x v="21"/>
    <x v="16"/>
    <n v="17589"/>
    <n v="9.6992438455853092E-2"/>
  </r>
  <r>
    <x v="22"/>
    <n v="1598"/>
    <x v="16"/>
    <x v="3"/>
    <n v="22709"/>
    <n v="7.0368576335373634E-2"/>
  </r>
  <r>
    <x v="23"/>
    <n v="1554"/>
    <x v="20"/>
    <x v="17"/>
    <n v="6995"/>
    <n v="0.22215868477483916"/>
  </r>
  <r>
    <x v="24"/>
    <n v="1458"/>
    <x v="22"/>
    <x v="18"/>
    <n v="14046"/>
    <n v="0.10380179410508329"/>
  </r>
  <r>
    <x v="25"/>
    <n v="1233"/>
    <x v="16"/>
    <x v="3"/>
    <n v="8736"/>
    <n v="0.14114010989010989"/>
  </r>
  <r>
    <x v="26"/>
    <n v="1177"/>
    <x v="23"/>
    <x v="19"/>
    <n v="5930"/>
    <n v="0.19848229342327151"/>
  </r>
  <r>
    <x v="27"/>
    <n v="1074"/>
    <x v="24"/>
    <x v="14"/>
    <n v="21065"/>
    <n v="5.0985046285307381E-2"/>
  </r>
  <r>
    <x v="28"/>
    <n v="879"/>
    <x v="25"/>
    <x v="20"/>
    <n v="2144"/>
    <n v="0.4099813432835821"/>
  </r>
  <r>
    <x v="29"/>
    <n v="742"/>
    <x v="26"/>
    <x v="6"/>
    <n v="22394"/>
    <n v="3.313387514512816E-2"/>
  </r>
  <r>
    <x v="30"/>
    <n v="736"/>
    <x v="19"/>
    <x v="21"/>
    <n v="14868"/>
    <n v="4.9502286790422387E-2"/>
  </r>
  <r>
    <x v="31"/>
    <n v="680"/>
    <x v="27"/>
    <x v="22"/>
    <n v="7900"/>
    <n v="8.6075949367088608E-2"/>
  </r>
  <r>
    <x v="32"/>
    <n v="669"/>
    <x v="28"/>
    <x v="19"/>
    <n v="7282"/>
    <n v="9.1870365284262567E-2"/>
  </r>
  <r>
    <x v="33"/>
    <n v="657"/>
    <x v="29"/>
    <x v="23"/>
    <n v="5069"/>
    <n v="0.12961136318800554"/>
  </r>
  <r>
    <x v="34"/>
    <n v="653"/>
    <x v="29"/>
    <x v="16"/>
    <n v="5070"/>
    <n v="0.12879684418145956"/>
  </r>
  <r>
    <x v="35"/>
    <n v="643"/>
    <x v="29"/>
    <x v="24"/>
    <n v="8523"/>
    <n v="7.5442919159920213E-2"/>
  </r>
  <r>
    <x v="36"/>
    <n v="614"/>
    <x v="30"/>
    <x v="3"/>
    <n v="8668"/>
    <n v="7.0835256114443926E-2"/>
  </r>
  <r>
    <x v="37"/>
    <n v="552"/>
    <x v="31"/>
    <x v="6"/>
    <n v="6611"/>
    <n v="8.3497201633640897E-2"/>
  </r>
  <r>
    <x v="38"/>
    <n v="415"/>
    <x v="32"/>
    <x v="25"/>
    <n v="6493"/>
    <n v="6.391498536885877E-2"/>
  </r>
  <r>
    <x v="39"/>
    <n v="393"/>
    <x v="29"/>
    <x v="26"/>
    <n v="4959"/>
    <n v="7.9249848759830613E-2"/>
  </r>
  <r>
    <x v="40"/>
    <n v="376"/>
    <x v="24"/>
    <x v="15"/>
    <n v="6464"/>
    <n v="5.8168316831683171E-2"/>
  </r>
  <r>
    <x v="41"/>
    <n v="363"/>
    <x v="33"/>
    <x v="27"/>
    <n v="14011"/>
    <n v="2.5908214973949038E-2"/>
  </r>
  <r>
    <x v="42"/>
    <n v="338"/>
    <x v="34"/>
    <x v="1"/>
    <n v="5049"/>
    <n v="6.6943949296890473E-2"/>
  </r>
  <r>
    <x v="43"/>
    <n v="316"/>
    <x v="29"/>
    <x v="28"/>
    <n v="1920"/>
    <n v="0.16458333333333333"/>
  </r>
  <r>
    <x v="44"/>
    <n v="258"/>
    <x v="35"/>
    <x v="11"/>
    <n v="10464"/>
    <n v="2.4655963302752295E-2"/>
  </r>
  <r>
    <x v="45"/>
    <n v="246"/>
    <x v="36"/>
    <x v="13"/>
    <n v="4224"/>
    <n v="5.823863636363636E-2"/>
  </r>
  <r>
    <x v="46"/>
    <n v="227"/>
    <x v="36"/>
    <x v="15"/>
    <n v="5320"/>
    <n v="4.2669172932330829E-2"/>
  </r>
  <r>
    <x v="47"/>
    <n v="217"/>
    <x v="37"/>
    <x v="29"/>
    <n v="5493"/>
    <n v="3.9504824321864189E-2"/>
  </r>
  <r>
    <x v="48"/>
    <n v="165"/>
    <x v="37"/>
    <x v="11"/>
    <n v="4382"/>
    <n v="3.7654039251483341E-2"/>
  </r>
  <r>
    <x v="49"/>
    <n v="159"/>
    <x v="38"/>
    <x v="30"/>
    <n v="4980"/>
    <n v="3.1927710843373494E-2"/>
  </r>
  <r>
    <x v="50"/>
    <n v="150"/>
    <x v="39"/>
    <x v="31"/>
    <n v="2589"/>
    <n v="5.7937427578215531E-2"/>
  </r>
  <r>
    <x v="51"/>
    <n v="143"/>
    <x v="38"/>
    <x v="9"/>
    <n v="5022"/>
    <n v="2.8474711270410194E-2"/>
  </r>
  <r>
    <x v="52"/>
    <n v="82"/>
    <x v="38"/>
    <x v="32"/>
    <n v="524"/>
    <n v="0.15648854961832062"/>
  </r>
  <r>
    <x v="53"/>
    <n v="33"/>
    <x v="40"/>
    <x v="18"/>
    <n v="182"/>
    <n v="0.18131868131868131"/>
  </r>
  <r>
    <x v="54"/>
    <n v="8"/>
    <x v="35"/>
    <x v="33"/>
    <n v="21"/>
    <n v="0.38095238095238093"/>
  </r>
  <r>
    <x v="55"/>
    <n v="0"/>
    <x v="39"/>
    <x v="34"/>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C8E65F-063C-479A-A875-AF1B1DBFF2E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E3:F6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total" fld="4" baseField="0" baseItem="0"/>
  </dataFields>
  <chartFormats count="2">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1CAF7F-6B63-4D93-A2C3-9DA508FEAB3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6">
  <location ref="A3:B6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positive" fld="1" baseField="0" baseItem="0"/>
  </dataFields>
  <chartFormats count="3">
    <chartFormat chart="63"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216019-3BB3-4EED-B7DE-E4FDB36FBAA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1">
  <location ref="E63:F12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deaths" fld="2" baseField="0" baseItem="0"/>
  </dataFields>
  <chartFormats count="5">
    <chartFormat chart="78" format="0" series="1">
      <pivotArea type="data" outline="0" fieldPosition="0">
        <references count="1">
          <reference field="4294967294" count="1" selected="0">
            <x v="0"/>
          </reference>
        </references>
      </pivotArea>
    </chartFormat>
    <chartFormat chart="79" format="1"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9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C391FA-D562-43FC-88CD-C94D2DE1B89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3:B12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Average of pos %" fld="5" subtotal="average" showDataAs="percentOfCol" baseField="0" baseItem="0" numFmtId="10"/>
  </dataFields>
  <chartFormats count="60">
    <chartFormat chart="3" format="0" series="1">
      <pivotArea type="data" outline="0" fieldPosition="0">
        <references count="1">
          <reference field="4294967294" count="1" selected="0">
            <x v="0"/>
          </reference>
        </references>
      </pivotArea>
    </chartFormat>
    <chartFormat chart="5" format="58" series="1">
      <pivotArea type="data" outline="0" fieldPosition="0">
        <references count="1">
          <reference field="4294967294" count="1" selected="0">
            <x v="0"/>
          </reference>
        </references>
      </pivotArea>
    </chartFormat>
    <chartFormat chart="5" format="59">
      <pivotArea type="data" outline="0" fieldPosition="0">
        <references count="2">
          <reference field="4294967294" count="1" selected="0">
            <x v="0"/>
          </reference>
          <reference field="0" count="1" selected="0">
            <x v="0"/>
          </reference>
        </references>
      </pivotArea>
    </chartFormat>
    <chartFormat chart="5" format="60">
      <pivotArea type="data" outline="0" fieldPosition="0">
        <references count="2">
          <reference field="4294967294" count="1" selected="0">
            <x v="0"/>
          </reference>
          <reference field="0" count="1" selected="0">
            <x v="1"/>
          </reference>
        </references>
      </pivotArea>
    </chartFormat>
    <chartFormat chart="5" format="61">
      <pivotArea type="data" outline="0" fieldPosition="0">
        <references count="2">
          <reference field="4294967294" count="1" selected="0">
            <x v="0"/>
          </reference>
          <reference field="0" count="1" selected="0">
            <x v="2"/>
          </reference>
        </references>
      </pivotArea>
    </chartFormat>
    <chartFormat chart="5" format="62">
      <pivotArea type="data" outline="0" fieldPosition="0">
        <references count="2">
          <reference field="4294967294" count="1" selected="0">
            <x v="0"/>
          </reference>
          <reference field="0" count="1" selected="0">
            <x v="3"/>
          </reference>
        </references>
      </pivotArea>
    </chartFormat>
    <chartFormat chart="5" format="63">
      <pivotArea type="data" outline="0" fieldPosition="0">
        <references count="2">
          <reference field="4294967294" count="1" selected="0">
            <x v="0"/>
          </reference>
          <reference field="0" count="1" selected="0">
            <x v="4"/>
          </reference>
        </references>
      </pivotArea>
    </chartFormat>
    <chartFormat chart="5" format="64">
      <pivotArea type="data" outline="0" fieldPosition="0">
        <references count="2">
          <reference field="4294967294" count="1" selected="0">
            <x v="0"/>
          </reference>
          <reference field="0" count="1" selected="0">
            <x v="5"/>
          </reference>
        </references>
      </pivotArea>
    </chartFormat>
    <chartFormat chart="5" format="65">
      <pivotArea type="data" outline="0" fieldPosition="0">
        <references count="2">
          <reference field="4294967294" count="1" selected="0">
            <x v="0"/>
          </reference>
          <reference field="0" count="1" selected="0">
            <x v="6"/>
          </reference>
        </references>
      </pivotArea>
    </chartFormat>
    <chartFormat chart="5" format="66">
      <pivotArea type="data" outline="0" fieldPosition="0">
        <references count="2">
          <reference field="4294967294" count="1" selected="0">
            <x v="0"/>
          </reference>
          <reference field="0" count="1" selected="0">
            <x v="7"/>
          </reference>
        </references>
      </pivotArea>
    </chartFormat>
    <chartFormat chart="5" format="67">
      <pivotArea type="data" outline="0" fieldPosition="0">
        <references count="2">
          <reference field="4294967294" count="1" selected="0">
            <x v="0"/>
          </reference>
          <reference field="0" count="1" selected="0">
            <x v="8"/>
          </reference>
        </references>
      </pivotArea>
    </chartFormat>
    <chartFormat chart="5" format="68">
      <pivotArea type="data" outline="0" fieldPosition="0">
        <references count="2">
          <reference field="4294967294" count="1" selected="0">
            <x v="0"/>
          </reference>
          <reference field="0" count="1" selected="0">
            <x v="9"/>
          </reference>
        </references>
      </pivotArea>
    </chartFormat>
    <chartFormat chart="5" format="69">
      <pivotArea type="data" outline="0" fieldPosition="0">
        <references count="2">
          <reference field="4294967294" count="1" selected="0">
            <x v="0"/>
          </reference>
          <reference field="0" count="1" selected="0">
            <x v="10"/>
          </reference>
        </references>
      </pivotArea>
    </chartFormat>
    <chartFormat chart="5" format="70">
      <pivotArea type="data" outline="0" fieldPosition="0">
        <references count="2">
          <reference field="4294967294" count="1" selected="0">
            <x v="0"/>
          </reference>
          <reference field="0" count="1" selected="0">
            <x v="11"/>
          </reference>
        </references>
      </pivotArea>
    </chartFormat>
    <chartFormat chart="5" format="71">
      <pivotArea type="data" outline="0" fieldPosition="0">
        <references count="2">
          <reference field="4294967294" count="1" selected="0">
            <x v="0"/>
          </reference>
          <reference field="0" count="1" selected="0">
            <x v="12"/>
          </reference>
        </references>
      </pivotArea>
    </chartFormat>
    <chartFormat chart="5" format="72">
      <pivotArea type="data" outline="0" fieldPosition="0">
        <references count="2">
          <reference field="4294967294" count="1" selected="0">
            <x v="0"/>
          </reference>
          <reference field="0" count="1" selected="0">
            <x v="13"/>
          </reference>
        </references>
      </pivotArea>
    </chartFormat>
    <chartFormat chart="5" format="73">
      <pivotArea type="data" outline="0" fieldPosition="0">
        <references count="2">
          <reference field="4294967294" count="1" selected="0">
            <x v="0"/>
          </reference>
          <reference field="0" count="1" selected="0">
            <x v="14"/>
          </reference>
        </references>
      </pivotArea>
    </chartFormat>
    <chartFormat chart="5" format="74">
      <pivotArea type="data" outline="0" fieldPosition="0">
        <references count="2">
          <reference field="4294967294" count="1" selected="0">
            <x v="0"/>
          </reference>
          <reference field="0" count="1" selected="0">
            <x v="15"/>
          </reference>
        </references>
      </pivotArea>
    </chartFormat>
    <chartFormat chart="5" format="75">
      <pivotArea type="data" outline="0" fieldPosition="0">
        <references count="2">
          <reference field="4294967294" count="1" selected="0">
            <x v="0"/>
          </reference>
          <reference field="0" count="1" selected="0">
            <x v="16"/>
          </reference>
        </references>
      </pivotArea>
    </chartFormat>
    <chartFormat chart="5" format="76">
      <pivotArea type="data" outline="0" fieldPosition="0">
        <references count="2">
          <reference field="4294967294" count="1" selected="0">
            <x v="0"/>
          </reference>
          <reference field="0" count="1" selected="0">
            <x v="17"/>
          </reference>
        </references>
      </pivotArea>
    </chartFormat>
    <chartFormat chart="5" format="77">
      <pivotArea type="data" outline="0" fieldPosition="0">
        <references count="2">
          <reference field="4294967294" count="1" selected="0">
            <x v="0"/>
          </reference>
          <reference field="0" count="1" selected="0">
            <x v="18"/>
          </reference>
        </references>
      </pivotArea>
    </chartFormat>
    <chartFormat chart="5" format="78">
      <pivotArea type="data" outline="0" fieldPosition="0">
        <references count="2">
          <reference field="4294967294" count="1" selected="0">
            <x v="0"/>
          </reference>
          <reference field="0" count="1" selected="0">
            <x v="19"/>
          </reference>
        </references>
      </pivotArea>
    </chartFormat>
    <chartFormat chart="5" format="79">
      <pivotArea type="data" outline="0" fieldPosition="0">
        <references count="2">
          <reference field="4294967294" count="1" selected="0">
            <x v="0"/>
          </reference>
          <reference field="0" count="1" selected="0">
            <x v="20"/>
          </reference>
        </references>
      </pivotArea>
    </chartFormat>
    <chartFormat chart="5" format="80">
      <pivotArea type="data" outline="0" fieldPosition="0">
        <references count="2">
          <reference field="4294967294" count="1" selected="0">
            <x v="0"/>
          </reference>
          <reference field="0" count="1" selected="0">
            <x v="21"/>
          </reference>
        </references>
      </pivotArea>
    </chartFormat>
    <chartFormat chart="5" format="81">
      <pivotArea type="data" outline="0" fieldPosition="0">
        <references count="2">
          <reference field="4294967294" count="1" selected="0">
            <x v="0"/>
          </reference>
          <reference field="0" count="1" selected="0">
            <x v="22"/>
          </reference>
        </references>
      </pivotArea>
    </chartFormat>
    <chartFormat chart="5" format="82">
      <pivotArea type="data" outline="0" fieldPosition="0">
        <references count="2">
          <reference field="4294967294" count="1" selected="0">
            <x v="0"/>
          </reference>
          <reference field="0" count="1" selected="0">
            <x v="23"/>
          </reference>
        </references>
      </pivotArea>
    </chartFormat>
    <chartFormat chart="5" format="83">
      <pivotArea type="data" outline="0" fieldPosition="0">
        <references count="2">
          <reference field="4294967294" count="1" selected="0">
            <x v="0"/>
          </reference>
          <reference field="0" count="1" selected="0">
            <x v="24"/>
          </reference>
        </references>
      </pivotArea>
    </chartFormat>
    <chartFormat chart="5" format="84">
      <pivotArea type="data" outline="0" fieldPosition="0">
        <references count="2">
          <reference field="4294967294" count="1" selected="0">
            <x v="0"/>
          </reference>
          <reference field="0" count="1" selected="0">
            <x v="25"/>
          </reference>
        </references>
      </pivotArea>
    </chartFormat>
    <chartFormat chart="5" format="85">
      <pivotArea type="data" outline="0" fieldPosition="0">
        <references count="2">
          <reference field="4294967294" count="1" selected="0">
            <x v="0"/>
          </reference>
          <reference field="0" count="1" selected="0">
            <x v="26"/>
          </reference>
        </references>
      </pivotArea>
    </chartFormat>
    <chartFormat chart="5" format="86">
      <pivotArea type="data" outline="0" fieldPosition="0">
        <references count="2">
          <reference field="4294967294" count="1" selected="0">
            <x v="0"/>
          </reference>
          <reference field="0" count="1" selected="0">
            <x v="27"/>
          </reference>
        </references>
      </pivotArea>
    </chartFormat>
    <chartFormat chart="5" format="87">
      <pivotArea type="data" outline="0" fieldPosition="0">
        <references count="2">
          <reference field="4294967294" count="1" selected="0">
            <x v="0"/>
          </reference>
          <reference field="0" count="1" selected="0">
            <x v="28"/>
          </reference>
        </references>
      </pivotArea>
    </chartFormat>
    <chartFormat chart="5" format="88">
      <pivotArea type="data" outline="0" fieldPosition="0">
        <references count="2">
          <reference field="4294967294" count="1" selected="0">
            <x v="0"/>
          </reference>
          <reference field="0" count="1" selected="0">
            <x v="29"/>
          </reference>
        </references>
      </pivotArea>
    </chartFormat>
    <chartFormat chart="5" format="89">
      <pivotArea type="data" outline="0" fieldPosition="0">
        <references count="2">
          <reference field="4294967294" count="1" selected="0">
            <x v="0"/>
          </reference>
          <reference field="0" count="1" selected="0">
            <x v="30"/>
          </reference>
        </references>
      </pivotArea>
    </chartFormat>
    <chartFormat chart="5" format="90">
      <pivotArea type="data" outline="0" fieldPosition="0">
        <references count="2">
          <reference field="4294967294" count="1" selected="0">
            <x v="0"/>
          </reference>
          <reference field="0" count="1" selected="0">
            <x v="31"/>
          </reference>
        </references>
      </pivotArea>
    </chartFormat>
    <chartFormat chart="5" format="91">
      <pivotArea type="data" outline="0" fieldPosition="0">
        <references count="2">
          <reference field="4294967294" count="1" selected="0">
            <x v="0"/>
          </reference>
          <reference field="0" count="1" selected="0">
            <x v="32"/>
          </reference>
        </references>
      </pivotArea>
    </chartFormat>
    <chartFormat chart="5" format="92">
      <pivotArea type="data" outline="0" fieldPosition="0">
        <references count="2">
          <reference field="4294967294" count="1" selected="0">
            <x v="0"/>
          </reference>
          <reference field="0" count="1" selected="0">
            <x v="33"/>
          </reference>
        </references>
      </pivotArea>
    </chartFormat>
    <chartFormat chart="5" format="93">
      <pivotArea type="data" outline="0" fieldPosition="0">
        <references count="2">
          <reference field="4294967294" count="1" selected="0">
            <x v="0"/>
          </reference>
          <reference field="0" count="1" selected="0">
            <x v="34"/>
          </reference>
        </references>
      </pivotArea>
    </chartFormat>
    <chartFormat chart="5" format="94">
      <pivotArea type="data" outline="0" fieldPosition="0">
        <references count="2">
          <reference field="4294967294" count="1" selected="0">
            <x v="0"/>
          </reference>
          <reference field="0" count="1" selected="0">
            <x v="35"/>
          </reference>
        </references>
      </pivotArea>
    </chartFormat>
    <chartFormat chart="5" format="95">
      <pivotArea type="data" outline="0" fieldPosition="0">
        <references count="2">
          <reference field="4294967294" count="1" selected="0">
            <x v="0"/>
          </reference>
          <reference field="0" count="1" selected="0">
            <x v="36"/>
          </reference>
        </references>
      </pivotArea>
    </chartFormat>
    <chartFormat chart="5" format="96">
      <pivotArea type="data" outline="0" fieldPosition="0">
        <references count="2">
          <reference field="4294967294" count="1" selected="0">
            <x v="0"/>
          </reference>
          <reference field="0" count="1" selected="0">
            <x v="37"/>
          </reference>
        </references>
      </pivotArea>
    </chartFormat>
    <chartFormat chart="5" format="97">
      <pivotArea type="data" outline="0" fieldPosition="0">
        <references count="2">
          <reference field="4294967294" count="1" selected="0">
            <x v="0"/>
          </reference>
          <reference field="0" count="1" selected="0">
            <x v="38"/>
          </reference>
        </references>
      </pivotArea>
    </chartFormat>
    <chartFormat chart="5" format="98">
      <pivotArea type="data" outline="0" fieldPosition="0">
        <references count="2">
          <reference field="4294967294" count="1" selected="0">
            <x v="0"/>
          </reference>
          <reference field="0" count="1" selected="0">
            <x v="39"/>
          </reference>
        </references>
      </pivotArea>
    </chartFormat>
    <chartFormat chart="5" format="99">
      <pivotArea type="data" outline="0" fieldPosition="0">
        <references count="2">
          <reference field="4294967294" count="1" selected="0">
            <x v="0"/>
          </reference>
          <reference field="0" count="1" selected="0">
            <x v="40"/>
          </reference>
        </references>
      </pivotArea>
    </chartFormat>
    <chartFormat chart="5" format="100">
      <pivotArea type="data" outline="0" fieldPosition="0">
        <references count="2">
          <reference field="4294967294" count="1" selected="0">
            <x v="0"/>
          </reference>
          <reference field="0" count="1" selected="0">
            <x v="41"/>
          </reference>
        </references>
      </pivotArea>
    </chartFormat>
    <chartFormat chart="5" format="101">
      <pivotArea type="data" outline="0" fieldPosition="0">
        <references count="2">
          <reference field="4294967294" count="1" selected="0">
            <x v="0"/>
          </reference>
          <reference field="0" count="1" selected="0">
            <x v="42"/>
          </reference>
        </references>
      </pivotArea>
    </chartFormat>
    <chartFormat chart="5" format="102">
      <pivotArea type="data" outline="0" fieldPosition="0">
        <references count="2">
          <reference field="4294967294" count="1" selected="0">
            <x v="0"/>
          </reference>
          <reference field="0" count="1" selected="0">
            <x v="43"/>
          </reference>
        </references>
      </pivotArea>
    </chartFormat>
    <chartFormat chart="5" format="103">
      <pivotArea type="data" outline="0" fieldPosition="0">
        <references count="2">
          <reference field="4294967294" count="1" selected="0">
            <x v="0"/>
          </reference>
          <reference field="0" count="1" selected="0">
            <x v="44"/>
          </reference>
        </references>
      </pivotArea>
    </chartFormat>
    <chartFormat chart="5" format="104">
      <pivotArea type="data" outline="0" fieldPosition="0">
        <references count="2">
          <reference field="4294967294" count="1" selected="0">
            <x v="0"/>
          </reference>
          <reference field="0" count="1" selected="0">
            <x v="45"/>
          </reference>
        </references>
      </pivotArea>
    </chartFormat>
    <chartFormat chart="5" format="105">
      <pivotArea type="data" outline="0" fieldPosition="0">
        <references count="2">
          <reference field="4294967294" count="1" selected="0">
            <x v="0"/>
          </reference>
          <reference field="0" count="1" selected="0">
            <x v="46"/>
          </reference>
        </references>
      </pivotArea>
    </chartFormat>
    <chartFormat chart="5" format="106">
      <pivotArea type="data" outline="0" fieldPosition="0">
        <references count="2">
          <reference field="4294967294" count="1" selected="0">
            <x v="0"/>
          </reference>
          <reference field="0" count="1" selected="0">
            <x v="47"/>
          </reference>
        </references>
      </pivotArea>
    </chartFormat>
    <chartFormat chart="5" format="107">
      <pivotArea type="data" outline="0" fieldPosition="0">
        <references count="2">
          <reference field="4294967294" count="1" selected="0">
            <x v="0"/>
          </reference>
          <reference field="0" count="1" selected="0">
            <x v="48"/>
          </reference>
        </references>
      </pivotArea>
    </chartFormat>
    <chartFormat chart="5" format="108">
      <pivotArea type="data" outline="0" fieldPosition="0">
        <references count="2">
          <reference field="4294967294" count="1" selected="0">
            <x v="0"/>
          </reference>
          <reference field="0" count="1" selected="0">
            <x v="49"/>
          </reference>
        </references>
      </pivotArea>
    </chartFormat>
    <chartFormat chart="5" format="109">
      <pivotArea type="data" outline="0" fieldPosition="0">
        <references count="2">
          <reference field="4294967294" count="1" selected="0">
            <x v="0"/>
          </reference>
          <reference field="0" count="1" selected="0">
            <x v="50"/>
          </reference>
        </references>
      </pivotArea>
    </chartFormat>
    <chartFormat chart="5" format="110">
      <pivotArea type="data" outline="0" fieldPosition="0">
        <references count="2">
          <reference field="4294967294" count="1" selected="0">
            <x v="0"/>
          </reference>
          <reference field="0" count="1" selected="0">
            <x v="51"/>
          </reference>
        </references>
      </pivotArea>
    </chartFormat>
    <chartFormat chart="5" format="111">
      <pivotArea type="data" outline="0" fieldPosition="0">
        <references count="2">
          <reference field="4294967294" count="1" selected="0">
            <x v="0"/>
          </reference>
          <reference field="0" count="1" selected="0">
            <x v="52"/>
          </reference>
        </references>
      </pivotArea>
    </chartFormat>
    <chartFormat chart="5" format="112">
      <pivotArea type="data" outline="0" fieldPosition="0">
        <references count="2">
          <reference field="4294967294" count="1" selected="0">
            <x v="0"/>
          </reference>
          <reference field="0" count="1" selected="0">
            <x v="53"/>
          </reference>
        </references>
      </pivotArea>
    </chartFormat>
    <chartFormat chart="5" format="113">
      <pivotArea type="data" outline="0" fieldPosition="0">
        <references count="2">
          <reference field="4294967294" count="1" selected="0">
            <x v="0"/>
          </reference>
          <reference field="0" count="1" selected="0">
            <x v="54"/>
          </reference>
        </references>
      </pivotArea>
    </chartFormat>
    <chartFormat chart="5" format="114">
      <pivotArea type="data" outline="0" fieldPosition="0">
        <references count="2">
          <reference field="4294967294" count="1" selected="0">
            <x v="0"/>
          </reference>
          <reference field="0" count="1" selected="0">
            <x v="55"/>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7BE83F-1CFE-4CF0-80EF-980138BDF912}" sourceName="state">
  <pivotTables>
    <pivotTable tabId="2" name="PivotTable4"/>
    <pivotTable tabId="2" name="PivotTable1"/>
    <pivotTable tabId="2" name="PivotTable2"/>
    <pivotTable tabId="2" name="PivotTable3"/>
  </pivotTables>
  <data>
    <tabular pivotCacheId="384614855">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64D0D78-51F3-4319-A409-FFE843BC21DE}" cache="Slicer_state" caption="stat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G60">
  <tableColumns count="6">
    <tableColumn id="1" xr3:uid="{00000000-0010-0000-0000-000001000000}" name="state"/>
    <tableColumn id="2" xr3:uid="{00000000-0010-0000-0000-000002000000}" name="positive"/>
    <tableColumn id="3" xr3:uid="{00000000-0010-0000-0000-000003000000}" name="deaths"/>
    <tableColumn id="4" xr3:uid="{00000000-0010-0000-0000-000004000000}" name="modified"/>
    <tableColumn id="5" xr3:uid="{00000000-0010-0000-0000-000005000000}" name="total"/>
    <tableColumn id="6" xr3:uid="{00000000-0010-0000-0000-000006000000}" name="po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F80CD-D2DF-4997-A6A5-60E0D4D6E1A0}">
  <dimension ref="A1"/>
  <sheetViews>
    <sheetView showGridLines="0" topLeftCell="A2" zoomScale="60" zoomScaleNormal="60" workbookViewId="0">
      <selection activeCell="AD15" sqref="AD15"/>
    </sheetView>
  </sheetViews>
  <sheetFormatPr defaultRowHeight="15" x14ac:dyDescent="0.25"/>
  <cols>
    <col min="1" max="1" width="9.140625" style="23"/>
    <col min="2" max="3" width="10.42578125" style="23" bestFit="1" customWidth="1"/>
    <col min="4" max="21" width="9.140625" style="23"/>
    <col min="22" max="22" width="8" style="23" bestFit="1" customWidth="1"/>
    <col min="23" max="23" width="11.140625" style="23" bestFit="1" customWidth="1"/>
    <col min="24" max="16384" width="9.140625" style="2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DF99-FA38-400A-A29A-6F5D771436BB}">
  <dimension ref="A3:G120"/>
  <sheetViews>
    <sheetView topLeftCell="A53" workbookViewId="0">
      <selection activeCell="B103" sqref="B103"/>
    </sheetView>
  </sheetViews>
  <sheetFormatPr defaultRowHeight="15" x14ac:dyDescent="0.25"/>
  <cols>
    <col min="1" max="1" width="13.140625" bestFit="1" customWidth="1"/>
    <col min="2" max="2" width="16.28515625" bestFit="1" customWidth="1"/>
    <col min="3" max="3" width="13.7109375" bestFit="1" customWidth="1"/>
    <col min="5" max="5" width="13.140625" bestFit="1" customWidth="1"/>
    <col min="6" max="6" width="11.7109375" bestFit="1" customWidth="1"/>
  </cols>
  <sheetData>
    <row r="3" spans="1:6" x14ac:dyDescent="0.25">
      <c r="A3" s="12" t="s">
        <v>70</v>
      </c>
      <c r="B3" s="13" t="s">
        <v>72</v>
      </c>
      <c r="E3" s="12" t="s">
        <v>70</v>
      </c>
      <c r="F3" s="13" t="s">
        <v>74</v>
      </c>
    </row>
    <row r="4" spans="1:6" x14ac:dyDescent="0.25">
      <c r="A4" s="14" t="s">
        <v>65</v>
      </c>
      <c r="B4" s="13">
        <v>143</v>
      </c>
      <c r="E4" s="14" t="s">
        <v>65</v>
      </c>
      <c r="F4" s="13">
        <v>5022</v>
      </c>
    </row>
    <row r="5" spans="1:6" x14ac:dyDescent="0.25">
      <c r="A5" s="20" t="s">
        <v>39</v>
      </c>
      <c r="B5" s="21">
        <v>1233</v>
      </c>
      <c r="E5" s="20" t="s">
        <v>39</v>
      </c>
      <c r="F5" s="21">
        <v>8736</v>
      </c>
    </row>
    <row r="6" spans="1:6" x14ac:dyDescent="0.25">
      <c r="A6" s="20" t="s">
        <v>49</v>
      </c>
      <c r="B6" s="21">
        <v>643</v>
      </c>
      <c r="E6" s="20" t="s">
        <v>49</v>
      </c>
      <c r="F6" s="21">
        <v>8523</v>
      </c>
    </row>
    <row r="7" spans="1:6" x14ac:dyDescent="0.25">
      <c r="A7" s="20" t="s">
        <v>69</v>
      </c>
      <c r="B7" s="21">
        <v>0</v>
      </c>
      <c r="E7" s="20" t="s">
        <v>69</v>
      </c>
      <c r="F7" s="21">
        <v>20</v>
      </c>
    </row>
    <row r="8" spans="1:6" x14ac:dyDescent="0.25">
      <c r="A8" s="20" t="s">
        <v>36</v>
      </c>
      <c r="B8" s="21">
        <v>1598</v>
      </c>
      <c r="E8" s="20" t="s">
        <v>36</v>
      </c>
      <c r="F8" s="21">
        <v>22709</v>
      </c>
    </row>
    <row r="9" spans="1:6" x14ac:dyDescent="0.25">
      <c r="A9" s="20" t="s">
        <v>14</v>
      </c>
      <c r="B9" s="21">
        <v>9191</v>
      </c>
      <c r="E9" s="20" t="s">
        <v>14</v>
      </c>
      <c r="F9" s="21">
        <v>33000</v>
      </c>
    </row>
    <row r="10" spans="1:6" x14ac:dyDescent="0.25">
      <c r="A10" s="20" t="s">
        <v>27</v>
      </c>
      <c r="B10" s="21">
        <v>3342</v>
      </c>
      <c r="E10" s="20" t="s">
        <v>27</v>
      </c>
      <c r="F10" s="21">
        <v>18645</v>
      </c>
    </row>
    <row r="11" spans="1:6" x14ac:dyDescent="0.25">
      <c r="A11" s="20" t="s">
        <v>26</v>
      </c>
      <c r="B11" s="21">
        <v>3824</v>
      </c>
      <c r="E11" s="20" t="s">
        <v>26</v>
      </c>
      <c r="F11" s="21">
        <v>18300</v>
      </c>
    </row>
    <row r="12" spans="1:6" x14ac:dyDescent="0.25">
      <c r="A12" s="20" t="s">
        <v>48</v>
      </c>
      <c r="B12" s="21">
        <v>653</v>
      </c>
      <c r="E12" s="20" t="s">
        <v>48</v>
      </c>
      <c r="F12" s="21">
        <v>5070</v>
      </c>
    </row>
    <row r="13" spans="1:6" x14ac:dyDescent="0.25">
      <c r="A13" s="20" t="s">
        <v>53</v>
      </c>
      <c r="B13" s="21">
        <v>393</v>
      </c>
      <c r="E13" s="20" t="s">
        <v>53</v>
      </c>
      <c r="F13" s="21">
        <v>4959</v>
      </c>
    </row>
    <row r="14" spans="1:6" x14ac:dyDescent="0.25">
      <c r="A14" s="20" t="s">
        <v>19</v>
      </c>
      <c r="B14" s="21">
        <v>8010</v>
      </c>
      <c r="E14" s="20" t="s">
        <v>19</v>
      </c>
      <c r="F14" s="21">
        <v>77296</v>
      </c>
    </row>
    <row r="15" spans="1:6" x14ac:dyDescent="0.25">
      <c r="A15" s="20" t="s">
        <v>24</v>
      </c>
      <c r="B15" s="21">
        <v>5348</v>
      </c>
      <c r="E15" s="20" t="s">
        <v>24</v>
      </c>
      <c r="F15" s="21">
        <v>22957</v>
      </c>
    </row>
    <row r="16" spans="1:6" x14ac:dyDescent="0.25">
      <c r="A16" s="20" t="s">
        <v>66</v>
      </c>
      <c r="B16" s="21">
        <v>82</v>
      </c>
      <c r="E16" s="20" t="s">
        <v>66</v>
      </c>
      <c r="F16" s="21">
        <v>524</v>
      </c>
    </row>
    <row r="17" spans="1:6" x14ac:dyDescent="0.25">
      <c r="A17" s="20" t="s">
        <v>58</v>
      </c>
      <c r="B17" s="21">
        <v>258</v>
      </c>
      <c r="E17" s="20" t="s">
        <v>58</v>
      </c>
      <c r="F17" s="21">
        <v>10464</v>
      </c>
    </row>
    <row r="18" spans="1:6" x14ac:dyDescent="0.25">
      <c r="A18" s="20" t="s">
        <v>50</v>
      </c>
      <c r="B18" s="21">
        <v>614</v>
      </c>
      <c r="E18" s="20" t="s">
        <v>50</v>
      </c>
      <c r="F18" s="21">
        <v>8668</v>
      </c>
    </row>
    <row r="19" spans="1:6" x14ac:dyDescent="0.25">
      <c r="A19" s="20" t="s">
        <v>46</v>
      </c>
      <c r="B19" s="21">
        <v>669</v>
      </c>
      <c r="E19" s="20" t="s">
        <v>46</v>
      </c>
      <c r="F19" s="21">
        <v>7282</v>
      </c>
    </row>
    <row r="20" spans="1:6" x14ac:dyDescent="0.25">
      <c r="A20" s="20" t="s">
        <v>21</v>
      </c>
      <c r="B20" s="21">
        <v>7695</v>
      </c>
      <c r="E20" s="20" t="s">
        <v>21</v>
      </c>
      <c r="F20" s="21">
        <v>43656</v>
      </c>
    </row>
    <row r="21" spans="1:6" x14ac:dyDescent="0.25">
      <c r="A21" s="20" t="s">
        <v>28</v>
      </c>
      <c r="B21" s="21">
        <v>3039</v>
      </c>
      <c r="E21" s="20" t="s">
        <v>28</v>
      </c>
      <c r="F21" s="21">
        <v>16285</v>
      </c>
    </row>
    <row r="22" spans="1:6" x14ac:dyDescent="0.25">
      <c r="A22" s="20" t="s">
        <v>51</v>
      </c>
      <c r="B22" s="21">
        <v>552</v>
      </c>
      <c r="E22" s="20" t="s">
        <v>51</v>
      </c>
      <c r="F22" s="21">
        <v>6611</v>
      </c>
    </row>
    <row r="23" spans="1:6" x14ac:dyDescent="0.25">
      <c r="A23" s="20" t="s">
        <v>45</v>
      </c>
      <c r="B23" s="21">
        <v>680</v>
      </c>
      <c r="E23" s="20" t="s">
        <v>45</v>
      </c>
      <c r="F23" s="21">
        <v>7900</v>
      </c>
    </row>
    <row r="24" spans="1:6" x14ac:dyDescent="0.25">
      <c r="A24" s="20" t="s">
        <v>15</v>
      </c>
      <c r="B24" s="21">
        <v>9150</v>
      </c>
      <c r="E24" s="20" t="s">
        <v>15</v>
      </c>
      <c r="F24" s="21">
        <v>51086</v>
      </c>
    </row>
    <row r="25" spans="1:6" x14ac:dyDescent="0.25">
      <c r="A25" s="20" t="s">
        <v>17</v>
      </c>
      <c r="B25" s="21">
        <v>8966</v>
      </c>
      <c r="E25" s="20" t="s">
        <v>17</v>
      </c>
      <c r="F25" s="21">
        <v>56608</v>
      </c>
    </row>
    <row r="26" spans="1:6" x14ac:dyDescent="0.25">
      <c r="A26" s="20" t="s">
        <v>31</v>
      </c>
      <c r="B26" s="21">
        <v>2331</v>
      </c>
      <c r="E26" s="20" t="s">
        <v>31</v>
      </c>
      <c r="F26" s="21">
        <v>21221</v>
      </c>
    </row>
    <row r="27" spans="1:6" x14ac:dyDescent="0.25">
      <c r="A27" s="20" t="s">
        <v>54</v>
      </c>
      <c r="B27" s="21">
        <v>376</v>
      </c>
      <c r="E27" s="20" t="s">
        <v>54</v>
      </c>
      <c r="F27" s="21">
        <v>6464</v>
      </c>
    </row>
    <row r="28" spans="1:6" x14ac:dyDescent="0.25">
      <c r="A28" s="20" t="s">
        <v>12</v>
      </c>
      <c r="B28" s="21">
        <v>10791</v>
      </c>
      <c r="E28" s="20" t="s">
        <v>12</v>
      </c>
      <c r="F28" s="21">
        <v>22684</v>
      </c>
    </row>
    <row r="29" spans="1:6" x14ac:dyDescent="0.25">
      <c r="A29" s="20" t="s">
        <v>43</v>
      </c>
      <c r="B29" s="21">
        <v>742</v>
      </c>
      <c r="E29" s="20" t="s">
        <v>43</v>
      </c>
      <c r="F29" s="21">
        <v>22394</v>
      </c>
    </row>
    <row r="30" spans="1:6" x14ac:dyDescent="0.25">
      <c r="A30" s="20" t="s">
        <v>33</v>
      </c>
      <c r="B30" s="21">
        <v>1834</v>
      </c>
      <c r="E30" s="20" t="s">
        <v>33</v>
      </c>
      <c r="F30" s="21">
        <v>19683</v>
      </c>
    </row>
    <row r="31" spans="1:6" x14ac:dyDescent="0.25">
      <c r="A31" s="20" t="s">
        <v>68</v>
      </c>
      <c r="B31" s="21">
        <v>8</v>
      </c>
      <c r="E31" s="20" t="s">
        <v>68</v>
      </c>
      <c r="F31" s="21">
        <v>21</v>
      </c>
    </row>
    <row r="32" spans="1:6" x14ac:dyDescent="0.25">
      <c r="A32" s="20" t="s">
        <v>40</v>
      </c>
      <c r="B32" s="21">
        <v>1177</v>
      </c>
      <c r="E32" s="20" t="s">
        <v>40</v>
      </c>
      <c r="F32" s="21">
        <v>5930</v>
      </c>
    </row>
    <row r="33" spans="1:6" x14ac:dyDescent="0.25">
      <c r="A33" s="20" t="s">
        <v>60</v>
      </c>
      <c r="B33" s="21">
        <v>227</v>
      </c>
      <c r="E33" s="20" t="s">
        <v>60</v>
      </c>
      <c r="F33" s="21">
        <v>5320</v>
      </c>
    </row>
    <row r="34" spans="1:6" x14ac:dyDescent="0.25">
      <c r="A34" s="20" t="s">
        <v>32</v>
      </c>
      <c r="B34" s="21">
        <v>1857</v>
      </c>
      <c r="E34" s="20" t="s">
        <v>32</v>
      </c>
      <c r="F34" s="21">
        <v>28679</v>
      </c>
    </row>
    <row r="35" spans="1:6" x14ac:dyDescent="0.25">
      <c r="A35" s="20" t="s">
        <v>63</v>
      </c>
      <c r="B35" s="21">
        <v>159</v>
      </c>
      <c r="E35" s="20" t="s">
        <v>63</v>
      </c>
      <c r="F35" s="21">
        <v>4980</v>
      </c>
    </row>
    <row r="36" spans="1:6" x14ac:dyDescent="0.25">
      <c r="A36" s="20" t="s">
        <v>59</v>
      </c>
      <c r="B36" s="21">
        <v>246</v>
      </c>
      <c r="E36" s="20" t="s">
        <v>59</v>
      </c>
      <c r="F36" s="21">
        <v>4224</v>
      </c>
    </row>
    <row r="37" spans="1:6" x14ac:dyDescent="0.25">
      <c r="A37" s="20" t="s">
        <v>52</v>
      </c>
      <c r="B37" s="21">
        <v>415</v>
      </c>
      <c r="E37" s="20" t="s">
        <v>52</v>
      </c>
      <c r="F37" s="21">
        <v>6493</v>
      </c>
    </row>
    <row r="38" spans="1:6" x14ac:dyDescent="0.25">
      <c r="A38" s="20" t="s">
        <v>10</v>
      </c>
      <c r="B38" s="21">
        <v>25590</v>
      </c>
      <c r="E38" s="20" t="s">
        <v>10</v>
      </c>
      <c r="F38" s="21">
        <v>59110</v>
      </c>
    </row>
    <row r="39" spans="1:6" x14ac:dyDescent="0.25">
      <c r="A39" s="20" t="s">
        <v>55</v>
      </c>
      <c r="B39" s="21">
        <v>363</v>
      </c>
      <c r="E39" s="20" t="s">
        <v>55</v>
      </c>
      <c r="F39" s="21">
        <v>14011</v>
      </c>
    </row>
    <row r="40" spans="1:6" x14ac:dyDescent="0.25">
      <c r="A40" s="20" t="s">
        <v>38</v>
      </c>
      <c r="B40" s="21">
        <v>1458</v>
      </c>
      <c r="E40" s="20" t="s">
        <v>38</v>
      </c>
      <c r="F40" s="21">
        <v>14046</v>
      </c>
    </row>
    <row r="41" spans="1:6" x14ac:dyDescent="0.25">
      <c r="A41" s="20" t="s">
        <v>8</v>
      </c>
      <c r="B41" s="21">
        <v>92381</v>
      </c>
      <c r="E41" s="20" t="s">
        <v>8</v>
      </c>
      <c r="F41" s="21">
        <v>238965</v>
      </c>
    </row>
    <row r="42" spans="1:6" x14ac:dyDescent="0.25">
      <c r="A42" s="20" t="s">
        <v>29</v>
      </c>
      <c r="B42" s="21">
        <v>2902</v>
      </c>
      <c r="E42" s="20" t="s">
        <v>29</v>
      </c>
      <c r="F42" s="21">
        <v>34918</v>
      </c>
    </row>
    <row r="43" spans="1:6" x14ac:dyDescent="0.25">
      <c r="A43" s="20" t="s">
        <v>42</v>
      </c>
      <c r="B43" s="21">
        <v>879</v>
      </c>
      <c r="E43" s="20" t="s">
        <v>42</v>
      </c>
      <c r="F43" s="21">
        <v>2144</v>
      </c>
    </row>
    <row r="44" spans="1:6" x14ac:dyDescent="0.25">
      <c r="A44" s="20" t="s">
        <v>44</v>
      </c>
      <c r="B44" s="21">
        <v>736</v>
      </c>
      <c r="E44" s="20" t="s">
        <v>44</v>
      </c>
      <c r="F44" s="21">
        <v>14868</v>
      </c>
    </row>
    <row r="45" spans="1:6" x14ac:dyDescent="0.25">
      <c r="A45" s="20" t="s">
        <v>22</v>
      </c>
      <c r="B45" s="21">
        <v>7016</v>
      </c>
      <c r="E45" s="20" t="s">
        <v>22</v>
      </c>
      <c r="F45" s="21">
        <v>54714</v>
      </c>
    </row>
    <row r="46" spans="1:6" x14ac:dyDescent="0.25">
      <c r="A46" s="20" t="s">
        <v>57</v>
      </c>
      <c r="B46" s="21">
        <v>316</v>
      </c>
      <c r="E46" s="20" t="s">
        <v>57</v>
      </c>
      <c r="F46" s="21">
        <v>1920</v>
      </c>
    </row>
    <row r="47" spans="1:6" x14ac:dyDescent="0.25">
      <c r="A47" s="20" t="s">
        <v>47</v>
      </c>
      <c r="B47" s="21">
        <v>657</v>
      </c>
      <c r="E47" s="20" t="s">
        <v>47</v>
      </c>
      <c r="F47" s="21">
        <v>5069</v>
      </c>
    </row>
    <row r="48" spans="1:6" x14ac:dyDescent="0.25">
      <c r="A48" s="20" t="s">
        <v>37</v>
      </c>
      <c r="B48" s="21">
        <v>1554</v>
      </c>
      <c r="E48" s="20" t="s">
        <v>37</v>
      </c>
      <c r="F48" s="21">
        <v>6995</v>
      </c>
    </row>
    <row r="49" spans="1:7" x14ac:dyDescent="0.25">
      <c r="A49" s="20" t="s">
        <v>62</v>
      </c>
      <c r="B49" s="21">
        <v>165</v>
      </c>
      <c r="E49" s="20" t="s">
        <v>62</v>
      </c>
      <c r="F49" s="21">
        <v>4382</v>
      </c>
    </row>
    <row r="50" spans="1:7" x14ac:dyDescent="0.25">
      <c r="A50" s="20" t="s">
        <v>30</v>
      </c>
      <c r="B50" s="21">
        <v>2845</v>
      </c>
      <c r="E50" s="20" t="s">
        <v>30</v>
      </c>
      <c r="F50" s="21">
        <v>34611</v>
      </c>
    </row>
    <row r="51" spans="1:7" x14ac:dyDescent="0.25">
      <c r="A51" s="20" t="s">
        <v>25</v>
      </c>
      <c r="B51" s="21">
        <v>4669</v>
      </c>
      <c r="E51" s="20" t="s">
        <v>25</v>
      </c>
      <c r="F51" s="21">
        <v>50679</v>
      </c>
    </row>
    <row r="52" spans="1:7" x14ac:dyDescent="0.25">
      <c r="A52" s="20" t="s">
        <v>41</v>
      </c>
      <c r="B52" s="21">
        <v>1074</v>
      </c>
      <c r="E52" s="20" t="s">
        <v>41</v>
      </c>
      <c r="F52" s="21">
        <v>21065</v>
      </c>
    </row>
    <row r="53" spans="1:7" x14ac:dyDescent="0.25">
      <c r="A53" s="20" t="s">
        <v>35</v>
      </c>
      <c r="B53" s="21">
        <v>1706</v>
      </c>
      <c r="E53" s="20" t="s">
        <v>35</v>
      </c>
      <c r="F53" s="21">
        <v>17589</v>
      </c>
    </row>
    <row r="54" spans="1:7" x14ac:dyDescent="0.25">
      <c r="A54" s="20" t="s">
        <v>67</v>
      </c>
      <c r="B54" s="21">
        <v>33</v>
      </c>
      <c r="E54" s="20" t="s">
        <v>67</v>
      </c>
      <c r="F54" s="21">
        <v>182</v>
      </c>
    </row>
    <row r="55" spans="1:7" x14ac:dyDescent="0.25">
      <c r="A55" s="20" t="s">
        <v>56</v>
      </c>
      <c r="B55" s="21">
        <v>338</v>
      </c>
      <c r="E55" s="20" t="s">
        <v>56</v>
      </c>
      <c r="F55" s="21">
        <v>5049</v>
      </c>
    </row>
    <row r="56" spans="1:7" x14ac:dyDescent="0.25">
      <c r="A56" s="20" t="s">
        <v>23</v>
      </c>
      <c r="B56" s="21">
        <v>5984</v>
      </c>
      <c r="E56" s="20" t="s">
        <v>23</v>
      </c>
      <c r="F56" s="21">
        <v>74798</v>
      </c>
    </row>
    <row r="57" spans="1:7" x14ac:dyDescent="0.25">
      <c r="A57" s="20" t="s">
        <v>34</v>
      </c>
      <c r="B57" s="21">
        <v>1730</v>
      </c>
      <c r="E57" s="20" t="s">
        <v>34</v>
      </c>
      <c r="F57" s="21">
        <v>22047</v>
      </c>
    </row>
    <row r="58" spans="1:7" x14ac:dyDescent="0.25">
      <c r="A58" s="20" t="s">
        <v>61</v>
      </c>
      <c r="B58" s="21">
        <v>217</v>
      </c>
      <c r="E58" s="20" t="s">
        <v>61</v>
      </c>
      <c r="F58" s="21">
        <v>5493</v>
      </c>
    </row>
    <row r="59" spans="1:7" x14ac:dyDescent="0.25">
      <c r="A59" s="20" t="s">
        <v>64</v>
      </c>
      <c r="B59" s="21">
        <v>150</v>
      </c>
      <c r="E59" s="20" t="s">
        <v>64</v>
      </c>
      <c r="F59" s="21">
        <v>2589</v>
      </c>
    </row>
    <row r="60" spans="1:7" x14ac:dyDescent="0.25">
      <c r="A60" s="15" t="s">
        <v>71</v>
      </c>
      <c r="B60" s="16">
        <v>239009</v>
      </c>
      <c r="E60" s="15" t="s">
        <v>71</v>
      </c>
      <c r="F60" s="16">
        <v>1267658</v>
      </c>
    </row>
    <row r="63" spans="1:7" x14ac:dyDescent="0.25">
      <c r="A63" s="12" t="s">
        <v>70</v>
      </c>
      <c r="B63" s="13" t="s">
        <v>75</v>
      </c>
      <c r="C63" s="17"/>
      <c r="D63" s="17"/>
      <c r="E63" s="12" t="s">
        <v>70</v>
      </c>
      <c r="F63" s="13" t="s">
        <v>73</v>
      </c>
      <c r="G63" s="17"/>
    </row>
    <row r="64" spans="1:7" x14ac:dyDescent="0.25">
      <c r="A64" s="14" t="s">
        <v>65</v>
      </c>
      <c r="B64" s="18">
        <v>0.21688886927328552</v>
      </c>
      <c r="E64" s="14" t="s">
        <v>65</v>
      </c>
      <c r="F64" s="13">
        <v>3</v>
      </c>
    </row>
    <row r="65" spans="1:6" x14ac:dyDescent="0.25">
      <c r="A65" s="20" t="s">
        <v>39</v>
      </c>
      <c r="B65" s="22">
        <v>1.0750493148980127</v>
      </c>
      <c r="E65" s="20" t="s">
        <v>39</v>
      </c>
      <c r="F65" s="21">
        <v>32</v>
      </c>
    </row>
    <row r="66" spans="1:6" x14ac:dyDescent="0.25">
      <c r="A66" s="20" t="s">
        <v>49</v>
      </c>
      <c r="B66" s="22">
        <v>0.5746407496772229</v>
      </c>
      <c r="E66" s="20" t="s">
        <v>49</v>
      </c>
      <c r="F66" s="21">
        <v>12</v>
      </c>
    </row>
    <row r="67" spans="1:6" x14ac:dyDescent="0.25">
      <c r="A67" s="20" t="s">
        <v>69</v>
      </c>
      <c r="B67" s="22">
        <v>0</v>
      </c>
      <c r="E67" s="20" t="s">
        <v>69</v>
      </c>
      <c r="F67" s="21">
        <v>0</v>
      </c>
    </row>
    <row r="68" spans="1:6" x14ac:dyDescent="0.25">
      <c r="A68" s="20" t="s">
        <v>36</v>
      </c>
      <c r="B68" s="22">
        <v>0.53599001615197783</v>
      </c>
      <c r="E68" s="20" t="s">
        <v>36</v>
      </c>
      <c r="F68" s="21">
        <v>32</v>
      </c>
    </row>
    <row r="69" spans="1:6" x14ac:dyDescent="0.25">
      <c r="A69" s="20" t="s">
        <v>14</v>
      </c>
      <c r="B69" s="22">
        <v>2.1214205023519037</v>
      </c>
      <c r="E69" s="20" t="s">
        <v>14</v>
      </c>
      <c r="F69" s="21">
        <v>203</v>
      </c>
    </row>
    <row r="70" spans="1:6" x14ac:dyDescent="0.25">
      <c r="A70" s="20" t="s">
        <v>27</v>
      </c>
      <c r="B70" s="22">
        <v>1.3652808333777968</v>
      </c>
      <c r="E70" s="20" t="s">
        <v>27</v>
      </c>
      <c r="F70" s="21">
        <v>80</v>
      </c>
    </row>
    <row r="71" spans="1:6" x14ac:dyDescent="0.25">
      <c r="A71" s="20" t="s">
        <v>26</v>
      </c>
      <c r="B71" s="22">
        <v>1.59163957633056</v>
      </c>
      <c r="E71" s="20" t="s">
        <v>26</v>
      </c>
      <c r="F71" s="21">
        <v>112</v>
      </c>
    </row>
    <row r="72" spans="1:6" x14ac:dyDescent="0.25">
      <c r="A72" s="20" t="s">
        <v>48</v>
      </c>
      <c r="B72" s="22">
        <v>0.98103196324637909</v>
      </c>
      <c r="E72" s="20" t="s">
        <v>48</v>
      </c>
      <c r="F72" s="21">
        <v>12</v>
      </c>
    </row>
    <row r="73" spans="1:6" x14ac:dyDescent="0.25">
      <c r="A73" s="20" t="s">
        <v>53</v>
      </c>
      <c r="B73" s="22">
        <v>0.60363773048895053</v>
      </c>
      <c r="E73" s="20" t="s">
        <v>53</v>
      </c>
      <c r="F73" s="21">
        <v>12</v>
      </c>
    </row>
    <row r="74" spans="1:6" x14ac:dyDescent="0.25">
      <c r="A74" s="20" t="s">
        <v>19</v>
      </c>
      <c r="B74" s="22">
        <v>0.78932058932281968</v>
      </c>
      <c r="E74" s="20" t="s">
        <v>19</v>
      </c>
      <c r="F74" s="21">
        <v>128</v>
      </c>
    </row>
    <row r="75" spans="1:6" x14ac:dyDescent="0.25">
      <c r="A75" s="20" t="s">
        <v>24</v>
      </c>
      <c r="B75" s="22">
        <v>1.7744109133100689</v>
      </c>
      <c r="E75" s="20" t="s">
        <v>24</v>
      </c>
      <c r="F75" s="21">
        <v>163</v>
      </c>
    </row>
    <row r="76" spans="1:6" x14ac:dyDescent="0.25">
      <c r="A76" s="20" t="s">
        <v>66</v>
      </c>
      <c r="B76" s="22">
        <v>1.1919567597583953</v>
      </c>
      <c r="E76" s="20" t="s">
        <v>66</v>
      </c>
      <c r="F76" s="21">
        <v>3</v>
      </c>
    </row>
    <row r="77" spans="1:6" x14ac:dyDescent="0.25">
      <c r="A77" s="20" t="s">
        <v>58</v>
      </c>
      <c r="B77" s="22">
        <v>0.18780186920225558</v>
      </c>
      <c r="E77" s="20" t="s">
        <v>58</v>
      </c>
      <c r="F77" s="21">
        <v>1</v>
      </c>
    </row>
    <row r="78" spans="1:6" x14ac:dyDescent="0.25">
      <c r="A78" s="20" t="s">
        <v>50</v>
      </c>
      <c r="B78" s="22">
        <v>0.53954466675524648</v>
      </c>
      <c r="E78" s="20" t="s">
        <v>50</v>
      </c>
      <c r="F78" s="21">
        <v>11</v>
      </c>
    </row>
    <row r="79" spans="1:6" x14ac:dyDescent="0.25">
      <c r="A79" s="20" t="s">
        <v>46</v>
      </c>
      <c r="B79" s="22">
        <v>0.69976687233114732</v>
      </c>
      <c r="E79" s="20" t="s">
        <v>46</v>
      </c>
      <c r="F79" s="21">
        <v>9</v>
      </c>
    </row>
    <row r="80" spans="1:6" x14ac:dyDescent="0.25">
      <c r="A80" s="20" t="s">
        <v>21</v>
      </c>
      <c r="B80" s="22">
        <v>1.3425875602723862</v>
      </c>
      <c r="E80" s="20" t="s">
        <v>21</v>
      </c>
      <c r="F80" s="21">
        <v>157</v>
      </c>
    </row>
    <row r="81" spans="1:6" x14ac:dyDescent="0.25">
      <c r="A81" s="20" t="s">
        <v>28</v>
      </c>
      <c r="B81" s="22">
        <v>1.4214149297068377</v>
      </c>
      <c r="E81" s="20" t="s">
        <v>28</v>
      </c>
      <c r="F81" s="21">
        <v>78</v>
      </c>
    </row>
    <row r="82" spans="1:6" x14ac:dyDescent="0.25">
      <c r="A82" s="20" t="s">
        <v>51</v>
      </c>
      <c r="B82" s="22">
        <v>0.63598936887633006</v>
      </c>
      <c r="E82" s="20" t="s">
        <v>51</v>
      </c>
      <c r="F82" s="21">
        <v>13</v>
      </c>
    </row>
    <row r="83" spans="1:6" x14ac:dyDescent="0.25">
      <c r="A83" s="20" t="s">
        <v>45</v>
      </c>
      <c r="B83" s="22">
        <v>0.65563141808754466</v>
      </c>
      <c r="E83" s="20" t="s">
        <v>45</v>
      </c>
      <c r="F83" s="21">
        <v>20</v>
      </c>
    </row>
    <row r="84" spans="1:6" x14ac:dyDescent="0.25">
      <c r="A84" s="20" t="s">
        <v>15</v>
      </c>
      <c r="B84" s="22">
        <v>1.364259951974242</v>
      </c>
      <c r="E84" s="20" t="s">
        <v>15</v>
      </c>
      <c r="F84" s="21">
        <v>310</v>
      </c>
    </row>
    <row r="85" spans="1:6" x14ac:dyDescent="0.25">
      <c r="A85" s="20" t="s">
        <v>17</v>
      </c>
      <c r="B85" s="22">
        <v>1.2064209181389376</v>
      </c>
      <c r="E85" s="20" t="s">
        <v>17</v>
      </c>
      <c r="F85" s="21">
        <v>154</v>
      </c>
    </row>
    <row r="86" spans="1:6" x14ac:dyDescent="0.25">
      <c r="A86" s="20" t="s">
        <v>31</v>
      </c>
      <c r="B86" s="22">
        <v>0.83667032108457529</v>
      </c>
      <c r="E86" s="20" t="s">
        <v>31</v>
      </c>
      <c r="F86" s="21">
        <v>36</v>
      </c>
    </row>
    <row r="87" spans="1:6" x14ac:dyDescent="0.25">
      <c r="A87" s="20" t="s">
        <v>54</v>
      </c>
      <c r="B87" s="22">
        <v>0.44306192766435887</v>
      </c>
      <c r="E87" s="20" t="s">
        <v>54</v>
      </c>
      <c r="F87" s="21">
        <v>7</v>
      </c>
    </row>
    <row r="88" spans="1:6" x14ac:dyDescent="0.25">
      <c r="A88" s="20" t="s">
        <v>12</v>
      </c>
      <c r="B88" s="22">
        <v>3.6234309488291361</v>
      </c>
      <c r="E88" s="20" t="s">
        <v>12</v>
      </c>
      <c r="F88" s="21">
        <v>417</v>
      </c>
    </row>
    <row r="89" spans="1:6" x14ac:dyDescent="0.25">
      <c r="A89" s="20" t="s">
        <v>43</v>
      </c>
      <c r="B89" s="22">
        <v>0.25237722857393324</v>
      </c>
      <c r="E89" s="20" t="s">
        <v>43</v>
      </c>
      <c r="F89" s="21">
        <v>18</v>
      </c>
    </row>
    <row r="90" spans="1:6" x14ac:dyDescent="0.25">
      <c r="A90" s="20" t="s">
        <v>33</v>
      </c>
      <c r="B90" s="22">
        <v>0.70971825224687768</v>
      </c>
      <c r="E90" s="20" t="s">
        <v>33</v>
      </c>
      <c r="F90" s="21">
        <v>19</v>
      </c>
    </row>
    <row r="91" spans="1:6" x14ac:dyDescent="0.25">
      <c r="A91" s="20" t="s">
        <v>68</v>
      </c>
      <c r="B91" s="22">
        <v>2.9016740632445952</v>
      </c>
      <c r="E91" s="20" t="s">
        <v>68</v>
      </c>
      <c r="F91" s="21">
        <v>1</v>
      </c>
    </row>
    <row r="92" spans="1:6" x14ac:dyDescent="0.25">
      <c r="A92" s="20" t="s">
        <v>40</v>
      </c>
      <c r="B92" s="22">
        <v>1.5118186724539768</v>
      </c>
      <c r="E92" s="20" t="s">
        <v>40</v>
      </c>
      <c r="F92" s="21">
        <v>26</v>
      </c>
    </row>
    <row r="93" spans="1:6" x14ac:dyDescent="0.25">
      <c r="A93" s="20" t="s">
        <v>60</v>
      </c>
      <c r="B93" s="22">
        <v>0.3250065850443371</v>
      </c>
      <c r="E93" s="20" t="s">
        <v>60</v>
      </c>
      <c r="F93" s="21">
        <v>5</v>
      </c>
    </row>
    <row r="94" spans="1:6" x14ac:dyDescent="0.25">
      <c r="A94" s="20" t="s">
        <v>32</v>
      </c>
      <c r="B94" s="22">
        <v>0.49320314273662563</v>
      </c>
      <c r="E94" s="20" t="s">
        <v>32</v>
      </c>
      <c r="F94" s="21">
        <v>16</v>
      </c>
    </row>
    <row r="95" spans="1:6" x14ac:dyDescent="0.25">
      <c r="A95" s="20" t="s">
        <v>63</v>
      </c>
      <c r="B95" s="22">
        <v>0.243190002439099</v>
      </c>
      <c r="E95" s="20" t="s">
        <v>63</v>
      </c>
      <c r="F95" s="21">
        <v>3</v>
      </c>
    </row>
    <row r="96" spans="1:6" x14ac:dyDescent="0.25">
      <c r="A96" s="20" t="s">
        <v>59</v>
      </c>
      <c r="B96" s="22">
        <v>0.44359754411463004</v>
      </c>
      <c r="E96" s="20" t="s">
        <v>59</v>
      </c>
      <c r="F96" s="21">
        <v>5</v>
      </c>
    </row>
    <row r="97" spans="1:6" x14ac:dyDescent="0.25">
      <c r="A97" s="20" t="s">
        <v>52</v>
      </c>
      <c r="B97" s="22">
        <v>0.4868336951558726</v>
      </c>
      <c r="E97" s="20" t="s">
        <v>52</v>
      </c>
      <c r="F97" s="21">
        <v>4</v>
      </c>
    </row>
    <row r="98" spans="1:6" x14ac:dyDescent="0.25">
      <c r="A98" s="20" t="s">
        <v>10</v>
      </c>
      <c r="B98" s="22">
        <v>3.2975186619163699</v>
      </c>
      <c r="E98" s="20" t="s">
        <v>10</v>
      </c>
      <c r="F98" s="21">
        <v>537</v>
      </c>
    </row>
    <row r="99" spans="1:6" x14ac:dyDescent="0.25">
      <c r="A99" s="20" t="s">
        <v>55</v>
      </c>
      <c r="B99" s="22">
        <v>0.19734013796404207</v>
      </c>
      <c r="E99" s="20" t="s">
        <v>55</v>
      </c>
      <c r="F99" s="21">
        <v>6</v>
      </c>
    </row>
    <row r="100" spans="1:6" x14ac:dyDescent="0.25">
      <c r="A100" s="20" t="s">
        <v>38</v>
      </c>
      <c r="B100" s="22">
        <v>0.79064730589156174</v>
      </c>
      <c r="E100" s="20" t="s">
        <v>38</v>
      </c>
      <c r="F100" s="21">
        <v>38</v>
      </c>
    </row>
    <row r="101" spans="1:6" x14ac:dyDescent="0.25">
      <c r="A101" s="20" t="s">
        <v>8</v>
      </c>
      <c r="B101" s="22">
        <v>2.9445999332373876</v>
      </c>
      <c r="E101" s="20" t="s">
        <v>8</v>
      </c>
      <c r="F101" s="21">
        <v>2373</v>
      </c>
    </row>
    <row r="102" spans="1:6" x14ac:dyDescent="0.25">
      <c r="A102" s="20" t="s">
        <v>29</v>
      </c>
      <c r="B102" s="22">
        <v>0.6330324644962918</v>
      </c>
      <c r="E102" s="20" t="s">
        <v>29</v>
      </c>
      <c r="F102" s="21">
        <v>81</v>
      </c>
    </row>
    <row r="103" spans="1:6" x14ac:dyDescent="0.25">
      <c r="A103" s="20" t="s">
        <v>42</v>
      </c>
      <c r="B103" s="22">
        <v>3.1227846043278911</v>
      </c>
      <c r="E103" s="20" t="s">
        <v>42</v>
      </c>
      <c r="F103" s="21">
        <v>34</v>
      </c>
    </row>
    <row r="104" spans="1:6" x14ac:dyDescent="0.25">
      <c r="A104" s="20" t="s">
        <v>44</v>
      </c>
      <c r="B104" s="22">
        <v>0.37705369183404347</v>
      </c>
      <c r="E104" s="20" t="s">
        <v>44</v>
      </c>
      <c r="F104" s="21">
        <v>19</v>
      </c>
    </row>
    <row r="105" spans="1:6" x14ac:dyDescent="0.25">
      <c r="A105" s="20" t="s">
        <v>22</v>
      </c>
      <c r="B105" s="22">
        <v>0.97671768144854543</v>
      </c>
      <c r="E105" s="20" t="s">
        <v>22</v>
      </c>
      <c r="F105" s="21">
        <v>90</v>
      </c>
    </row>
    <row r="106" spans="1:6" x14ac:dyDescent="0.25">
      <c r="A106" s="20" t="s">
        <v>57</v>
      </c>
      <c r="B106" s="22">
        <v>1.2536138726361417</v>
      </c>
      <c r="E106" s="20" t="s">
        <v>57</v>
      </c>
      <c r="F106" s="21">
        <v>12</v>
      </c>
    </row>
    <row r="107" spans="1:6" x14ac:dyDescent="0.25">
      <c r="A107" s="20" t="s">
        <v>47</v>
      </c>
      <c r="B107" s="22">
        <v>0.98723606851907886</v>
      </c>
      <c r="E107" s="20" t="s">
        <v>47</v>
      </c>
      <c r="F107" s="21">
        <v>12</v>
      </c>
    </row>
    <row r="108" spans="1:6" x14ac:dyDescent="0.25">
      <c r="A108" s="20" t="s">
        <v>37</v>
      </c>
      <c r="B108" s="22">
        <v>1.6921592455311671</v>
      </c>
      <c r="E108" s="20" t="s">
        <v>37</v>
      </c>
      <c r="F108" s="21">
        <v>31</v>
      </c>
    </row>
    <row r="109" spans="1:6" x14ac:dyDescent="0.25">
      <c r="A109" s="20" t="s">
        <v>62</v>
      </c>
      <c r="B109" s="22">
        <v>0.28680684131511075</v>
      </c>
      <c r="E109" s="20" t="s">
        <v>62</v>
      </c>
      <c r="F109" s="21">
        <v>2</v>
      </c>
    </row>
    <row r="110" spans="1:6" x14ac:dyDescent="0.25">
      <c r="A110" s="20" t="s">
        <v>30</v>
      </c>
      <c r="B110" s="22">
        <v>0.62610339526649172</v>
      </c>
      <c r="E110" s="20" t="s">
        <v>30</v>
      </c>
      <c r="F110" s="21">
        <v>32</v>
      </c>
    </row>
    <row r="111" spans="1:6" x14ac:dyDescent="0.25">
      <c r="A111" s="20" t="s">
        <v>25</v>
      </c>
      <c r="B111" s="22">
        <v>0.70173602534350843</v>
      </c>
      <c r="E111" s="20" t="s">
        <v>25</v>
      </c>
      <c r="F111" s="21">
        <v>70</v>
      </c>
    </row>
    <row r="112" spans="1:6" x14ac:dyDescent="0.25">
      <c r="A112" s="20" t="s">
        <v>41</v>
      </c>
      <c r="B112" s="22">
        <v>0.3883477143509293</v>
      </c>
      <c r="E112" s="20" t="s">
        <v>41</v>
      </c>
      <c r="F112" s="21">
        <v>7</v>
      </c>
    </row>
    <row r="113" spans="1:6" x14ac:dyDescent="0.25">
      <c r="A113" s="20" t="s">
        <v>35</v>
      </c>
      <c r="B113" s="22">
        <v>0.73878116287026607</v>
      </c>
      <c r="E113" s="20" t="s">
        <v>35</v>
      </c>
      <c r="F113" s="21">
        <v>41</v>
      </c>
    </row>
    <row r="114" spans="1:6" x14ac:dyDescent="0.25">
      <c r="A114" s="20" t="s">
        <v>67</v>
      </c>
      <c r="B114" s="22">
        <v>1.3810852512558409</v>
      </c>
      <c r="E114" s="20" t="s">
        <v>67</v>
      </c>
      <c r="F114" s="21"/>
    </row>
    <row r="115" spans="1:6" x14ac:dyDescent="0.25">
      <c r="A115" s="20" t="s">
        <v>56</v>
      </c>
      <c r="B115" s="22">
        <v>0.50990499358561436</v>
      </c>
      <c r="E115" s="20" t="s">
        <v>56</v>
      </c>
      <c r="F115" s="21">
        <v>17</v>
      </c>
    </row>
    <row r="116" spans="1:6" x14ac:dyDescent="0.25">
      <c r="A116" s="20" t="s">
        <v>23</v>
      </c>
      <c r="B116" s="22">
        <v>0.60936784653929388</v>
      </c>
      <c r="E116" s="20" t="s">
        <v>23</v>
      </c>
      <c r="F116" s="21">
        <v>247</v>
      </c>
    </row>
    <row r="117" spans="1:6" x14ac:dyDescent="0.25">
      <c r="A117" s="20" t="s">
        <v>34</v>
      </c>
      <c r="B117" s="22">
        <v>0.59768800016825507</v>
      </c>
      <c r="E117" s="20" t="s">
        <v>34</v>
      </c>
      <c r="F117" s="21">
        <v>31</v>
      </c>
    </row>
    <row r="118" spans="1:6" x14ac:dyDescent="0.25">
      <c r="A118" s="20" t="s">
        <v>61</v>
      </c>
      <c r="B118" s="22">
        <v>0.30090407578294237</v>
      </c>
      <c r="E118" s="20" t="s">
        <v>61</v>
      </c>
      <c r="F118" s="21">
        <v>2</v>
      </c>
    </row>
    <row r="119" spans="1:6" x14ac:dyDescent="0.25">
      <c r="A119" s="20" t="s">
        <v>64</v>
      </c>
      <c r="B119" s="22">
        <v>0.44130326859890284</v>
      </c>
      <c r="E119" s="20" t="s">
        <v>64</v>
      </c>
      <c r="F119" s="21">
        <v>0</v>
      </c>
    </row>
    <row r="120" spans="1:6" x14ac:dyDescent="0.25">
      <c r="A120" s="15" t="s">
        <v>71</v>
      </c>
      <c r="B120" s="19">
        <v>1</v>
      </c>
      <c r="E120" s="15" t="s">
        <v>71</v>
      </c>
      <c r="F120" s="16">
        <v>5784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000"/>
  <sheetViews>
    <sheetView showGridLines="0" tabSelected="1" workbookViewId="0">
      <selection activeCell="I11" sqref="I11:J11"/>
    </sheetView>
  </sheetViews>
  <sheetFormatPr defaultColWidth="14.42578125" defaultRowHeight="15" customHeight="1" x14ac:dyDescent="0.25"/>
  <cols>
    <col min="1" max="1" width="5.7109375" customWidth="1"/>
    <col min="2" max="2" width="7.7109375" customWidth="1"/>
    <col min="3" max="3" width="10.42578125" customWidth="1"/>
    <col min="4" max="4" width="9.28515625" customWidth="1"/>
    <col min="5" max="5" width="11.42578125" customWidth="1"/>
    <col min="6" max="6" width="7.42578125" customWidth="1"/>
    <col min="7" max="7" width="8.42578125" customWidth="1"/>
    <col min="8" max="8" width="5.7109375" customWidth="1"/>
    <col min="9" max="9" width="8.140625" customWidth="1"/>
    <col min="10" max="10" width="10.140625" customWidth="1"/>
    <col min="11" max="26" width="8.7109375" customWidth="1"/>
  </cols>
  <sheetData>
    <row r="2" spans="2:10" x14ac:dyDescent="0.25">
      <c r="B2" s="1" t="s">
        <v>0</v>
      </c>
    </row>
    <row r="4" spans="2:10" x14ac:dyDescent="0.25">
      <c r="B4" s="2" t="s">
        <v>1</v>
      </c>
      <c r="C4" s="2" t="s">
        <v>2</v>
      </c>
      <c r="D4" s="2" t="s">
        <v>3</v>
      </c>
      <c r="E4" s="2" t="s">
        <v>4</v>
      </c>
      <c r="F4" s="2" t="s">
        <v>5</v>
      </c>
      <c r="G4" s="2" t="s">
        <v>6</v>
      </c>
      <c r="I4" s="3" t="s">
        <v>7</v>
      </c>
      <c r="J4" s="4">
        <f>SUM('Raw Data'!$F$5:$F$60)</f>
        <v>1267658</v>
      </c>
    </row>
    <row r="5" spans="2:10" x14ac:dyDescent="0.25">
      <c r="B5" s="5" t="s">
        <v>8</v>
      </c>
      <c r="C5" s="2">
        <v>92381</v>
      </c>
      <c r="D5" s="2">
        <v>2373</v>
      </c>
      <c r="E5" s="6">
        <v>43923.40625</v>
      </c>
      <c r="F5" s="5">
        <v>238965</v>
      </c>
      <c r="G5" s="7">
        <f>'Raw Data'!$C5/'Raw Data'!$F5</f>
        <v>0.38658799405770722</v>
      </c>
      <c r="I5" s="3" t="s">
        <v>9</v>
      </c>
      <c r="J5" s="4">
        <f>SUM('Raw Data'!$C$5:$C$60)</f>
        <v>239009</v>
      </c>
    </row>
    <row r="6" spans="2:10" x14ac:dyDescent="0.25">
      <c r="B6" s="5" t="s">
        <v>10</v>
      </c>
      <c r="C6" s="2">
        <v>25590</v>
      </c>
      <c r="D6" s="2">
        <v>537</v>
      </c>
      <c r="E6" s="6">
        <v>43923.458333333336</v>
      </c>
      <c r="F6" s="5">
        <v>59110</v>
      </c>
      <c r="G6" s="7">
        <f>'Raw Data'!$C6/'Raw Data'!$F6</f>
        <v>0.43292167145998983</v>
      </c>
      <c r="I6" s="3" t="s">
        <v>11</v>
      </c>
      <c r="J6" s="8">
        <f>J5/J4</f>
        <v>0.18854375549241198</v>
      </c>
    </row>
    <row r="7" spans="2:10" x14ac:dyDescent="0.25">
      <c r="B7" s="5" t="s">
        <v>12</v>
      </c>
      <c r="C7" s="2">
        <v>10791</v>
      </c>
      <c r="D7" s="2">
        <v>417</v>
      </c>
      <c r="E7" s="6">
        <v>43923.375</v>
      </c>
      <c r="F7" s="5">
        <v>22684</v>
      </c>
      <c r="G7" s="7">
        <f>'Raw Data'!$C7/'Raw Data'!$F7</f>
        <v>0.47570975136660199</v>
      </c>
      <c r="I7" s="3" t="s">
        <v>13</v>
      </c>
      <c r="J7" s="4">
        <f>SUM('Raw Data'!$D$5:$D$60)</f>
        <v>5784</v>
      </c>
    </row>
    <row r="8" spans="2:10" x14ac:dyDescent="0.25">
      <c r="B8" s="5" t="s">
        <v>14</v>
      </c>
      <c r="C8" s="2">
        <v>9191</v>
      </c>
      <c r="D8" s="2">
        <v>203</v>
      </c>
      <c r="E8" s="6">
        <v>43922.916666666664</v>
      </c>
      <c r="F8" s="5">
        <v>33000</v>
      </c>
      <c r="G8" s="7">
        <f>'Raw Data'!$C8/'Raw Data'!$F8</f>
        <v>0.27851515151515149</v>
      </c>
    </row>
    <row r="9" spans="2:10" x14ac:dyDescent="0.25">
      <c r="B9" s="5" t="s">
        <v>15</v>
      </c>
      <c r="C9" s="2">
        <v>9150</v>
      </c>
      <c r="D9" s="2">
        <v>310</v>
      </c>
      <c r="E9" s="6">
        <v>43923.458333333336</v>
      </c>
      <c r="F9" s="5">
        <v>51086</v>
      </c>
      <c r="G9" s="7">
        <f>'Raw Data'!$C9/'Raw Data'!$F9</f>
        <v>0.17910973652272638</v>
      </c>
      <c r="I9" s="3" t="s">
        <v>16</v>
      </c>
      <c r="J9" s="9">
        <f>MAX('Raw Data'!$E$5:$E$60)</f>
        <v>43923.614583333336</v>
      </c>
    </row>
    <row r="10" spans="2:10" x14ac:dyDescent="0.25">
      <c r="B10" s="5" t="s">
        <v>17</v>
      </c>
      <c r="C10" s="2">
        <v>8966</v>
      </c>
      <c r="D10" s="2">
        <v>154</v>
      </c>
      <c r="E10" s="6">
        <v>43923.583333333336</v>
      </c>
      <c r="F10" s="5">
        <v>56608</v>
      </c>
      <c r="G10" s="7">
        <f>'Raw Data'!$C10/'Raw Data'!$F10</f>
        <v>0.15838750706613905</v>
      </c>
      <c r="I10" s="3" t="s">
        <v>18</v>
      </c>
      <c r="J10" s="9">
        <f>MIN('Raw Data'!$E$5:$E$60)</f>
        <v>43920.875</v>
      </c>
    </row>
    <row r="11" spans="2:10" x14ac:dyDescent="0.25">
      <c r="B11" s="5" t="s">
        <v>19</v>
      </c>
      <c r="C11" s="2">
        <v>8010</v>
      </c>
      <c r="D11" s="2">
        <v>128</v>
      </c>
      <c r="E11" s="6">
        <v>43923.375694444447</v>
      </c>
      <c r="F11" s="5">
        <v>77296</v>
      </c>
      <c r="G11" s="7">
        <f>'Raw Data'!$C11/'Raw Data'!$F11</f>
        <v>0.10362761333057338</v>
      </c>
      <c r="I11" s="3" t="s">
        <v>20</v>
      </c>
      <c r="J11" s="10">
        <f>ROWS('Raw Data'!$B$5:$G$60)</f>
        <v>56</v>
      </c>
    </row>
    <row r="12" spans="2:10" x14ac:dyDescent="0.25">
      <c r="B12" s="5" t="s">
        <v>21</v>
      </c>
      <c r="C12" s="2">
        <v>7695</v>
      </c>
      <c r="D12" s="2">
        <v>157</v>
      </c>
      <c r="E12" s="6">
        <v>43922.916666666664</v>
      </c>
      <c r="F12" s="5">
        <v>43656</v>
      </c>
      <c r="G12" s="7">
        <f>'Raw Data'!$C12/'Raw Data'!$F12</f>
        <v>0.17626443100604727</v>
      </c>
    </row>
    <row r="13" spans="2:10" x14ac:dyDescent="0.25">
      <c r="B13" s="5" t="s">
        <v>22</v>
      </c>
      <c r="C13" s="2">
        <v>7016</v>
      </c>
      <c r="D13" s="2">
        <v>90</v>
      </c>
      <c r="E13" s="6">
        <v>43923.416666666664</v>
      </c>
      <c r="F13" s="5">
        <v>54714</v>
      </c>
      <c r="G13" s="7">
        <f>'Raw Data'!$C13/'Raw Data'!$F13</f>
        <v>0.1282304346236795</v>
      </c>
      <c r="I13" s="11"/>
    </row>
    <row r="14" spans="2:10" x14ac:dyDescent="0.25">
      <c r="B14" s="5" t="s">
        <v>23</v>
      </c>
      <c r="C14" s="2">
        <v>5984</v>
      </c>
      <c r="D14" s="2">
        <v>247</v>
      </c>
      <c r="E14" s="6">
        <v>43922.75</v>
      </c>
      <c r="F14" s="5">
        <v>74798</v>
      </c>
      <c r="G14" s="7">
        <f>'Raw Data'!$C14/'Raw Data'!$F14</f>
        <v>8.0002139094628194E-2</v>
      </c>
    </row>
    <row r="15" spans="2:10" x14ac:dyDescent="0.25">
      <c r="B15" s="5" t="s">
        <v>24</v>
      </c>
      <c r="C15" s="2">
        <v>5348</v>
      </c>
      <c r="D15" s="2">
        <v>163</v>
      </c>
      <c r="E15" s="6">
        <v>43923.394444444442</v>
      </c>
      <c r="F15" s="5">
        <v>22957</v>
      </c>
      <c r="G15" s="7">
        <f>'Raw Data'!$C15/'Raw Data'!$F15</f>
        <v>0.2329572679357059</v>
      </c>
    </row>
    <row r="16" spans="2:10" x14ac:dyDescent="0.25">
      <c r="B16" s="5" t="s">
        <v>25</v>
      </c>
      <c r="C16" s="2">
        <v>4669</v>
      </c>
      <c r="D16" s="2">
        <v>70</v>
      </c>
      <c r="E16" s="6">
        <v>43922.791666666664</v>
      </c>
      <c r="F16" s="5">
        <v>50679</v>
      </c>
      <c r="G16" s="7">
        <f>'Raw Data'!$C16/'Raw Data'!$F16</f>
        <v>9.2128889678170442E-2</v>
      </c>
    </row>
    <row r="17" spans="2:7" x14ac:dyDescent="0.25">
      <c r="B17" s="5" t="s">
        <v>26</v>
      </c>
      <c r="C17" s="2">
        <v>3824</v>
      </c>
      <c r="D17" s="2">
        <v>112</v>
      </c>
      <c r="E17" s="6">
        <v>43923.5625</v>
      </c>
      <c r="F17" s="5">
        <v>18300</v>
      </c>
      <c r="G17" s="7">
        <f>'Raw Data'!$C17/'Raw Data'!$F17</f>
        <v>0.20896174863387978</v>
      </c>
    </row>
    <row r="18" spans="2:7" x14ac:dyDescent="0.25">
      <c r="B18" s="5" t="s">
        <v>27</v>
      </c>
      <c r="C18" s="2">
        <v>3342</v>
      </c>
      <c r="D18" s="2">
        <v>80</v>
      </c>
      <c r="E18" s="6">
        <v>43922.666666666664</v>
      </c>
      <c r="F18" s="5">
        <v>18645</v>
      </c>
      <c r="G18" s="7">
        <f>'Raw Data'!$C18/'Raw Data'!$F18</f>
        <v>0.17924376508447304</v>
      </c>
    </row>
    <row r="19" spans="2:7" x14ac:dyDescent="0.25">
      <c r="B19" s="5" t="s">
        <v>28</v>
      </c>
      <c r="C19" s="2">
        <v>3039</v>
      </c>
      <c r="D19" s="2">
        <v>78</v>
      </c>
      <c r="E19" s="6">
        <v>43922.915972222225</v>
      </c>
      <c r="F19" s="5">
        <v>16285</v>
      </c>
      <c r="G19" s="7">
        <f>'Raw Data'!$C19/'Raw Data'!$F19</f>
        <v>0.18661344795824378</v>
      </c>
    </row>
    <row r="20" spans="2:7" x14ac:dyDescent="0.25">
      <c r="B20" s="5" t="s">
        <v>29</v>
      </c>
      <c r="C20" s="2">
        <v>2902</v>
      </c>
      <c r="D20" s="2">
        <v>81</v>
      </c>
      <c r="E20" s="6">
        <v>43923.5</v>
      </c>
      <c r="F20" s="5">
        <v>34918</v>
      </c>
      <c r="G20" s="7">
        <f>'Raw Data'!$C20/'Raw Data'!$F20</f>
        <v>8.3108998224411479E-2</v>
      </c>
    </row>
    <row r="21" spans="2:7" ht="15.75" customHeight="1" x14ac:dyDescent="0.25">
      <c r="B21" s="5" t="s">
        <v>30</v>
      </c>
      <c r="C21" s="2">
        <v>2845</v>
      </c>
      <c r="D21" s="2">
        <v>32</v>
      </c>
      <c r="E21" s="6">
        <v>43923.541666666664</v>
      </c>
      <c r="F21" s="5">
        <v>34611</v>
      </c>
      <c r="G21" s="7">
        <f>'Raw Data'!$C21/'Raw Data'!$F21</f>
        <v>8.2199300800323602E-2</v>
      </c>
    </row>
    <row r="22" spans="2:7" ht="15.75" customHeight="1" x14ac:dyDescent="0.25">
      <c r="B22" s="5" t="s">
        <v>31</v>
      </c>
      <c r="C22" s="2">
        <v>2331</v>
      </c>
      <c r="D22" s="2">
        <v>36</v>
      </c>
      <c r="E22" s="6">
        <v>43923.333333333336</v>
      </c>
      <c r="F22" s="5">
        <v>21221</v>
      </c>
      <c r="G22" s="7">
        <f>'Raw Data'!$C22/'Raw Data'!$F22</f>
        <v>0.10984402243061119</v>
      </c>
    </row>
    <row r="23" spans="2:7" ht="15.75" customHeight="1" x14ac:dyDescent="0.25">
      <c r="B23" s="5" t="s">
        <v>32</v>
      </c>
      <c r="C23" s="2">
        <v>1857</v>
      </c>
      <c r="D23" s="2">
        <v>16</v>
      </c>
      <c r="E23" s="6">
        <v>43923.5</v>
      </c>
      <c r="F23" s="5">
        <v>28679</v>
      </c>
      <c r="G23" s="7">
        <f>'Raw Data'!$C23/'Raw Data'!$F23</f>
        <v>6.4751211687994706E-2</v>
      </c>
    </row>
    <row r="24" spans="2:7" ht="15.75" customHeight="1" x14ac:dyDescent="0.25">
      <c r="B24" s="5" t="s">
        <v>33</v>
      </c>
      <c r="C24" s="2">
        <v>1834</v>
      </c>
      <c r="D24" s="2">
        <v>19</v>
      </c>
      <c r="E24" s="6">
        <v>43923.541666666664</v>
      </c>
      <c r="F24" s="5">
        <v>19683</v>
      </c>
      <c r="G24" s="7">
        <f>'Raw Data'!$C24/'Raw Data'!$F24</f>
        <v>9.3176853121983441E-2</v>
      </c>
    </row>
    <row r="25" spans="2:7" ht="15.75" customHeight="1" x14ac:dyDescent="0.25">
      <c r="B25" s="5" t="s">
        <v>34</v>
      </c>
      <c r="C25" s="2">
        <v>1730</v>
      </c>
      <c r="D25" s="2">
        <v>31</v>
      </c>
      <c r="E25" s="6">
        <v>43923.583333333336</v>
      </c>
      <c r="F25" s="5">
        <v>22047</v>
      </c>
      <c r="G25" s="7">
        <f>'Raw Data'!$C25/'Raw Data'!$F25</f>
        <v>7.8468725903751077E-2</v>
      </c>
    </row>
    <row r="26" spans="2:7" ht="15.75" customHeight="1" x14ac:dyDescent="0.25">
      <c r="B26" s="5" t="s">
        <v>35</v>
      </c>
      <c r="C26" s="2">
        <v>1706</v>
      </c>
      <c r="D26" s="2">
        <v>41</v>
      </c>
      <c r="E26" s="6">
        <v>43923.291666666664</v>
      </c>
      <c r="F26" s="5">
        <v>17589</v>
      </c>
      <c r="G26" s="7">
        <f>'Raw Data'!$C26/'Raw Data'!$F26</f>
        <v>9.6992438455853092E-2</v>
      </c>
    </row>
    <row r="27" spans="2:7" ht="15.75" customHeight="1" x14ac:dyDescent="0.25">
      <c r="B27" s="5" t="s">
        <v>36</v>
      </c>
      <c r="C27" s="2">
        <v>1598</v>
      </c>
      <c r="D27" s="2">
        <v>32</v>
      </c>
      <c r="E27" s="6">
        <v>43922.916666666664</v>
      </c>
      <c r="F27" s="5">
        <v>22709</v>
      </c>
      <c r="G27" s="7">
        <f>'Raw Data'!$C27/'Raw Data'!$F27</f>
        <v>7.0368576335373634E-2</v>
      </c>
    </row>
    <row r="28" spans="2:7" ht="15.75" customHeight="1" x14ac:dyDescent="0.25">
      <c r="B28" s="5" t="s">
        <v>37</v>
      </c>
      <c r="C28" s="2">
        <v>1554</v>
      </c>
      <c r="D28" s="2">
        <v>31</v>
      </c>
      <c r="E28" s="6">
        <v>43923.586111111108</v>
      </c>
      <c r="F28" s="5">
        <v>6995</v>
      </c>
      <c r="G28" s="7">
        <f>'Raw Data'!$C28/'Raw Data'!$F28</f>
        <v>0.22215868477483916</v>
      </c>
    </row>
    <row r="29" spans="2:7" ht="15.75" customHeight="1" x14ac:dyDescent="0.25">
      <c r="B29" s="5" t="s">
        <v>38</v>
      </c>
      <c r="C29" s="2">
        <v>1458</v>
      </c>
      <c r="D29" s="2">
        <v>38</v>
      </c>
      <c r="E29" s="6">
        <v>43923.3125</v>
      </c>
      <c r="F29" s="5">
        <v>14046</v>
      </c>
      <c r="G29" s="7">
        <f>'Raw Data'!$C29/'Raw Data'!$F29</f>
        <v>0.10380179410508329</v>
      </c>
    </row>
    <row r="30" spans="2:7" ht="15.75" customHeight="1" x14ac:dyDescent="0.25">
      <c r="B30" s="5" t="s">
        <v>39</v>
      </c>
      <c r="C30" s="2">
        <v>1233</v>
      </c>
      <c r="D30" s="2">
        <v>32</v>
      </c>
      <c r="E30" s="6">
        <v>43922.916666666664</v>
      </c>
      <c r="F30" s="5">
        <v>8736</v>
      </c>
      <c r="G30" s="7">
        <f>'Raw Data'!$C30/'Raw Data'!$F30</f>
        <v>0.14114010989010989</v>
      </c>
    </row>
    <row r="31" spans="2:7" ht="15.75" customHeight="1" x14ac:dyDescent="0.25">
      <c r="B31" s="5" t="s">
        <v>40</v>
      </c>
      <c r="C31" s="2">
        <v>1177</v>
      </c>
      <c r="D31" s="2">
        <v>26</v>
      </c>
      <c r="E31" s="6">
        <v>43922.708333333336</v>
      </c>
      <c r="F31" s="5">
        <v>5930</v>
      </c>
      <c r="G31" s="7">
        <f>'Raw Data'!$C31/'Raw Data'!$F31</f>
        <v>0.19848229342327151</v>
      </c>
    </row>
    <row r="32" spans="2:7" ht="15.75" customHeight="1" x14ac:dyDescent="0.25">
      <c r="B32" s="5" t="s">
        <v>41</v>
      </c>
      <c r="C32" s="2">
        <v>1074</v>
      </c>
      <c r="D32" s="2">
        <v>7</v>
      </c>
      <c r="E32" s="6">
        <v>43923.541666666664</v>
      </c>
      <c r="F32" s="5">
        <v>21065</v>
      </c>
      <c r="G32" s="7">
        <f>'Raw Data'!$C32/'Raw Data'!$F32</f>
        <v>5.0985046285307381E-2</v>
      </c>
    </row>
    <row r="33" spans="2:7" ht="15.75" customHeight="1" x14ac:dyDescent="0.25">
      <c r="B33" s="5" t="s">
        <v>42</v>
      </c>
      <c r="C33" s="2">
        <v>879</v>
      </c>
      <c r="D33" s="2">
        <v>34</v>
      </c>
      <c r="E33" s="6">
        <v>43922.25</v>
      </c>
      <c r="F33" s="5">
        <v>2144</v>
      </c>
      <c r="G33" s="7">
        <f>'Raw Data'!$C33/'Raw Data'!$F33</f>
        <v>0.4099813432835821</v>
      </c>
    </row>
    <row r="34" spans="2:7" ht="15.75" customHeight="1" x14ac:dyDescent="0.25">
      <c r="B34" s="5" t="s">
        <v>43</v>
      </c>
      <c r="C34" s="2">
        <v>742</v>
      </c>
      <c r="D34" s="2">
        <v>18</v>
      </c>
      <c r="E34" s="6">
        <v>43923.416666666664</v>
      </c>
      <c r="F34" s="5">
        <v>22394</v>
      </c>
      <c r="G34" s="7">
        <f>'Raw Data'!$C34/'Raw Data'!$F34</f>
        <v>3.313387514512816E-2</v>
      </c>
    </row>
    <row r="35" spans="2:7" ht="15.75" customHeight="1" x14ac:dyDescent="0.25">
      <c r="B35" s="5" t="s">
        <v>44</v>
      </c>
      <c r="C35" s="2">
        <v>736</v>
      </c>
      <c r="D35" s="2">
        <v>19</v>
      </c>
      <c r="E35" s="6">
        <v>43922.375</v>
      </c>
      <c r="F35" s="5">
        <v>14868</v>
      </c>
      <c r="G35" s="7">
        <f>'Raw Data'!$C35/'Raw Data'!$F35</f>
        <v>4.9502286790422387E-2</v>
      </c>
    </row>
    <row r="36" spans="2:7" ht="15.75" customHeight="1" x14ac:dyDescent="0.25">
      <c r="B36" s="5" t="s">
        <v>45</v>
      </c>
      <c r="C36" s="2">
        <v>680</v>
      </c>
      <c r="D36" s="2">
        <v>20</v>
      </c>
      <c r="E36" s="6">
        <v>43922.625</v>
      </c>
      <c r="F36" s="5">
        <v>7900</v>
      </c>
      <c r="G36" s="7">
        <f>'Raw Data'!$C36/'Raw Data'!$F36</f>
        <v>8.6075949367088608E-2</v>
      </c>
    </row>
    <row r="37" spans="2:7" ht="15.75" customHeight="1" x14ac:dyDescent="0.25">
      <c r="B37" s="5" t="s">
        <v>46</v>
      </c>
      <c r="C37" s="2">
        <v>669</v>
      </c>
      <c r="D37" s="2">
        <v>9</v>
      </c>
      <c r="E37" s="6">
        <v>43922.708333333336</v>
      </c>
      <c r="F37" s="5">
        <v>7282</v>
      </c>
      <c r="G37" s="7">
        <f>'Raw Data'!$C37/'Raw Data'!$F37</f>
        <v>9.1870365284262567E-2</v>
      </c>
    </row>
    <row r="38" spans="2:7" ht="15.75" customHeight="1" x14ac:dyDescent="0.25">
      <c r="B38" s="5" t="s">
        <v>47</v>
      </c>
      <c r="C38" s="2">
        <v>657</v>
      </c>
      <c r="D38" s="2">
        <v>12</v>
      </c>
      <c r="E38" s="6">
        <v>43923.581944444442</v>
      </c>
      <c r="F38" s="5">
        <v>5069</v>
      </c>
      <c r="G38" s="7">
        <f>'Raw Data'!$C38/'Raw Data'!$F38</f>
        <v>0.12961136318800554</v>
      </c>
    </row>
    <row r="39" spans="2:7" ht="15.75" customHeight="1" x14ac:dyDescent="0.25">
      <c r="B39" s="5" t="s">
        <v>48</v>
      </c>
      <c r="C39" s="2">
        <v>653</v>
      </c>
      <c r="D39" s="2">
        <v>12</v>
      </c>
      <c r="E39" s="6">
        <v>43923.291666666664</v>
      </c>
      <c r="F39" s="5">
        <v>5070</v>
      </c>
      <c r="G39" s="7">
        <f>'Raw Data'!$C39/'Raw Data'!$F39</f>
        <v>0.12879684418145956</v>
      </c>
    </row>
    <row r="40" spans="2:7" ht="15.75" customHeight="1" x14ac:dyDescent="0.25">
      <c r="B40" s="5" t="s">
        <v>49</v>
      </c>
      <c r="C40" s="2">
        <v>643</v>
      </c>
      <c r="D40" s="2">
        <v>12</v>
      </c>
      <c r="E40" s="6">
        <v>43923.53125</v>
      </c>
      <c r="F40" s="5">
        <v>8523</v>
      </c>
      <c r="G40" s="7">
        <f>'Raw Data'!$C40/'Raw Data'!$F40</f>
        <v>7.5442919159920213E-2</v>
      </c>
    </row>
    <row r="41" spans="2:7" ht="15.75" customHeight="1" x14ac:dyDescent="0.25">
      <c r="B41" s="5" t="s">
        <v>50</v>
      </c>
      <c r="C41" s="2">
        <v>614</v>
      </c>
      <c r="D41" s="2">
        <v>11</v>
      </c>
      <c r="E41" s="6">
        <v>43922.916666666664</v>
      </c>
      <c r="F41" s="5">
        <v>8668</v>
      </c>
      <c r="G41" s="7">
        <f>'Raw Data'!$C41/'Raw Data'!$F41</f>
        <v>7.0835256114443926E-2</v>
      </c>
    </row>
    <row r="42" spans="2:7" ht="15.75" customHeight="1" x14ac:dyDescent="0.25">
      <c r="B42" s="5" t="s">
        <v>51</v>
      </c>
      <c r="C42" s="2">
        <v>552</v>
      </c>
      <c r="D42" s="2">
        <v>13</v>
      </c>
      <c r="E42" s="6">
        <v>43923.416666666664</v>
      </c>
      <c r="F42" s="5">
        <v>6611</v>
      </c>
      <c r="G42" s="7">
        <f>'Raw Data'!$C42/'Raw Data'!$F42</f>
        <v>8.3497201633640897E-2</v>
      </c>
    </row>
    <row r="43" spans="2:7" ht="15.75" customHeight="1" x14ac:dyDescent="0.25">
      <c r="B43" s="5" t="s">
        <v>52</v>
      </c>
      <c r="C43" s="2">
        <v>415</v>
      </c>
      <c r="D43" s="2">
        <v>4</v>
      </c>
      <c r="E43" s="6">
        <v>43922.291666666664</v>
      </c>
      <c r="F43" s="5">
        <v>6493</v>
      </c>
      <c r="G43" s="7">
        <f>'Raw Data'!$C43/'Raw Data'!$F43</f>
        <v>6.391498536885877E-2</v>
      </c>
    </row>
    <row r="44" spans="2:7" ht="15.75" customHeight="1" x14ac:dyDescent="0.25">
      <c r="B44" s="5" t="s">
        <v>53</v>
      </c>
      <c r="C44" s="2">
        <v>393</v>
      </c>
      <c r="D44" s="2">
        <v>12</v>
      </c>
      <c r="E44" s="6">
        <v>43923.614583333336</v>
      </c>
      <c r="F44" s="5">
        <v>4959</v>
      </c>
      <c r="G44" s="7">
        <f>'Raw Data'!$C44/'Raw Data'!$F44</f>
        <v>7.9249848759830613E-2</v>
      </c>
    </row>
    <row r="45" spans="2:7" ht="15.75" customHeight="1" x14ac:dyDescent="0.25">
      <c r="B45" s="5" t="s">
        <v>54</v>
      </c>
      <c r="C45" s="2">
        <v>376</v>
      </c>
      <c r="D45" s="2">
        <v>7</v>
      </c>
      <c r="E45" s="6">
        <v>43923.333333333336</v>
      </c>
      <c r="F45" s="5">
        <v>6464</v>
      </c>
      <c r="G45" s="7">
        <f>'Raw Data'!$C45/'Raw Data'!$F45</f>
        <v>5.8168316831683171E-2</v>
      </c>
    </row>
    <row r="46" spans="2:7" ht="15.75" customHeight="1" x14ac:dyDescent="0.25">
      <c r="B46" s="5" t="s">
        <v>55</v>
      </c>
      <c r="C46" s="2">
        <v>363</v>
      </c>
      <c r="D46" s="2">
        <v>6</v>
      </c>
      <c r="E46" s="6">
        <v>43921.916666666664</v>
      </c>
      <c r="F46" s="5">
        <v>14011</v>
      </c>
      <c r="G46" s="7">
        <f>'Raw Data'!$C46/'Raw Data'!$F46</f>
        <v>2.5908214973949038E-2</v>
      </c>
    </row>
    <row r="47" spans="2:7" ht="15.75" customHeight="1" x14ac:dyDescent="0.25">
      <c r="B47" s="5" t="s">
        <v>56</v>
      </c>
      <c r="C47" s="2">
        <v>338</v>
      </c>
      <c r="D47" s="2">
        <v>17</v>
      </c>
      <c r="E47" s="6">
        <v>43923.458333333336</v>
      </c>
      <c r="F47" s="5">
        <v>5049</v>
      </c>
      <c r="G47" s="7">
        <f>'Raw Data'!$C47/'Raw Data'!$F47</f>
        <v>6.6943949296890473E-2</v>
      </c>
    </row>
    <row r="48" spans="2:7" ht="15.75" customHeight="1" x14ac:dyDescent="0.25">
      <c r="B48" s="5" t="s">
        <v>57</v>
      </c>
      <c r="C48" s="2">
        <v>316</v>
      </c>
      <c r="D48" s="2">
        <v>12</v>
      </c>
      <c r="E48" s="6">
        <v>43923.208333333336</v>
      </c>
      <c r="F48" s="5">
        <v>1920</v>
      </c>
      <c r="G48" s="7">
        <f>'Raw Data'!$C48/'Raw Data'!$F48</f>
        <v>0.16458333333333333</v>
      </c>
    </row>
    <row r="49" spans="2:7" ht="15.75" customHeight="1" x14ac:dyDescent="0.25">
      <c r="B49" s="5" t="s">
        <v>58</v>
      </c>
      <c r="C49" s="2">
        <v>258</v>
      </c>
      <c r="D49" s="2">
        <v>1</v>
      </c>
      <c r="E49" s="6">
        <v>43922.666666666664</v>
      </c>
      <c r="F49" s="5">
        <v>10464</v>
      </c>
      <c r="G49" s="7">
        <f>'Raw Data'!$C49/'Raw Data'!$F49</f>
        <v>2.4655963302752295E-2</v>
      </c>
    </row>
    <row r="50" spans="2:7" ht="15.75" customHeight="1" x14ac:dyDescent="0.25">
      <c r="B50" s="5" t="s">
        <v>59</v>
      </c>
      <c r="C50" s="2">
        <v>246</v>
      </c>
      <c r="D50" s="2">
        <v>5</v>
      </c>
      <c r="E50" s="6">
        <v>43923.5</v>
      </c>
      <c r="F50" s="5">
        <v>4224</v>
      </c>
      <c r="G50" s="7">
        <f>'Raw Data'!$C50/'Raw Data'!$F50</f>
        <v>5.823863636363636E-2</v>
      </c>
    </row>
    <row r="51" spans="2:7" ht="15.75" customHeight="1" x14ac:dyDescent="0.25">
      <c r="B51" s="5" t="s">
        <v>60</v>
      </c>
      <c r="C51" s="2">
        <v>227</v>
      </c>
      <c r="D51" s="2">
        <v>5</v>
      </c>
      <c r="E51" s="6">
        <v>43923.333333333336</v>
      </c>
      <c r="F51" s="5">
        <v>5320</v>
      </c>
      <c r="G51" s="7">
        <f>'Raw Data'!$C51/'Raw Data'!$F51</f>
        <v>4.2669172932330829E-2</v>
      </c>
    </row>
    <row r="52" spans="2:7" ht="15.75" customHeight="1" x14ac:dyDescent="0.25">
      <c r="B52" s="5" t="s">
        <v>61</v>
      </c>
      <c r="C52" s="2">
        <v>217</v>
      </c>
      <c r="D52" s="2">
        <v>2</v>
      </c>
      <c r="E52" s="6">
        <v>43922.928472222222</v>
      </c>
      <c r="F52" s="5">
        <v>5493</v>
      </c>
      <c r="G52" s="7">
        <f>'Raw Data'!$C52/'Raw Data'!$F52</f>
        <v>3.9504824321864189E-2</v>
      </c>
    </row>
    <row r="53" spans="2:7" ht="15.75" customHeight="1" x14ac:dyDescent="0.25">
      <c r="B53" s="5" t="s">
        <v>62</v>
      </c>
      <c r="C53" s="2">
        <v>165</v>
      </c>
      <c r="D53" s="2">
        <v>2</v>
      </c>
      <c r="E53" s="6">
        <v>43922.666666666664</v>
      </c>
      <c r="F53" s="5">
        <v>4382</v>
      </c>
      <c r="G53" s="7">
        <f>'Raw Data'!$C53/'Raw Data'!$F53</f>
        <v>3.7654039251483341E-2</v>
      </c>
    </row>
    <row r="54" spans="2:7" ht="15.75" customHeight="1" x14ac:dyDescent="0.25">
      <c r="B54" s="5" t="s">
        <v>63</v>
      </c>
      <c r="C54" s="2">
        <v>159</v>
      </c>
      <c r="D54" s="2">
        <v>3</v>
      </c>
      <c r="E54" s="6">
        <v>43923.455555555556</v>
      </c>
      <c r="F54" s="5">
        <v>4980</v>
      </c>
      <c r="G54" s="7">
        <f>'Raw Data'!$C54/'Raw Data'!$F54</f>
        <v>3.1927710843373494E-2</v>
      </c>
    </row>
    <row r="55" spans="2:7" ht="15.75" customHeight="1" x14ac:dyDescent="0.25">
      <c r="B55" s="5" t="s">
        <v>64</v>
      </c>
      <c r="C55" s="2">
        <v>150</v>
      </c>
      <c r="D55" s="2">
        <v>0</v>
      </c>
      <c r="E55" s="6">
        <v>43923.354166666664</v>
      </c>
      <c r="F55" s="5">
        <v>2589</v>
      </c>
      <c r="G55" s="7">
        <f>'Raw Data'!$C55/'Raw Data'!$F55</f>
        <v>5.7937427578215531E-2</v>
      </c>
    </row>
    <row r="56" spans="2:7" ht="15.75" customHeight="1" x14ac:dyDescent="0.25">
      <c r="B56" s="5" t="s">
        <v>65</v>
      </c>
      <c r="C56" s="2">
        <v>143</v>
      </c>
      <c r="D56" s="2">
        <v>3</v>
      </c>
      <c r="E56" s="6">
        <v>43922.791666666664</v>
      </c>
      <c r="F56" s="5">
        <v>5022</v>
      </c>
      <c r="G56" s="7">
        <f>'Raw Data'!$C56/'Raw Data'!$F56</f>
        <v>2.8474711270410194E-2</v>
      </c>
    </row>
    <row r="57" spans="2:7" ht="15.75" customHeight="1" x14ac:dyDescent="0.25">
      <c r="B57" s="5" t="s">
        <v>66</v>
      </c>
      <c r="C57" s="2">
        <v>82</v>
      </c>
      <c r="D57" s="2">
        <v>3</v>
      </c>
      <c r="E57" s="6">
        <v>43923.270833333336</v>
      </c>
      <c r="F57" s="5">
        <v>524</v>
      </c>
      <c r="G57" s="7">
        <f>'Raw Data'!$C57/'Raw Data'!$F57</f>
        <v>0.15648854961832062</v>
      </c>
    </row>
    <row r="58" spans="2:7" ht="15.75" customHeight="1" x14ac:dyDescent="0.25">
      <c r="B58" s="5" t="s">
        <v>67</v>
      </c>
      <c r="C58" s="2">
        <v>33</v>
      </c>
      <c r="D58" s="2"/>
      <c r="E58" s="6">
        <v>43923.3125</v>
      </c>
      <c r="F58" s="5">
        <v>182</v>
      </c>
      <c r="G58" s="7">
        <f>'Raw Data'!$C58/'Raw Data'!$F58</f>
        <v>0.18131868131868131</v>
      </c>
    </row>
    <row r="59" spans="2:7" ht="15.75" customHeight="1" x14ac:dyDescent="0.25">
      <c r="B59" s="5" t="s">
        <v>68</v>
      </c>
      <c r="C59" s="2">
        <v>8</v>
      </c>
      <c r="D59" s="2">
        <v>1</v>
      </c>
      <c r="E59" s="6">
        <v>43923.041666666664</v>
      </c>
      <c r="F59" s="5">
        <v>21</v>
      </c>
      <c r="G59" s="7">
        <f>'Raw Data'!$C59/'Raw Data'!$F59</f>
        <v>0.38095238095238093</v>
      </c>
    </row>
    <row r="60" spans="2:7" ht="15.75" customHeight="1" x14ac:dyDescent="0.25">
      <c r="B60" s="5" t="s">
        <v>69</v>
      </c>
      <c r="C60" s="2">
        <v>0</v>
      </c>
      <c r="D60" s="2">
        <v>0</v>
      </c>
      <c r="E60" s="6">
        <v>43920.875</v>
      </c>
      <c r="F60" s="5">
        <v>20</v>
      </c>
      <c r="G60" s="7">
        <f>'Raw Data'!$C60/'Raw Data'!$F60</f>
        <v>0</v>
      </c>
    </row>
    <row r="61" spans="2:7" ht="15.75" customHeight="1" x14ac:dyDescent="0.25"/>
    <row r="62" spans="2:7" ht="15.75" customHeight="1" x14ac:dyDescent="0.25"/>
    <row r="63" spans="2:7" ht="15.75" customHeight="1" x14ac:dyDescent="0.25"/>
    <row r="64" spans="2: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vt:lpstr>
      <vt:lpstr>Raw Data</vt:lpstr>
      <vt:lpstr>'Raw Data'!ExternalData_1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2023-01-02T16:39:38Z</dcterms:modified>
</cp:coreProperties>
</file>