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uthu\masters-thesis\"/>
    </mc:Choice>
  </mc:AlternateContent>
  <xr:revisionPtr revIDLastSave="0" documentId="13_ncr:1_{32937B45-A38A-46B3-BBCB-32CDD38C6BA8}" xr6:coauthVersionLast="47" xr6:coauthVersionMax="47" xr10:uidLastSave="{00000000-0000-0000-0000-000000000000}"/>
  <bookViews>
    <workbookView xWindow="0" yWindow="0" windowWidth="11520" windowHeight="12360" xr2:uid="{6033BEDA-5185-4512-BB6E-9F92343E7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3" i="1"/>
  <c r="N5" i="1"/>
  <c r="N6" i="1"/>
  <c r="N7" i="1"/>
  <c r="N8" i="1"/>
  <c r="N9" i="1"/>
  <c r="N10" i="1"/>
  <c r="N4" i="1"/>
  <c r="N3" i="1"/>
  <c r="G41" i="1"/>
  <c r="G42" i="1"/>
  <c r="G44" i="1"/>
  <c r="G49" i="1"/>
  <c r="G50" i="1"/>
  <c r="F50" i="1"/>
  <c r="F49" i="1"/>
  <c r="F48" i="1"/>
  <c r="G48" i="1" s="1"/>
  <c r="F47" i="1"/>
  <c r="G47" i="1" s="1"/>
  <c r="F46" i="1"/>
  <c r="G46" i="1" s="1"/>
  <c r="F45" i="1"/>
  <c r="G45" i="1" s="1"/>
  <c r="F44" i="1"/>
  <c r="F43" i="1"/>
  <c r="G43" i="1" s="1"/>
  <c r="F42" i="1"/>
  <c r="F41" i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I13" i="1"/>
  <c r="I14" i="1"/>
  <c r="I21" i="1"/>
  <c r="I22" i="1"/>
  <c r="I12" i="1"/>
  <c r="G24" i="1"/>
  <c r="I24" i="1" s="1"/>
  <c r="G23" i="1"/>
  <c r="I23" i="1" s="1"/>
  <c r="G22" i="1"/>
  <c r="G21" i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G13" i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12" i="1"/>
  <c r="H12" i="1" s="1"/>
  <c r="I2" i="1"/>
  <c r="I5" i="1"/>
  <c r="I8" i="1"/>
  <c r="H5" i="1"/>
  <c r="H2" i="1"/>
  <c r="G9" i="1"/>
  <c r="I9" i="1" s="1"/>
  <c r="G8" i="1"/>
  <c r="G7" i="1"/>
  <c r="I7" i="1" s="1"/>
  <c r="G6" i="1"/>
  <c r="I6" i="1" s="1"/>
  <c r="G5" i="1"/>
  <c r="G4" i="1"/>
  <c r="I4" i="1" s="1"/>
  <c r="G3" i="1"/>
  <c r="I3" i="1" s="1"/>
  <c r="F3" i="1"/>
  <c r="H3" i="1" s="1"/>
  <c r="F4" i="1"/>
  <c r="F5" i="1"/>
  <c r="F6" i="1"/>
  <c r="H6" i="1" s="1"/>
  <c r="F7" i="1"/>
  <c r="H7" i="1" s="1"/>
  <c r="F8" i="1"/>
  <c r="F9" i="1"/>
  <c r="H9" i="1" s="1"/>
  <c r="F2" i="1"/>
  <c r="H8" i="1" l="1"/>
  <c r="H4" i="1"/>
</calcChain>
</file>

<file path=xl/sharedStrings.xml><?xml version="1.0" encoding="utf-8"?>
<sst xmlns="http://schemas.openxmlformats.org/spreadsheetml/2006/main" count="48" uniqueCount="27">
  <si>
    <t>Thodi</t>
  </si>
  <si>
    <t>Tonic</t>
  </si>
  <si>
    <t>S</t>
  </si>
  <si>
    <t>R1</t>
  </si>
  <si>
    <t>G2</t>
  </si>
  <si>
    <t>M1</t>
  </si>
  <si>
    <t>P</t>
  </si>
  <si>
    <t xml:space="preserve">D1 </t>
  </si>
  <si>
    <t>N2</t>
  </si>
  <si>
    <t>EQ</t>
  </si>
  <si>
    <t>JI</t>
  </si>
  <si>
    <t>Cents(EQ)</t>
  </si>
  <si>
    <t>Cents(JI)</t>
  </si>
  <si>
    <t>Check</t>
  </si>
  <si>
    <t>22-note</t>
  </si>
  <si>
    <t>Note number</t>
  </si>
  <si>
    <t>Frequency ratio</t>
  </si>
  <si>
    <t>Cents</t>
  </si>
  <si>
    <t>Note</t>
  </si>
  <si>
    <t>Peak position (violin)</t>
  </si>
  <si>
    <t>Nearest JI</t>
  </si>
  <si>
    <t>Nearest EQ</t>
  </si>
  <si>
    <t>Peak position (vocal)</t>
  </si>
  <si>
    <t>Violin</t>
  </si>
  <si>
    <t>Vocal</t>
  </si>
  <si>
    <t>Difference(JI)</t>
  </si>
  <si>
    <t>Difference(EQ)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</si>
</sst>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6624-6C5A-4C0F-8F29-B59CECFD1E7F}">
  <dimension ref="A1:AF50"/>
  <sheetViews>
    <sheetView tabSelected="1" topLeftCell="C1" workbookViewId="0">
      <selection activeCell="F41" sqref="F41"/>
    </sheetView>
  </sheetViews>
  <sheetFormatPr defaultRowHeight="14.4" x14ac:dyDescent="0.3"/>
  <cols>
    <col min="5" max="5" width="11.44140625" bestFit="1" customWidth="1"/>
    <col min="6" max="6" width="13.5546875" bestFit="1" customWidth="1"/>
    <col min="7" max="7" width="12" bestFit="1" customWidth="1"/>
    <col min="12" max="12" width="17.44140625" bestFit="1" customWidth="1"/>
  </cols>
  <sheetData>
    <row r="1" spans="1:16" x14ac:dyDescent="0.3">
      <c r="F1" t="s">
        <v>9</v>
      </c>
      <c r="G1" t="s">
        <v>10</v>
      </c>
      <c r="H1" t="s">
        <v>11</v>
      </c>
      <c r="I1" t="s">
        <v>12</v>
      </c>
      <c r="L1" t="s">
        <v>23</v>
      </c>
    </row>
    <row r="2" spans="1:16" x14ac:dyDescent="0.3">
      <c r="A2" t="s">
        <v>0</v>
      </c>
      <c r="D2" t="s">
        <v>2</v>
      </c>
      <c r="E2">
        <v>0</v>
      </c>
      <c r="F2">
        <f>POWER(2, E2/12)</f>
        <v>1</v>
      </c>
      <c r="G2">
        <v>1</v>
      </c>
      <c r="H2">
        <f>1200 * LN(F2)/LN(2)</f>
        <v>0</v>
      </c>
      <c r="I2">
        <f>1200 * LN(G2)/LN(2)</f>
        <v>0</v>
      </c>
      <c r="K2" t="s">
        <v>18</v>
      </c>
      <c r="L2" t="s">
        <v>19</v>
      </c>
      <c r="M2" t="s">
        <v>20</v>
      </c>
      <c r="N2" t="s">
        <v>25</v>
      </c>
      <c r="O2" t="s">
        <v>21</v>
      </c>
      <c r="P2" t="s">
        <v>26</v>
      </c>
    </row>
    <row r="3" spans="1:16" x14ac:dyDescent="0.3">
      <c r="A3" t="s">
        <v>1</v>
      </c>
      <c r="B3">
        <v>362</v>
      </c>
      <c r="D3" t="s">
        <v>3</v>
      </c>
      <c r="E3">
        <v>1</v>
      </c>
      <c r="F3">
        <f t="shared" ref="F3:F9" si="0">POWER(2, E3/12)</f>
        <v>1.0594630943592953</v>
      </c>
      <c r="G3">
        <f>16/15</f>
        <v>1.0666666666666667</v>
      </c>
      <c r="H3">
        <f>1200 * LN(F3)/LN(2)</f>
        <v>100.00000000000009</v>
      </c>
      <c r="I3">
        <f>1200 * LN(G3)/LN(2)</f>
        <v>111.73128526977776</v>
      </c>
      <c r="K3" t="s">
        <v>2</v>
      </c>
      <c r="L3">
        <v>0</v>
      </c>
      <c r="M3">
        <v>0</v>
      </c>
      <c r="N3">
        <f>L3-M3</f>
        <v>0</v>
      </c>
      <c r="O3">
        <v>0</v>
      </c>
      <c r="P3">
        <f>L3-O3</f>
        <v>0</v>
      </c>
    </row>
    <row r="4" spans="1:16" x14ac:dyDescent="0.3">
      <c r="D4" t="s">
        <v>4</v>
      </c>
      <c r="E4">
        <v>3</v>
      </c>
      <c r="F4">
        <f t="shared" si="0"/>
        <v>1.189207115002721</v>
      </c>
      <c r="G4">
        <f>6/5</f>
        <v>1.2</v>
      </c>
      <c r="H4">
        <f t="shared" ref="H4:I9" si="1">1200 * LN(F4)/LN(2)</f>
        <v>299.99999999999994</v>
      </c>
      <c r="I4">
        <f t="shared" si="1"/>
        <v>315.64128700055255</v>
      </c>
      <c r="K4" t="s">
        <v>3</v>
      </c>
      <c r="L4">
        <v>98</v>
      </c>
      <c r="M4">
        <v>90</v>
      </c>
      <c r="N4">
        <f>L4-M4</f>
        <v>8</v>
      </c>
      <c r="O4">
        <v>100</v>
      </c>
      <c r="P4">
        <f t="shared" ref="P4:P10" si="2">L4-O4</f>
        <v>-2</v>
      </c>
    </row>
    <row r="5" spans="1:16" x14ac:dyDescent="0.3">
      <c r="D5" t="s">
        <v>5</v>
      </c>
      <c r="E5">
        <v>5</v>
      </c>
      <c r="F5">
        <f t="shared" si="0"/>
        <v>1.3348398541700344</v>
      </c>
      <c r="G5">
        <f>4/3</f>
        <v>1.3333333333333333</v>
      </c>
      <c r="H5">
        <f t="shared" si="1"/>
        <v>500.00000000000006</v>
      </c>
      <c r="I5">
        <f t="shared" si="1"/>
        <v>498.04499913461245</v>
      </c>
      <c r="K5" t="s">
        <v>4</v>
      </c>
      <c r="L5">
        <v>190</v>
      </c>
      <c r="M5">
        <v>182</v>
      </c>
      <c r="N5">
        <f t="shared" ref="N5:N10" si="3">L5-M5</f>
        <v>8</v>
      </c>
      <c r="O5">
        <v>200</v>
      </c>
      <c r="P5">
        <f t="shared" si="2"/>
        <v>-10</v>
      </c>
    </row>
    <row r="6" spans="1:16" x14ac:dyDescent="0.3">
      <c r="D6" t="s">
        <v>6</v>
      </c>
      <c r="E6">
        <v>7</v>
      </c>
      <c r="F6">
        <f t="shared" si="0"/>
        <v>1.4983070768766815</v>
      </c>
      <c r="G6">
        <f>3/2</f>
        <v>1.5</v>
      </c>
      <c r="H6">
        <f t="shared" si="1"/>
        <v>700.00000000000011</v>
      </c>
      <c r="I6">
        <f t="shared" si="1"/>
        <v>701.95500086538743</v>
      </c>
      <c r="K6" t="s">
        <v>5</v>
      </c>
      <c r="L6">
        <v>492</v>
      </c>
      <c r="M6">
        <v>498</v>
      </c>
      <c r="N6">
        <f t="shared" si="3"/>
        <v>-6</v>
      </c>
      <c r="O6">
        <v>500</v>
      </c>
      <c r="P6">
        <f t="shared" si="2"/>
        <v>-8</v>
      </c>
    </row>
    <row r="7" spans="1:16" x14ac:dyDescent="0.3">
      <c r="D7" t="s">
        <v>7</v>
      </c>
      <c r="E7">
        <v>8</v>
      </c>
      <c r="F7">
        <f t="shared" si="0"/>
        <v>1.5874010519681994</v>
      </c>
      <c r="G7">
        <f>8/5</f>
        <v>1.6</v>
      </c>
      <c r="H7">
        <f t="shared" si="1"/>
        <v>799.99999999999989</v>
      </c>
      <c r="I7">
        <f t="shared" si="1"/>
        <v>813.68628613516535</v>
      </c>
      <c r="K7" t="s">
        <v>6</v>
      </c>
      <c r="L7">
        <v>700</v>
      </c>
      <c r="M7">
        <v>702</v>
      </c>
      <c r="N7">
        <f t="shared" si="3"/>
        <v>-2</v>
      </c>
      <c r="O7">
        <v>700</v>
      </c>
      <c r="P7">
        <f t="shared" si="2"/>
        <v>0</v>
      </c>
    </row>
    <row r="8" spans="1:16" x14ac:dyDescent="0.3">
      <c r="D8" t="s">
        <v>8</v>
      </c>
      <c r="E8">
        <v>10</v>
      </c>
      <c r="F8">
        <f t="shared" si="0"/>
        <v>1.7817974362806785</v>
      </c>
      <c r="G8">
        <f>15/8</f>
        <v>1.875</v>
      </c>
      <c r="H8">
        <f t="shared" si="1"/>
        <v>1000.0000000000001</v>
      </c>
      <c r="I8">
        <f t="shared" si="1"/>
        <v>1088.2687147302222</v>
      </c>
      <c r="K8" t="s">
        <v>7</v>
      </c>
      <c r="L8">
        <v>792</v>
      </c>
      <c r="M8">
        <v>792</v>
      </c>
      <c r="N8">
        <f t="shared" si="3"/>
        <v>0</v>
      </c>
      <c r="O8">
        <v>800</v>
      </c>
      <c r="P8">
        <f t="shared" si="2"/>
        <v>-8</v>
      </c>
    </row>
    <row r="9" spans="1:16" x14ac:dyDescent="0.3">
      <c r="D9" t="s">
        <v>2</v>
      </c>
      <c r="E9">
        <v>12</v>
      </c>
      <c r="F9">
        <f t="shared" si="0"/>
        <v>2</v>
      </c>
      <c r="G9">
        <f>2</f>
        <v>2</v>
      </c>
      <c r="H9">
        <f t="shared" si="1"/>
        <v>1200</v>
      </c>
      <c r="I9">
        <f t="shared" si="1"/>
        <v>1200</v>
      </c>
      <c r="K9" t="s">
        <v>8</v>
      </c>
      <c r="L9">
        <v>993</v>
      </c>
      <c r="M9">
        <v>996</v>
      </c>
      <c r="N9">
        <f t="shared" si="3"/>
        <v>-3</v>
      </c>
      <c r="O9">
        <v>1000</v>
      </c>
      <c r="P9">
        <f t="shared" si="2"/>
        <v>-7</v>
      </c>
    </row>
    <row r="10" spans="1:16" x14ac:dyDescent="0.3">
      <c r="K10" t="s">
        <v>2</v>
      </c>
      <c r="L10">
        <v>1200</v>
      </c>
      <c r="M10">
        <v>1200</v>
      </c>
      <c r="N10">
        <f t="shared" si="3"/>
        <v>0</v>
      </c>
      <c r="O10">
        <v>1200</v>
      </c>
      <c r="P10">
        <f t="shared" si="2"/>
        <v>0</v>
      </c>
    </row>
    <row r="12" spans="1:16" x14ac:dyDescent="0.3">
      <c r="E12">
        <v>0</v>
      </c>
      <c r="F12">
        <f>POWER(2, E12/12)</f>
        <v>1</v>
      </c>
      <c r="G12">
        <v>1</v>
      </c>
      <c r="H12">
        <f>1200 * LN(F12)/LN(2)</f>
        <v>0</v>
      </c>
      <c r="I12">
        <f>1200 * LN(G12)/LN(2)</f>
        <v>0</v>
      </c>
      <c r="L12" t="s">
        <v>24</v>
      </c>
    </row>
    <row r="13" spans="1:16" x14ac:dyDescent="0.3">
      <c r="E13">
        <v>1</v>
      </c>
      <c r="F13">
        <f t="shared" ref="F13:F24" si="4">POWER(2, E13/12)</f>
        <v>1.0594630943592953</v>
      </c>
      <c r="G13">
        <f>16/15</f>
        <v>1.0666666666666667</v>
      </c>
      <c r="H13">
        <f>1200 * LN(F13)/LN(2)</f>
        <v>100.00000000000009</v>
      </c>
      <c r="I13">
        <f t="shared" ref="I13:I24" si="5">1200 * LN(G13)/LN(2)</f>
        <v>111.73128526977776</v>
      </c>
      <c r="K13" t="s">
        <v>18</v>
      </c>
      <c r="L13" t="s">
        <v>22</v>
      </c>
      <c r="M13" t="s">
        <v>20</v>
      </c>
      <c r="O13" t="s">
        <v>21</v>
      </c>
    </row>
    <row r="14" spans="1:16" x14ac:dyDescent="0.3">
      <c r="E14">
        <v>2</v>
      </c>
      <c r="F14">
        <f t="shared" si="4"/>
        <v>1.122462048309373</v>
      </c>
      <c r="G14">
        <f>9/8</f>
        <v>1.125</v>
      </c>
      <c r="H14">
        <f t="shared" ref="H14:H24" si="6">1200 * LN(F14)/LN(2)</f>
        <v>200.00000000000006</v>
      </c>
      <c r="I14">
        <f t="shared" si="5"/>
        <v>203.91000173077487</v>
      </c>
      <c r="K14" t="s">
        <v>2</v>
      </c>
      <c r="L14">
        <v>0</v>
      </c>
      <c r="M14">
        <v>0</v>
      </c>
      <c r="O14">
        <v>0</v>
      </c>
    </row>
    <row r="15" spans="1:16" x14ac:dyDescent="0.3">
      <c r="E15">
        <v>3</v>
      </c>
      <c r="F15">
        <f t="shared" si="4"/>
        <v>1.189207115002721</v>
      </c>
      <c r="G15">
        <f>6/5</f>
        <v>1.2</v>
      </c>
      <c r="H15">
        <f t="shared" si="6"/>
        <v>299.99999999999994</v>
      </c>
      <c r="I15">
        <f t="shared" si="5"/>
        <v>315.64128700055255</v>
      </c>
      <c r="K15" t="s">
        <v>3</v>
      </c>
      <c r="L15">
        <v>100</v>
      </c>
      <c r="M15">
        <v>90</v>
      </c>
      <c r="O15">
        <v>100</v>
      </c>
    </row>
    <row r="16" spans="1:16" x14ac:dyDescent="0.3">
      <c r="E16">
        <v>4</v>
      </c>
      <c r="F16">
        <f t="shared" si="4"/>
        <v>1.2599210498948732</v>
      </c>
      <c r="G16">
        <f>5/4</f>
        <v>1.25</v>
      </c>
      <c r="H16">
        <f t="shared" si="6"/>
        <v>400</v>
      </c>
      <c r="I16">
        <f t="shared" si="5"/>
        <v>386.31371386483482</v>
      </c>
      <c r="K16" t="s">
        <v>4</v>
      </c>
      <c r="L16">
        <v>180</v>
      </c>
      <c r="M16">
        <v>182</v>
      </c>
      <c r="O16">
        <v>200</v>
      </c>
    </row>
    <row r="17" spans="3:32" x14ac:dyDescent="0.3">
      <c r="E17">
        <v>5</v>
      </c>
      <c r="F17">
        <f t="shared" si="4"/>
        <v>1.3348398541700344</v>
      </c>
      <c r="G17">
        <f>4/3</f>
        <v>1.3333333333333333</v>
      </c>
      <c r="H17">
        <f t="shared" si="6"/>
        <v>500.00000000000006</v>
      </c>
      <c r="I17">
        <f t="shared" si="5"/>
        <v>498.04499913461245</v>
      </c>
      <c r="K17" t="s">
        <v>5</v>
      </c>
      <c r="L17">
        <v>500</v>
      </c>
      <c r="M17">
        <v>498</v>
      </c>
      <c r="O17">
        <v>500</v>
      </c>
    </row>
    <row r="18" spans="3:32" x14ac:dyDescent="0.3">
      <c r="D18" t="s">
        <v>13</v>
      </c>
      <c r="E18">
        <v>6</v>
      </c>
      <c r="F18">
        <f t="shared" si="4"/>
        <v>1.4142135623730951</v>
      </c>
      <c r="G18">
        <f>7/5</f>
        <v>1.4</v>
      </c>
      <c r="H18">
        <f t="shared" si="6"/>
        <v>600.00000000000011</v>
      </c>
      <c r="I18">
        <f t="shared" si="5"/>
        <v>582.51219260429014</v>
      </c>
      <c r="K18" t="s">
        <v>6</v>
      </c>
      <c r="L18">
        <v>700</v>
      </c>
      <c r="M18">
        <v>702</v>
      </c>
      <c r="O18">
        <v>700</v>
      </c>
    </row>
    <row r="19" spans="3:32" x14ac:dyDescent="0.3">
      <c r="E19">
        <v>7</v>
      </c>
      <c r="F19">
        <f t="shared" si="4"/>
        <v>1.4983070768766815</v>
      </c>
      <c r="G19">
        <f>3/2</f>
        <v>1.5</v>
      </c>
      <c r="H19">
        <f t="shared" si="6"/>
        <v>700.00000000000011</v>
      </c>
      <c r="I19">
        <f t="shared" si="5"/>
        <v>701.95500086538743</v>
      </c>
      <c r="K19" t="s">
        <v>7</v>
      </c>
      <c r="L19">
        <v>800</v>
      </c>
      <c r="M19">
        <v>792</v>
      </c>
      <c r="O19">
        <v>800</v>
      </c>
    </row>
    <row r="20" spans="3:32" x14ac:dyDescent="0.3">
      <c r="E20">
        <v>8</v>
      </c>
      <c r="F20">
        <f t="shared" si="4"/>
        <v>1.5874010519681994</v>
      </c>
      <c r="G20">
        <f>8/5</f>
        <v>1.6</v>
      </c>
      <c r="H20">
        <f t="shared" si="6"/>
        <v>799.99999999999989</v>
      </c>
      <c r="I20">
        <f t="shared" si="5"/>
        <v>813.68628613516535</v>
      </c>
      <c r="K20" t="s">
        <v>8</v>
      </c>
      <c r="L20">
        <v>1000</v>
      </c>
      <c r="M20">
        <v>996</v>
      </c>
      <c r="O20">
        <v>1000</v>
      </c>
    </row>
    <row r="21" spans="3:32" x14ac:dyDescent="0.3">
      <c r="E21">
        <v>9</v>
      </c>
      <c r="F21">
        <f t="shared" si="4"/>
        <v>1.681792830507429</v>
      </c>
      <c r="G21">
        <f>5/3</f>
        <v>1.6666666666666667</v>
      </c>
      <c r="H21">
        <f t="shared" si="6"/>
        <v>900</v>
      </c>
      <c r="I21">
        <f t="shared" si="5"/>
        <v>884.35871299944745</v>
      </c>
      <c r="K21" t="s">
        <v>2</v>
      </c>
      <c r="L21">
        <v>1200</v>
      </c>
      <c r="M21">
        <v>1200</v>
      </c>
      <c r="O21">
        <v>1200</v>
      </c>
    </row>
    <row r="22" spans="3:32" x14ac:dyDescent="0.3">
      <c r="D22" t="s">
        <v>13</v>
      </c>
      <c r="E22">
        <v>10</v>
      </c>
      <c r="F22">
        <f t="shared" si="4"/>
        <v>1.7817974362806785</v>
      </c>
      <c r="G22">
        <f>16/9</f>
        <v>1.7777777777777777</v>
      </c>
      <c r="H22">
        <f t="shared" si="6"/>
        <v>1000.0000000000001</v>
      </c>
      <c r="I22">
        <f t="shared" si="5"/>
        <v>996.08999826922513</v>
      </c>
    </row>
    <row r="23" spans="3:32" x14ac:dyDescent="0.3">
      <c r="E23">
        <v>11</v>
      </c>
      <c r="F23">
        <f t="shared" si="4"/>
        <v>1.8877486253633868</v>
      </c>
      <c r="G23">
        <f>15/8</f>
        <v>1.875</v>
      </c>
      <c r="H23">
        <f t="shared" si="6"/>
        <v>1099.9999999999998</v>
      </c>
      <c r="I23">
        <f t="shared" si="5"/>
        <v>1088.2687147302222</v>
      </c>
    </row>
    <row r="24" spans="3:32" x14ac:dyDescent="0.3">
      <c r="E24">
        <v>12</v>
      </c>
      <c r="F24">
        <f t="shared" si="4"/>
        <v>2</v>
      </c>
      <c r="G24">
        <f>2/1</f>
        <v>2</v>
      </c>
      <c r="H24">
        <f t="shared" si="6"/>
        <v>1200</v>
      </c>
      <c r="I24">
        <f t="shared" si="5"/>
        <v>1200</v>
      </c>
    </row>
    <row r="27" spans="3:32" x14ac:dyDescent="0.3">
      <c r="C27" t="s">
        <v>14</v>
      </c>
      <c r="E27" t="s">
        <v>15</v>
      </c>
      <c r="F27" t="s">
        <v>16</v>
      </c>
      <c r="G27" t="s">
        <v>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3:32" x14ac:dyDescent="0.3">
      <c r="E28">
        <v>0</v>
      </c>
      <c r="F28">
        <f>1/1</f>
        <v>1</v>
      </c>
      <c r="G28">
        <f>ROUND(1200 * LN(F28)/LN(2),)</f>
        <v>0</v>
      </c>
      <c r="H28" s="1"/>
      <c r="I28" s="1"/>
    </row>
    <row r="29" spans="3:32" x14ac:dyDescent="0.3">
      <c r="E29">
        <v>1</v>
      </c>
      <c r="F29">
        <f>256/243</f>
        <v>1.0534979423868314</v>
      </c>
      <c r="G29">
        <f t="shared" ref="G29:G50" si="7">ROUND(1200 * LN(F29)/LN(2),)</f>
        <v>90</v>
      </c>
      <c r="H29" s="1"/>
      <c r="I29" s="1"/>
    </row>
    <row r="30" spans="3:32" x14ac:dyDescent="0.3">
      <c r="E30">
        <v>2</v>
      </c>
      <c r="F30">
        <f>16/15</f>
        <v>1.0666666666666667</v>
      </c>
      <c r="G30">
        <f t="shared" si="7"/>
        <v>112</v>
      </c>
      <c r="H30" s="1"/>
      <c r="I30" s="1"/>
    </row>
    <row r="31" spans="3:32" x14ac:dyDescent="0.3">
      <c r="E31">
        <v>3</v>
      </c>
      <c r="F31">
        <f>10/9</f>
        <v>1.1111111111111112</v>
      </c>
      <c r="G31">
        <f t="shared" si="7"/>
        <v>182</v>
      </c>
      <c r="H31" s="1"/>
      <c r="I31" s="1"/>
    </row>
    <row r="32" spans="3:32" x14ac:dyDescent="0.3">
      <c r="E32">
        <v>4</v>
      </c>
      <c r="F32">
        <f>9/8</f>
        <v>1.125</v>
      </c>
      <c r="G32">
        <f t="shared" si="7"/>
        <v>204</v>
      </c>
      <c r="H32" s="1"/>
      <c r="I32" s="1"/>
    </row>
    <row r="33" spans="5:9" x14ac:dyDescent="0.3">
      <c r="E33">
        <v>5</v>
      </c>
      <c r="F33">
        <f>32/27</f>
        <v>1.1851851851851851</v>
      </c>
      <c r="G33">
        <f t="shared" si="7"/>
        <v>294</v>
      </c>
      <c r="H33" s="1"/>
      <c r="I33" s="1"/>
    </row>
    <row r="34" spans="5:9" x14ac:dyDescent="0.3">
      <c r="E34">
        <v>6</v>
      </c>
      <c r="F34">
        <f>6/5</f>
        <v>1.2</v>
      </c>
      <c r="G34">
        <f t="shared" si="7"/>
        <v>316</v>
      </c>
      <c r="H34" s="1"/>
      <c r="I34" s="1"/>
    </row>
    <row r="35" spans="5:9" x14ac:dyDescent="0.3">
      <c r="E35">
        <v>7</v>
      </c>
      <c r="F35">
        <f>5/4</f>
        <v>1.25</v>
      </c>
      <c r="G35">
        <f t="shared" si="7"/>
        <v>386</v>
      </c>
      <c r="H35" s="1"/>
      <c r="I35" s="1"/>
    </row>
    <row r="36" spans="5:9" x14ac:dyDescent="0.3">
      <c r="E36">
        <v>8</v>
      </c>
      <c r="F36">
        <f>81/64</f>
        <v>1.265625</v>
      </c>
      <c r="G36">
        <f t="shared" si="7"/>
        <v>408</v>
      </c>
      <c r="H36" s="1"/>
      <c r="I36" s="1"/>
    </row>
    <row r="37" spans="5:9" x14ac:dyDescent="0.3">
      <c r="E37">
        <v>9</v>
      </c>
      <c r="F37">
        <f>4/3</f>
        <v>1.3333333333333333</v>
      </c>
      <c r="G37">
        <f t="shared" si="7"/>
        <v>498</v>
      </c>
      <c r="H37" s="1"/>
      <c r="I37" s="1"/>
    </row>
    <row r="38" spans="5:9" x14ac:dyDescent="0.3">
      <c r="E38">
        <v>10</v>
      </c>
      <c r="F38">
        <f>27/20</f>
        <v>1.35</v>
      </c>
      <c r="G38">
        <f t="shared" si="7"/>
        <v>520</v>
      </c>
      <c r="H38" s="1"/>
      <c r="I38" s="1"/>
    </row>
    <row r="39" spans="5:9" x14ac:dyDescent="0.3">
      <c r="E39">
        <v>11</v>
      </c>
      <c r="F39">
        <f>45/32</f>
        <v>1.40625</v>
      </c>
      <c r="G39">
        <f t="shared" si="7"/>
        <v>590</v>
      </c>
      <c r="H39" s="1"/>
      <c r="I39" s="1"/>
    </row>
    <row r="40" spans="5:9" x14ac:dyDescent="0.3">
      <c r="E40">
        <v>12</v>
      </c>
      <c r="F40">
        <f>729/512</f>
        <v>1.423828125</v>
      </c>
      <c r="G40">
        <f t="shared" si="7"/>
        <v>612</v>
      </c>
      <c r="H40" s="1"/>
      <c r="I40" s="1"/>
    </row>
    <row r="41" spans="5:9" x14ac:dyDescent="0.3">
      <c r="E41">
        <v>13</v>
      </c>
      <c r="F41">
        <f>3/2</f>
        <v>1.5</v>
      </c>
      <c r="G41">
        <f t="shared" si="7"/>
        <v>702</v>
      </c>
      <c r="H41" s="1"/>
      <c r="I41" s="1"/>
    </row>
    <row r="42" spans="5:9" x14ac:dyDescent="0.3">
      <c r="E42">
        <v>14</v>
      </c>
      <c r="F42">
        <f>128/81</f>
        <v>1.5802469135802468</v>
      </c>
      <c r="G42">
        <f t="shared" si="7"/>
        <v>792</v>
      </c>
      <c r="H42" s="1"/>
      <c r="I42" s="1"/>
    </row>
    <row r="43" spans="5:9" x14ac:dyDescent="0.3">
      <c r="E43">
        <v>15</v>
      </c>
      <c r="F43">
        <f>8/5</f>
        <v>1.6</v>
      </c>
      <c r="G43">
        <f t="shared" si="7"/>
        <v>814</v>
      </c>
      <c r="H43" s="1"/>
      <c r="I43" s="1"/>
    </row>
    <row r="44" spans="5:9" x14ac:dyDescent="0.3">
      <c r="E44">
        <v>16</v>
      </c>
      <c r="F44">
        <f>5/3</f>
        <v>1.6666666666666667</v>
      </c>
      <c r="G44">
        <f t="shared" si="7"/>
        <v>884</v>
      </c>
      <c r="H44" s="1"/>
      <c r="I44" s="1"/>
    </row>
    <row r="45" spans="5:9" x14ac:dyDescent="0.3">
      <c r="E45">
        <v>17</v>
      </c>
      <c r="F45">
        <f>27/16</f>
        <v>1.6875</v>
      </c>
      <c r="G45">
        <f t="shared" si="7"/>
        <v>906</v>
      </c>
      <c r="H45" s="1"/>
      <c r="I45" s="1"/>
    </row>
    <row r="46" spans="5:9" x14ac:dyDescent="0.3">
      <c r="E46">
        <v>18</v>
      </c>
      <c r="F46">
        <f>16/9</f>
        <v>1.7777777777777777</v>
      </c>
      <c r="G46">
        <f t="shared" si="7"/>
        <v>996</v>
      </c>
      <c r="H46" s="1"/>
      <c r="I46" s="1"/>
    </row>
    <row r="47" spans="5:9" x14ac:dyDescent="0.3">
      <c r="E47">
        <v>19</v>
      </c>
      <c r="F47">
        <f>9/5</f>
        <v>1.8</v>
      </c>
      <c r="G47">
        <f t="shared" si="7"/>
        <v>1018</v>
      </c>
      <c r="H47" s="1"/>
      <c r="I47" s="1"/>
    </row>
    <row r="48" spans="5:9" x14ac:dyDescent="0.3">
      <c r="E48">
        <v>20</v>
      </c>
      <c r="F48">
        <f>15/8</f>
        <v>1.875</v>
      </c>
      <c r="G48">
        <f t="shared" si="7"/>
        <v>1088</v>
      </c>
      <c r="H48" s="1"/>
      <c r="I48" s="1"/>
    </row>
    <row r="49" spans="5:9" x14ac:dyDescent="0.3">
      <c r="E49">
        <v>21</v>
      </c>
      <c r="F49">
        <f>243/128</f>
        <v>1.8984375</v>
      </c>
      <c r="G49">
        <f t="shared" si="7"/>
        <v>1110</v>
      </c>
      <c r="H49" s="1"/>
      <c r="I49" s="1"/>
    </row>
    <row r="50" spans="5:9" x14ac:dyDescent="0.3">
      <c r="E50">
        <v>22</v>
      </c>
      <c r="F50">
        <f>2/1</f>
        <v>2</v>
      </c>
      <c r="G50">
        <f t="shared" si="7"/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 Prem Kumar</dc:creator>
  <cp:lastModifiedBy>Ruthu Prem Kumar</cp:lastModifiedBy>
  <dcterms:created xsi:type="dcterms:W3CDTF">2024-06-26T12:12:04Z</dcterms:created>
  <dcterms:modified xsi:type="dcterms:W3CDTF">2024-07-03T15:38:23Z</dcterms:modified>
</cp:coreProperties>
</file>