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11A426A-B01A-4496-BF4E-003CC395CE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C7" i="1"/>
  <c r="C5" i="1"/>
  <c r="C4" i="1"/>
  <c r="F28" i="1"/>
  <c r="G20" i="1"/>
  <c r="D19" i="1"/>
  <c r="G16" i="1"/>
  <c r="G15" i="1"/>
  <c r="G14" i="1"/>
  <c r="G13" i="1"/>
  <c r="G12" i="1"/>
  <c r="G9" i="1"/>
  <c r="C6" i="1"/>
</calcChain>
</file>

<file path=xl/sharedStrings.xml><?xml version="1.0" encoding="utf-8"?>
<sst xmlns="http://schemas.openxmlformats.org/spreadsheetml/2006/main" count="61" uniqueCount="45">
  <si>
    <t>Name</t>
  </si>
  <si>
    <t>All weights given in grams.</t>
  </si>
  <si>
    <t>Wing</t>
  </si>
  <si>
    <t>Span</t>
  </si>
  <si>
    <t>AUW</t>
  </si>
  <si>
    <t>Elf</t>
  </si>
  <si>
    <t>Fuse</t>
  </si>
  <si>
    <t>Tails</t>
  </si>
  <si>
    <t>Construction</t>
  </si>
  <si>
    <t>Carbon D-box, balsa ribs, monokote</t>
  </si>
  <si>
    <t>Foam, with carbon spar</t>
  </si>
  <si>
    <t>Big Vick</t>
  </si>
  <si>
    <t>Misc</t>
  </si>
  <si>
    <t>Mini Vick</t>
  </si>
  <si>
    <t>Mini Dart 2 Carbon</t>
  </si>
  <si>
    <t>Carbon</t>
  </si>
  <si>
    <t>Mini Dart 2 Glass</t>
  </si>
  <si>
    <t>Glass</t>
  </si>
  <si>
    <t>Hawk</t>
  </si>
  <si>
    <t>Spin</t>
  </si>
  <si>
    <t>Strike 3</t>
  </si>
  <si>
    <t>Alien</t>
  </si>
  <si>
    <t>Stiletto Lift</t>
  </si>
  <si>
    <t>Carbon spread</t>
  </si>
  <si>
    <t>Stiletto Lift D-Box</t>
  </si>
  <si>
    <t>Carbon D-Box</t>
  </si>
  <si>
    <t>Smile</t>
  </si>
  <si>
    <t>Auri</t>
  </si>
  <si>
    <t>Falcon</t>
  </si>
  <si>
    <t>NRJ</t>
  </si>
  <si>
    <t>Vortex 3</t>
  </si>
  <si>
    <t>Snipe 2</t>
  </si>
  <si>
    <t>Yoda</t>
  </si>
  <si>
    <t>Vortex 4</t>
  </si>
  <si>
    <t>NG 2m</t>
  </si>
  <si>
    <t>Supra AVA Pro</t>
  </si>
  <si>
    <t>Carbon D-box, monokote</t>
  </si>
  <si>
    <t>Micro Bird of Time</t>
  </si>
  <si>
    <t>Balsa Monokote</t>
  </si>
  <si>
    <t>Sprite Thermal</t>
  </si>
  <si>
    <t>Apogee 40</t>
  </si>
  <si>
    <t>Apogee 30</t>
  </si>
  <si>
    <t>Apogee 36</t>
  </si>
  <si>
    <t>SuperGee II</t>
  </si>
  <si>
    <t>Allegro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</si>
</sst>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16" sqref="F16"/>
    </sheetView>
  </sheetViews>
  <sheetFormatPr defaultRowHeight="15" x14ac:dyDescent="0.25"/>
  <cols>
    <col min="1" max="1" width="22.42578125" bestFit="1" customWidth="1"/>
    <col min="2" max="2" width="10.7109375" customWidth="1"/>
  </cols>
  <sheetData>
    <row r="1" spans="1:8" x14ac:dyDescent="0.25">
      <c r="A1" t="s">
        <v>1</v>
      </c>
    </row>
    <row r="3" spans="1:8" x14ac:dyDescent="0.25">
      <c r="A3" t="s">
        <v>0</v>
      </c>
      <c r="B3" t="s">
        <v>8</v>
      </c>
      <c r="C3" t="s">
        <v>3</v>
      </c>
      <c r="D3" t="s">
        <v>4</v>
      </c>
      <c r="E3" t="s">
        <v>2</v>
      </c>
      <c r="F3" t="s">
        <v>6</v>
      </c>
      <c r="G3" t="s">
        <v>7</v>
      </c>
      <c r="H3" t="s">
        <v>12</v>
      </c>
    </row>
    <row r="4" spans="1:8" x14ac:dyDescent="0.25">
      <c r="A4" t="s">
        <v>41</v>
      </c>
      <c r="B4" t="s">
        <v>10</v>
      </c>
      <c r="C4">
        <f>30/39.4</f>
        <v>0.76142131979695438</v>
      </c>
      <c r="D4">
        <v>78</v>
      </c>
      <c r="E4">
        <v>32</v>
      </c>
      <c r="F4">
        <v>11</v>
      </c>
      <c r="G4">
        <v>3</v>
      </c>
    </row>
    <row r="5" spans="1:8" x14ac:dyDescent="0.25">
      <c r="A5" t="s">
        <v>42</v>
      </c>
      <c r="B5" t="s">
        <v>10</v>
      </c>
      <c r="C5">
        <f>36/39.4</f>
        <v>0.91370558375634525</v>
      </c>
      <c r="D5">
        <v>101</v>
      </c>
      <c r="E5">
        <v>46</v>
      </c>
      <c r="F5">
        <v>11</v>
      </c>
      <c r="G5">
        <v>5</v>
      </c>
    </row>
    <row r="6" spans="1:8" x14ac:dyDescent="0.25">
      <c r="A6" t="s">
        <v>40</v>
      </c>
      <c r="B6" t="s">
        <v>10</v>
      </c>
      <c r="C6">
        <f>40/39.4</f>
        <v>1.015228426395939</v>
      </c>
      <c r="D6">
        <v>116</v>
      </c>
      <c r="E6">
        <v>51</v>
      </c>
      <c r="F6">
        <v>13</v>
      </c>
      <c r="G6">
        <v>5</v>
      </c>
    </row>
    <row r="7" spans="1:8" x14ac:dyDescent="0.25">
      <c r="A7" t="s">
        <v>43</v>
      </c>
      <c r="C7">
        <f>59/39.4</f>
        <v>1.4974619289340103</v>
      </c>
      <c r="D7">
        <v>227</v>
      </c>
      <c r="E7">
        <v>105</v>
      </c>
      <c r="F7">
        <v>29</v>
      </c>
      <c r="G7">
        <v>9.5</v>
      </c>
      <c r="H7">
        <v>12</v>
      </c>
    </row>
    <row r="8" spans="1:8" x14ac:dyDescent="0.25">
      <c r="A8" t="s">
        <v>44</v>
      </c>
      <c r="C8">
        <v>2</v>
      </c>
      <c r="D8">
        <v>624</v>
      </c>
      <c r="E8">
        <v>377</v>
      </c>
      <c r="F8">
        <f>73+22</f>
        <v>95</v>
      </c>
      <c r="G8">
        <v>16</v>
      </c>
    </row>
    <row r="9" spans="1:8" x14ac:dyDescent="0.25">
      <c r="A9" t="s">
        <v>5</v>
      </c>
      <c r="B9" t="s">
        <v>9</v>
      </c>
      <c r="C9">
        <v>1</v>
      </c>
      <c r="D9">
        <v>95</v>
      </c>
      <c r="E9">
        <v>41</v>
      </c>
      <c r="F9">
        <v>16.5</v>
      </c>
      <c r="G9">
        <f>3.3+2.8</f>
        <v>6.1</v>
      </c>
    </row>
    <row r="10" spans="1:8" x14ac:dyDescent="0.25">
      <c r="A10" t="s">
        <v>11</v>
      </c>
      <c r="B10" t="s">
        <v>10</v>
      </c>
      <c r="C10">
        <v>1</v>
      </c>
      <c r="D10">
        <v>115</v>
      </c>
      <c r="E10">
        <v>48</v>
      </c>
      <c r="F10">
        <v>25</v>
      </c>
      <c r="G10">
        <v>12</v>
      </c>
    </row>
    <row r="11" spans="1:8" x14ac:dyDescent="0.25">
      <c r="A11" t="s">
        <v>13</v>
      </c>
      <c r="B11" t="s">
        <v>10</v>
      </c>
      <c r="C11">
        <v>0.755</v>
      </c>
      <c r="D11">
        <v>90</v>
      </c>
      <c r="E11">
        <v>40</v>
      </c>
      <c r="F11">
        <v>19</v>
      </c>
      <c r="G11">
        <v>10</v>
      </c>
    </row>
    <row r="12" spans="1:8" x14ac:dyDescent="0.25">
      <c r="A12" t="s">
        <v>14</v>
      </c>
      <c r="B12" t="s">
        <v>15</v>
      </c>
      <c r="C12">
        <v>1</v>
      </c>
      <c r="D12">
        <v>125</v>
      </c>
      <c r="E12">
        <v>54</v>
      </c>
      <c r="F12">
        <v>22.7</v>
      </c>
      <c r="G12">
        <f>2.5+3.3</f>
        <v>5.8</v>
      </c>
      <c r="H12">
        <v>7.5</v>
      </c>
    </row>
    <row r="13" spans="1:8" x14ac:dyDescent="0.25">
      <c r="A13" t="s">
        <v>16</v>
      </c>
      <c r="B13" t="s">
        <v>17</v>
      </c>
      <c r="C13">
        <v>1</v>
      </c>
      <c r="D13">
        <v>140</v>
      </c>
      <c r="E13">
        <v>59</v>
      </c>
      <c r="F13">
        <v>32.6</v>
      </c>
      <c r="G13">
        <f>2.6+3.3</f>
        <v>5.9</v>
      </c>
      <c r="H13">
        <v>7.5</v>
      </c>
    </row>
    <row r="14" spans="1:8" x14ac:dyDescent="0.25">
      <c r="A14" t="s">
        <v>18</v>
      </c>
      <c r="B14" t="s">
        <v>15</v>
      </c>
      <c r="C14">
        <v>1</v>
      </c>
      <c r="D14">
        <v>120</v>
      </c>
      <c r="E14">
        <v>52.2</v>
      </c>
      <c r="F14">
        <v>15</v>
      </c>
      <c r="G14">
        <f>3.1+3.6</f>
        <v>6.7</v>
      </c>
      <c r="H14">
        <v>7.1</v>
      </c>
    </row>
    <row r="15" spans="1:8" x14ac:dyDescent="0.25">
      <c r="A15" t="s">
        <v>19</v>
      </c>
      <c r="B15" t="s">
        <v>15</v>
      </c>
      <c r="C15">
        <v>1</v>
      </c>
      <c r="D15">
        <v>140</v>
      </c>
      <c r="E15">
        <v>50</v>
      </c>
      <c r="F15">
        <v>25.5</v>
      </c>
      <c r="G15">
        <f>4.7+2.9</f>
        <v>7.6</v>
      </c>
      <c r="H15">
        <v>9.5</v>
      </c>
    </row>
    <row r="16" spans="1:8" x14ac:dyDescent="0.25">
      <c r="A16" t="s">
        <v>20</v>
      </c>
      <c r="B16" t="s">
        <v>15</v>
      </c>
      <c r="C16">
        <v>1</v>
      </c>
      <c r="D16">
        <v>115.3</v>
      </c>
      <c r="E16">
        <v>45</v>
      </c>
      <c r="F16">
        <v>20.5</v>
      </c>
      <c r="G16">
        <f>2.9+2.7</f>
        <v>5.6</v>
      </c>
      <c r="H16">
        <v>5.2</v>
      </c>
    </row>
    <row r="17" spans="1:8" x14ac:dyDescent="0.25">
      <c r="A17" t="s">
        <v>21</v>
      </c>
      <c r="B17" t="s">
        <v>15</v>
      </c>
      <c r="C17">
        <v>1.2</v>
      </c>
      <c r="D17">
        <v>250</v>
      </c>
      <c r="E17">
        <v>109</v>
      </c>
      <c r="F17">
        <v>33</v>
      </c>
      <c r="G17">
        <v>5</v>
      </c>
      <c r="H17">
        <v>15</v>
      </c>
    </row>
    <row r="18" spans="1:8" x14ac:dyDescent="0.25">
      <c r="A18" t="s">
        <v>22</v>
      </c>
      <c r="B18" t="s">
        <v>23</v>
      </c>
      <c r="C18">
        <v>1.2</v>
      </c>
      <c r="D18">
        <v>175</v>
      </c>
      <c r="E18">
        <v>71.5</v>
      </c>
      <c r="F18">
        <v>33</v>
      </c>
      <c r="G18">
        <v>10.5</v>
      </c>
      <c r="H18">
        <v>6</v>
      </c>
    </row>
    <row r="19" spans="1:8" x14ac:dyDescent="0.25">
      <c r="A19" t="s">
        <v>24</v>
      </c>
      <c r="B19" t="s">
        <v>25</v>
      </c>
      <c r="C19">
        <v>1.2</v>
      </c>
      <c r="D19">
        <f>175 + 85 - 71.5</f>
        <v>188.5</v>
      </c>
      <c r="E19">
        <v>85</v>
      </c>
      <c r="F19">
        <v>33</v>
      </c>
      <c r="G19">
        <v>10.5</v>
      </c>
      <c r="H19">
        <v>6</v>
      </c>
    </row>
    <row r="20" spans="1:8" x14ac:dyDescent="0.25">
      <c r="A20" t="s">
        <v>26</v>
      </c>
      <c r="B20" t="s">
        <v>15</v>
      </c>
      <c r="C20">
        <v>1.5</v>
      </c>
      <c r="D20">
        <v>235.3</v>
      </c>
      <c r="E20">
        <v>109</v>
      </c>
      <c r="F20">
        <v>32</v>
      </c>
      <c r="G20">
        <f>6.6+7.2</f>
        <v>13.8</v>
      </c>
      <c r="H20">
        <v>16.5</v>
      </c>
    </row>
    <row r="21" spans="1:8" x14ac:dyDescent="0.25">
      <c r="A21" t="s">
        <v>27</v>
      </c>
      <c r="B21" t="s">
        <v>15</v>
      </c>
      <c r="C21">
        <v>1.5</v>
      </c>
      <c r="D21">
        <v>220</v>
      </c>
      <c r="E21">
        <v>107</v>
      </c>
      <c r="F21">
        <v>32</v>
      </c>
      <c r="G21">
        <v>11</v>
      </c>
      <c r="H21">
        <v>9</v>
      </c>
    </row>
    <row r="22" spans="1:8" x14ac:dyDescent="0.25">
      <c r="A22" t="s">
        <v>28</v>
      </c>
      <c r="B22" t="s">
        <v>15</v>
      </c>
      <c r="C22">
        <v>1.5</v>
      </c>
      <c r="D22">
        <v>218</v>
      </c>
      <c r="E22">
        <v>88</v>
      </c>
      <c r="F22">
        <v>37</v>
      </c>
      <c r="G22">
        <v>12</v>
      </c>
      <c r="H22">
        <v>15</v>
      </c>
    </row>
    <row r="23" spans="1:8" x14ac:dyDescent="0.25">
      <c r="A23" t="s">
        <v>29</v>
      </c>
      <c r="B23" t="s">
        <v>15</v>
      </c>
      <c r="C23">
        <v>1.5</v>
      </c>
      <c r="D23">
        <v>198</v>
      </c>
      <c r="E23">
        <v>85</v>
      </c>
      <c r="F23">
        <v>35</v>
      </c>
      <c r="G23">
        <v>10</v>
      </c>
      <c r="H23">
        <v>12</v>
      </c>
    </row>
    <row r="24" spans="1:8" x14ac:dyDescent="0.25">
      <c r="A24" t="s">
        <v>30</v>
      </c>
      <c r="B24" t="s">
        <v>15</v>
      </c>
      <c r="C24">
        <v>1.5</v>
      </c>
      <c r="D24">
        <v>220</v>
      </c>
      <c r="E24">
        <v>100</v>
      </c>
      <c r="F24">
        <v>40</v>
      </c>
      <c r="G24">
        <v>12</v>
      </c>
      <c r="H24">
        <v>11</v>
      </c>
    </row>
    <row r="25" spans="1:8" x14ac:dyDescent="0.25">
      <c r="A25" t="s">
        <v>31</v>
      </c>
      <c r="B25" t="s">
        <v>15</v>
      </c>
      <c r="C25">
        <v>1.5</v>
      </c>
      <c r="D25">
        <v>205</v>
      </c>
      <c r="E25">
        <v>93</v>
      </c>
      <c r="F25">
        <v>37.200000000000003</v>
      </c>
      <c r="G25">
        <v>11.8</v>
      </c>
      <c r="H25">
        <v>10</v>
      </c>
    </row>
    <row r="26" spans="1:8" x14ac:dyDescent="0.25">
      <c r="A26" t="s">
        <v>32</v>
      </c>
      <c r="B26" t="s">
        <v>15</v>
      </c>
      <c r="C26">
        <v>1.5</v>
      </c>
      <c r="D26">
        <v>238</v>
      </c>
      <c r="E26">
        <v>98</v>
      </c>
      <c r="F26">
        <v>40</v>
      </c>
      <c r="G26">
        <v>11.2</v>
      </c>
      <c r="H26">
        <v>15</v>
      </c>
    </row>
    <row r="27" spans="1:8" x14ac:dyDescent="0.25">
      <c r="A27" t="s">
        <v>33</v>
      </c>
      <c r="B27" t="s">
        <v>15</v>
      </c>
      <c r="C27">
        <v>1.5</v>
      </c>
      <c r="D27">
        <v>236.4</v>
      </c>
      <c r="E27">
        <v>101</v>
      </c>
      <c r="F27">
        <v>41</v>
      </c>
      <c r="G27">
        <v>11</v>
      </c>
      <c r="H27">
        <v>20</v>
      </c>
    </row>
    <row r="28" spans="1:8" x14ac:dyDescent="0.25">
      <c r="A28" t="s">
        <v>34</v>
      </c>
      <c r="C28">
        <v>2</v>
      </c>
      <c r="D28">
        <v>636</v>
      </c>
      <c r="E28">
        <v>230</v>
      </c>
      <c r="F28">
        <f>63+32</f>
        <v>95</v>
      </c>
      <c r="G28">
        <v>43</v>
      </c>
      <c r="H28">
        <v>22</v>
      </c>
    </row>
    <row r="29" spans="1:8" x14ac:dyDescent="0.25">
      <c r="A29" t="s">
        <v>35</v>
      </c>
      <c r="B29" t="s">
        <v>36</v>
      </c>
      <c r="C29">
        <v>3.73</v>
      </c>
      <c r="D29">
        <v>1354</v>
      </c>
      <c r="E29">
        <v>764</v>
      </c>
      <c r="F29">
        <v>256</v>
      </c>
      <c r="G29">
        <v>64</v>
      </c>
      <c r="H29">
        <v>40</v>
      </c>
    </row>
    <row r="30" spans="1:8" x14ac:dyDescent="0.25">
      <c r="A30" t="s">
        <v>37</v>
      </c>
      <c r="B30" t="s">
        <v>38</v>
      </c>
      <c r="C30">
        <v>1.2</v>
      </c>
      <c r="D30">
        <v>110</v>
      </c>
      <c r="E30">
        <v>50</v>
      </c>
      <c r="F30">
        <v>20</v>
      </c>
      <c r="G30">
        <v>12</v>
      </c>
    </row>
    <row r="31" spans="1:8" x14ac:dyDescent="0.25">
      <c r="A31" t="s">
        <v>39</v>
      </c>
      <c r="C31">
        <v>2</v>
      </c>
      <c r="D31">
        <v>720</v>
      </c>
      <c r="E31">
        <v>392</v>
      </c>
      <c r="F31">
        <v>155</v>
      </c>
      <c r="G31">
        <v>37</v>
      </c>
      <c r="H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2022-05-01T21:51:14Z</dcterms:modified>
</cp:coreProperties>
</file>